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hzhe003a\DFS\DIDA3072\006-测试组工作文件\PTV_SW\13-软件接收记录表-欧美项目\Ford ICA2 AHU\02_VTR\20-MY24 U554\专项测试\02-Performance\20230711_0944_D3L13_R06.ENG\Customer\"/>
    </mc:Choice>
  </mc:AlternateContent>
  <bookViews>
    <workbookView xWindow="0" yWindow="0" windowWidth="28800" windowHeight="12408" firstSheet="4" activeTab="4"/>
  </bookViews>
  <sheets>
    <sheet name="Phase4 Overview&amp;Disk Partition " sheetId="1" r:id="rId1"/>
    <sheet name="Boot time" sheetId="2" r:id="rId2"/>
    <sheet name="用例更改记录" sheetId="3" r:id="rId3"/>
    <sheet name="Key-Items" sheetId="4" r:id="rId4"/>
    <sheet name="Scenes Sources" sheetId="5" r:id="rId5"/>
    <sheet name="综合打分" sheetId="6" r:id="rId6"/>
    <sheet name="Response Time " sheetId="7" r:id="rId7"/>
    <sheet name="App Sources" sheetId="8" r:id="rId8"/>
    <sheet name="Desay App" sheetId="9" r:id="rId9"/>
    <sheet name="Baidu App" sheetId="10" r:id="rId10"/>
    <sheet name="InHouse App" sheetId="11" r:id="rId11"/>
    <sheet name="Partition Status" sheetId="12" r:id="rId12"/>
    <sheet name="指令返回值" sheetId="13" r:id="rId13"/>
  </sheets>
  <definedNames>
    <definedName name="_xlnm._FilterDatabase" localSheetId="7" hidden="1">'App Sources'!$A$2:$CD$146</definedName>
    <definedName name="_xlnm._FilterDatabase" localSheetId="6" hidden="1">'Response Time '!$A$1:$R$87</definedName>
    <definedName name="_xlnm._FilterDatabase" localSheetId="5" hidden="1">综合打分!$C$1:$AB$157</definedName>
    <definedName name="Z_06E76CF8_0DC2_4101_8EAF_0CAAC84731B4_.wvu.FilterData" localSheetId="6" hidden="1">'Response Time '!$A$1:$R$87</definedName>
    <definedName name="Z_06E76CF8_0DC2_4101_8EAF_0CAAC84731B4_.wvu.FilterData" localSheetId="5" hidden="1">综合打分!$C$1:$AB$157</definedName>
    <definedName name="Z_0EA55DCA_7FF2_4F36_8A7E_F0EACCC29DBE_.wvu.FilterData" localSheetId="6" hidden="1">'Response Time '!$A$1:$J$87</definedName>
    <definedName name="Z_16A41CC9_C03A_4F0A_B03A_44E212E13660_.wvu.FilterData" localSheetId="6" hidden="1">'Response Time '!$A$1:$J$87</definedName>
    <definedName name="Z_16DC14A2_7903_4025_B903_380A1366D4B8_.wvu.FilterData" localSheetId="6" hidden="1">'Response Time '!$A$1:$J$87</definedName>
    <definedName name="Z_1D6B8F82_B68E_404F_A8F3_CC3816D1EA53_.wvu.FilterData" localSheetId="6" hidden="1">'Response Time '!$A$1:$R$87</definedName>
    <definedName name="Z_1D6B8F82_B68E_404F_A8F3_CC3816D1EA53_.wvu.FilterData" localSheetId="5" hidden="1">综合打分!$C$1:$AB$157</definedName>
    <definedName name="Z_1E3D6EDB_A5C2_4CB2_B77E_88EA983019C3_.wvu.FilterData" localSheetId="5" hidden="1">综合打分!$C$1:$AB$157</definedName>
    <definedName name="Z_22A5A1C0_3FCC_40C1_BFA2_76DCE36E6BA4_.wvu.Cols" localSheetId="5" hidden="1">综合打分!$A:$D,综合打分!$G:$I,综合打分!$Q:$U</definedName>
    <definedName name="Z_22A5A1C0_3FCC_40C1_BFA2_76DCE36E6BA4_.wvu.FilterData" localSheetId="7" hidden="1">'App Sources'!$A$2:$CD$146</definedName>
    <definedName name="Z_22A5A1C0_3FCC_40C1_BFA2_76DCE36E6BA4_.wvu.FilterData" localSheetId="6" hidden="1">'Response Time '!$A$1:$R$87</definedName>
    <definedName name="Z_22A5A1C0_3FCC_40C1_BFA2_76DCE36E6BA4_.wvu.FilterData" localSheetId="5" hidden="1">综合打分!$C$1:$AB$157</definedName>
    <definedName name="Z_265B6695_9241_4382_A6D6_09C085B50FD3_.wvu.Cols" localSheetId="6" hidden="1">'Response Time '!$K:$L</definedName>
    <definedName name="Z_265B6695_9241_4382_A6D6_09C085B50FD3_.wvu.Cols" localSheetId="5" hidden="1">综合打分!$A:$B,综合打分!$D:$D,综合打分!$G:$H,综合打分!$M:$O,综合打分!$Q:$U</definedName>
    <definedName name="Z_265B6695_9241_4382_A6D6_09C085B50FD3_.wvu.FilterData" localSheetId="7" hidden="1">'App Sources'!$A$2:$CD$146</definedName>
    <definedName name="Z_265B6695_9241_4382_A6D6_09C085B50FD3_.wvu.FilterData" localSheetId="6" hidden="1">'Response Time '!$A$1:$R$87</definedName>
    <definedName name="Z_265B6695_9241_4382_A6D6_09C085B50FD3_.wvu.FilterData" localSheetId="5" hidden="1">综合打分!$C$1:$AB$157</definedName>
    <definedName name="Z_2A4FABCB_C3B4_4B1C_B5DB_0968E349E3E5_.wvu.Cols" localSheetId="6" hidden="1">'Response Time '!#REF!</definedName>
    <definedName name="Z_2A4FABCB_C3B4_4B1C_B5DB_0968E349E3E5_.wvu.FilterData" localSheetId="6" hidden="1">'Response Time '!$A$1:$J$87</definedName>
    <definedName name="Z_2F5A4DEB_972B_44A6_8415_B3AF8AAB8DD1_.wvu.FilterData" localSheetId="6" hidden="1">'Response Time '!$A$1:$J$87</definedName>
    <definedName name="Z_30FB73C9_1A2F_4029_BBDD_333BEA673400_.wvu.Cols" localSheetId="5" hidden="1">综合打分!$A:$B,综合打分!$D:$D,综合打分!$G:$H,综合打分!$P:$U</definedName>
    <definedName name="Z_30FB73C9_1A2F_4029_BBDD_333BEA673400_.wvu.FilterData" localSheetId="7" hidden="1">'App Sources'!$A$2:$CD$146</definedName>
    <definedName name="Z_30FB73C9_1A2F_4029_BBDD_333BEA673400_.wvu.FilterData" localSheetId="6" hidden="1">'Response Time '!$A$1:$R$87</definedName>
    <definedName name="Z_30FB73C9_1A2F_4029_BBDD_333BEA673400_.wvu.FilterData" localSheetId="5" hidden="1">综合打分!$C$1:$AB$157</definedName>
    <definedName name="Z_3A222719_87EF_4CB8_9E59_F5376ABC17E6_.wvu.FilterData" localSheetId="6" hidden="1">'Response Time '!$A$1:$R$87</definedName>
    <definedName name="Z_481DCB39_94BE_4458_AFC6_84F664AA70B2_.wvu.FilterData" localSheetId="5" hidden="1">综合打分!$C$1:$AB$157</definedName>
    <definedName name="Z_4E56EFD8_82B0_433B_87B4_FAE95366C90A_.wvu.FilterData" localSheetId="6" hidden="1">'Response Time '!$A$1:$J$87</definedName>
    <definedName name="Z_50D2B5B7_80D0_4780_BB59_F4E52620A863_.wvu.FilterData" localSheetId="6" hidden="1">'Response Time '!#REF!</definedName>
    <definedName name="Z_537C3FE8_5F3B_4E4E_995F_46C053DC2D87_.wvu.Cols" localSheetId="5" hidden="1">综合打分!$A:$B,综合打分!$D:$D,综合打分!$G:$M,综合打分!$P:$U</definedName>
    <definedName name="Z_537C3FE8_5F3B_4E4E_995F_46C053DC2D87_.wvu.FilterData" localSheetId="7" hidden="1">'App Sources'!$A$2:$CD$146</definedName>
    <definedName name="Z_537C3FE8_5F3B_4E4E_995F_46C053DC2D87_.wvu.FilterData" localSheetId="6" hidden="1">'Response Time '!$A$1:$R$87</definedName>
    <definedName name="Z_537C3FE8_5F3B_4E4E_995F_46C053DC2D87_.wvu.FilterData" localSheetId="5" hidden="1">综合打分!$C$1:$AB$157</definedName>
    <definedName name="Z_5DF7DF2B_59CB_4835_ACC6_BFF42CC29E31_.wvu.Cols" localSheetId="6" hidden="1">'Response Time '!#REF!</definedName>
    <definedName name="Z_5DF7DF2B_59CB_4835_ACC6_BFF42CC29E31_.wvu.FilterData" localSheetId="6" hidden="1">'Response Time '!$A$1:$J$87</definedName>
    <definedName name="Z_64728F9F_AAFE_4C17_A15F_C96F3AE04D0C_.wvu.FilterData" localSheetId="6" hidden="1">'Response Time '!$A$1:$J$87</definedName>
    <definedName name="Z_67627A8C_5C40_462C_B63D_E064A913FD1B_.wvu.FilterData" localSheetId="6" hidden="1">'Response Time '!$A$1:$J$87</definedName>
    <definedName name="Z_6A1708EE_78D5_4730_9EC1_32494DD84064_.wvu.FilterData" localSheetId="6" hidden="1">'Response Time '!$A$1:$J$87</definedName>
    <definedName name="Z_75A5D5D5_3DF6_4DF0_A35D_F3AEF19FA0C8_.wvu.FilterData" localSheetId="6" hidden="1">'Response Time '!#REF!</definedName>
    <definedName name="Z_81868EC3_D2C9_49E1_A7C4_56AD2CFDD907_.wvu.FilterData" localSheetId="6" hidden="1">'Response Time '!$A$1:$J$87</definedName>
    <definedName name="Z_82B7589E_14AC_4428_B990_D113B4B9C8B2_.wvu.FilterData" localSheetId="6" hidden="1">'Response Time '!$A$1:$J$87</definedName>
    <definedName name="Z_836D384F_F214_441B_8CBD_B8413BB14D77_.wvu.FilterData" localSheetId="5" hidden="1">综合打分!$C$1:$AB$157</definedName>
    <definedName name="Z_8C6D7907_C6C5_4CB0_A020_033D83E63B67_.wvu.Cols" localSheetId="5" hidden="1">综合打分!$A:$B,综合打分!$D:$D,综合打分!$G:$H,综合打分!$P:$U</definedName>
    <definedName name="Z_8C6D7907_C6C5_4CB0_A020_033D83E63B67_.wvu.FilterData" localSheetId="7" hidden="1">'App Sources'!$A$2:$CD$146</definedName>
    <definedName name="Z_8C6D7907_C6C5_4CB0_A020_033D83E63B67_.wvu.FilterData" localSheetId="6" hidden="1">'Response Time '!$A$1:$R$87</definedName>
    <definedName name="Z_8C6D7907_C6C5_4CB0_A020_033D83E63B67_.wvu.FilterData" localSheetId="5" hidden="1">综合打分!$C$1:$AB$157</definedName>
    <definedName name="Z_9905B039_5D9C_4BC1_BCAD_85093189CE48_.wvu.FilterData" localSheetId="6" hidden="1">'Response Time '!$A$1:$J$87</definedName>
    <definedName name="Z_A17A2F87_19DB_4AF8_AC37_28F784855FD7_.wvu.FilterData" localSheetId="6" hidden="1">'Response Time '!$A$1:$J$87</definedName>
    <definedName name="Z_A1C2E0EA_0798_4EE9_BA53_3DA16A20F391_.wvu.FilterData" localSheetId="6" hidden="1">'Response Time '!$A$1:$J$87</definedName>
    <definedName name="Z_A2C4FA49_605E_45F9_ACE1_44E8C567FA23_.wvu.Cols" localSheetId="6" hidden="1">'Response Time '!$K:$L</definedName>
    <definedName name="Z_A2C4FA49_605E_45F9_ACE1_44E8C567FA23_.wvu.Cols" localSheetId="5" hidden="1">综合打分!$G:$I,综合打分!$Q:$U</definedName>
    <definedName name="Z_A2C4FA49_605E_45F9_ACE1_44E8C567FA23_.wvu.FilterData" localSheetId="7" hidden="1">'App Sources'!$A$2:$CD$146</definedName>
    <definedName name="Z_A2C4FA49_605E_45F9_ACE1_44E8C567FA23_.wvu.FilterData" localSheetId="6" hidden="1">'Response Time '!$A$1:$R$87</definedName>
    <definedName name="Z_A2C4FA49_605E_45F9_ACE1_44E8C567FA23_.wvu.FilterData" localSheetId="5" hidden="1">综合打分!$C$1:$AB$157</definedName>
    <definedName name="Z_ACB7D3B7_49A4_48D3_A429_6A890A2F5617_.wvu.Cols" localSheetId="5" hidden="1">综合打分!$A:$B,综合打分!$D:$D,综合打分!$G:$H,综合打分!$P:$U</definedName>
    <definedName name="Z_ACB7D3B7_49A4_48D3_A429_6A890A2F5617_.wvu.FilterData" localSheetId="7" hidden="1">'App Sources'!$A$2:$CD$146</definedName>
    <definedName name="Z_ACB7D3B7_49A4_48D3_A429_6A890A2F5617_.wvu.FilterData" localSheetId="6" hidden="1">'Response Time '!$A$1:$R$87</definedName>
    <definedName name="Z_ACB7D3B7_49A4_48D3_A429_6A890A2F5617_.wvu.FilterData" localSheetId="5" hidden="1">综合打分!$C$1:$AB$157</definedName>
    <definedName name="Z_AF61CDEC_FACD_4896_AF48_3F039C420421_.wvu.FilterData" localSheetId="7" hidden="1">'App Sources'!$A$2:$CD$146</definedName>
    <definedName name="Z_AF61CDEC_FACD_4896_AF48_3F039C420421_.wvu.FilterData" localSheetId="6" hidden="1">'Response Time '!$A$1:$R$87</definedName>
    <definedName name="Z_AF61CDEC_FACD_4896_AF48_3F039C420421_.wvu.FilterData" localSheetId="5" hidden="1">综合打分!$C$1:$AB$157</definedName>
    <definedName name="Z_AFDE0EBA_069C_4527_9C45_FD44E193CF94_.wvu.Cols" localSheetId="7" hidden="1">'App Sources'!$F:$AA</definedName>
    <definedName name="Z_AFDE0EBA_069C_4527_9C45_FD44E193CF94_.wvu.Cols" localSheetId="6" hidden="1">'Response Time '!$K:$L</definedName>
    <definedName name="Z_AFDE0EBA_069C_4527_9C45_FD44E193CF94_.wvu.Cols" localSheetId="5" hidden="1">综合打分!$A:$B,综合打分!$G:$H,综合打分!$M:$O,综合打分!$Q:$U,综合打分!$AB:$AB</definedName>
    <definedName name="Z_AFDE0EBA_069C_4527_9C45_FD44E193CF94_.wvu.FilterData" localSheetId="7" hidden="1">'App Sources'!$A$2:$CD$146</definedName>
    <definedName name="Z_AFDE0EBA_069C_4527_9C45_FD44E193CF94_.wvu.FilterData" localSheetId="6" hidden="1">'Response Time '!$A$1:$R$87</definedName>
    <definedName name="Z_AFDE0EBA_069C_4527_9C45_FD44E193CF94_.wvu.FilterData" localSheetId="5" hidden="1">综合打分!$C$1:$AB$157</definedName>
    <definedName name="Z_B0B1D487_08B5_4EE3_B1A5_0E537BA44F6F_.wvu.FilterData" localSheetId="6" hidden="1">'Response Time '!#REF!</definedName>
    <definedName name="Z_B1160C94_5941_4A5F_8E57_ABABE4FDE80F_.wvu.FilterData" localSheetId="7" hidden="1">'App Sources'!$A$2:$CD$146</definedName>
    <definedName name="Z_B1160C94_5941_4A5F_8E57_ABABE4FDE80F_.wvu.FilterData" localSheetId="6" hidden="1">'Response Time '!$A$1:$R$87</definedName>
    <definedName name="Z_B1160C94_5941_4A5F_8E57_ABABE4FDE80F_.wvu.FilterData" localSheetId="5" hidden="1">综合打分!$C$1:$AB$157</definedName>
    <definedName name="Z_B2CDAC78_02BA_4212_8D93_56633C1A25A5_.wvu.Cols" localSheetId="5" hidden="1">综合打分!$A:$D,综合打分!$G:$I,综合打分!$Q:$U</definedName>
    <definedName name="Z_B2CDAC78_02BA_4212_8D93_56633C1A25A5_.wvu.FilterData" localSheetId="7" hidden="1">'App Sources'!$A$2:$CD$146</definedName>
    <definedName name="Z_B2CDAC78_02BA_4212_8D93_56633C1A25A5_.wvu.FilterData" localSheetId="6" hidden="1">'Response Time '!$A$1:$R$87</definedName>
    <definedName name="Z_B2CDAC78_02BA_4212_8D93_56633C1A25A5_.wvu.FilterData" localSheetId="5" hidden="1">综合打分!$C$1:$AB$157</definedName>
    <definedName name="Z_B5D2B878_5867_45CF_B11F_45A1564167C2_.wvu.Cols" localSheetId="6" hidden="1">'Response Time '!#REF!</definedName>
    <definedName name="Z_B5D2B878_5867_45CF_B11F_45A1564167C2_.wvu.FilterData" localSheetId="6" hidden="1">'Response Time '!$A$1:$J$87</definedName>
    <definedName name="Z_B7AAE3D6_9D48_4103_956C_2ED052ECF9B8_.wvu.FilterData" localSheetId="6" hidden="1">'Response Time '!$A$1:$R$87</definedName>
    <definedName name="Z_B7AAE3D6_9D48_4103_956C_2ED052ECF9B8_.wvu.FilterData" localSheetId="5" hidden="1">综合打分!$C$1:$AB$157</definedName>
    <definedName name="Z_B8C6B633_CDEE_4A98_93FA_6016F933DF1F_.wvu.Cols" localSheetId="5" hidden="1">综合打分!$A:$D,综合打分!$G:$I,综合打分!$Q:$U</definedName>
    <definedName name="Z_B8C6B633_CDEE_4A98_93FA_6016F933DF1F_.wvu.FilterData" localSheetId="7" hidden="1">'App Sources'!$A$2:$CD$146</definedName>
    <definedName name="Z_B8C6B633_CDEE_4A98_93FA_6016F933DF1F_.wvu.FilterData" localSheetId="6" hidden="1">'Response Time '!$A$1:$R$87</definedName>
    <definedName name="Z_B8C6B633_CDEE_4A98_93FA_6016F933DF1F_.wvu.FilterData" localSheetId="5" hidden="1">综合打分!$C$1:$AB$157</definedName>
    <definedName name="Z_BFE5DC58_F040_475A_8F39_87308C22B1B1_.wvu.FilterData" localSheetId="6" hidden="1">'Response Time '!$A$1:$J$87</definedName>
    <definedName name="Z_C1BC5DAF_AB1A_45FE_AFE4_D5CD3EA9A309_.wvu.FilterData" localSheetId="6" hidden="1">'Response Time '!$A$1:$R$87</definedName>
    <definedName name="Z_C1BC5DAF_AB1A_45FE_AFE4_D5CD3EA9A309_.wvu.FilterData" localSheetId="5" hidden="1">综合打分!$C$1:$AB$157</definedName>
    <definedName name="Z_C88AFADA_BEE4_42DA_8940_4B736B9F39D4_.wvu.Cols" localSheetId="6" hidden="1">'Response Time '!#REF!</definedName>
    <definedName name="Z_C88AFADA_BEE4_42DA_8940_4B736B9F39D4_.wvu.FilterData" localSheetId="6" hidden="1">'Response Time '!$A$1:$J$87</definedName>
    <definedName name="Z_C897458D_7D2A_4244_A318_7466C1418C35_.wvu.FilterData" localSheetId="7" hidden="1">'App Sources'!$A$2:$CD$146</definedName>
    <definedName name="Z_C897458D_7D2A_4244_A318_7466C1418C35_.wvu.FilterData" localSheetId="5" hidden="1">综合打分!$C$1:$AB$157</definedName>
    <definedName name="Z_CB05707F_24A9_4357_8065_43BE4DD90B2D_.wvu.FilterData" localSheetId="6" hidden="1">'Response Time '!$A$1:$J$87</definedName>
    <definedName name="Z_CB3F1FAE_C62B_4B72_896C_25D9DAC4350C_.wvu.Cols" localSheetId="5" hidden="1">综合打分!$A:$D,综合打分!$Q:$U</definedName>
    <definedName name="Z_CB3F1FAE_C62B_4B72_896C_25D9DAC4350C_.wvu.FilterData" localSheetId="7" hidden="1">'App Sources'!$A$2:$CD$146</definedName>
    <definedName name="Z_CB3F1FAE_C62B_4B72_896C_25D9DAC4350C_.wvu.FilterData" localSheetId="6" hidden="1">'Response Time '!$A$1:$R$87</definedName>
    <definedName name="Z_CB3F1FAE_C62B_4B72_896C_25D9DAC4350C_.wvu.FilterData" localSheetId="5" hidden="1">综合打分!$C$1:$AB$157</definedName>
    <definedName name="Z_CCD93499_75F8_45A7_B5CB_5B9935727470_.wvu.Cols" localSheetId="6" hidden="1">'Response Time '!#REF!</definedName>
    <definedName name="Z_CCD93499_75F8_45A7_B5CB_5B9935727470_.wvu.FilterData" localSheetId="6" hidden="1">'Response Time '!$A$1:$J$87</definedName>
    <definedName name="Z_CCE0CEAE_4608_435E_9D3B_CBC2E223BEC2_.wvu.Cols" localSheetId="6" hidden="1">'Response Time '!$K:$L</definedName>
    <definedName name="Z_CCE0CEAE_4608_435E_9D3B_CBC2E223BEC2_.wvu.Cols" localSheetId="5" hidden="1">综合打分!$A:$B,综合打分!$D:$D,综合打分!$G:$H,综合打分!$M:$O,综合打分!$Q:$U</definedName>
    <definedName name="Z_CCE0CEAE_4608_435E_9D3B_CBC2E223BEC2_.wvu.FilterData" localSheetId="7" hidden="1">'App Sources'!$A$2:$CD$146</definedName>
    <definedName name="Z_CCE0CEAE_4608_435E_9D3B_CBC2E223BEC2_.wvu.FilterData" localSheetId="6" hidden="1">'Response Time '!$A$1:$R$87</definedName>
    <definedName name="Z_CCE0CEAE_4608_435E_9D3B_CBC2E223BEC2_.wvu.FilterData" localSheetId="5" hidden="1">综合打分!$C$1:$AB$157</definedName>
    <definedName name="Z_CE1C8A90_39F2_40DB_9797_BE22406C3947_.wvu.Cols" localSheetId="6" hidden="1">'Response Time '!#REF!</definedName>
    <definedName name="Z_CE1C8A90_39F2_40DB_9797_BE22406C3947_.wvu.FilterData" localSheetId="6" hidden="1">'Response Time '!$A$1:$J$87</definedName>
    <definedName name="Z_E3F0DD2F_B4B7_440E_B6E2_120742CBE6C3_.wvu.FilterData" localSheetId="6" hidden="1">'Response Time '!$A$1:$J$87</definedName>
    <definedName name="Z_EBE60F33_F5A4_4ECC_8CF8_746C802AD287_.wvu.FilterData" localSheetId="7" hidden="1">'App Sources'!$A$2:$CD$146</definedName>
    <definedName name="Z_EBE60F33_F5A4_4ECC_8CF8_746C802AD287_.wvu.FilterData" localSheetId="6" hidden="1">'Response Time '!$A$1:$R$87</definedName>
    <definedName name="Z_EBE60F33_F5A4_4ECC_8CF8_746C802AD287_.wvu.FilterData" localSheetId="5" hidden="1">综合打分!$C$1:$AB$157</definedName>
    <definedName name="Z_EE486CB7_B1A3_41DE_AA3C_9C592C159611_.wvu.FilterData" localSheetId="6" hidden="1">'Response Time '!$A$1:$R$87</definedName>
    <definedName name="Z_EE486CB7_B1A3_41DE_AA3C_9C592C159611_.wvu.FilterData" localSheetId="5" hidden="1">综合打分!$C$1:$AB$157</definedName>
    <definedName name="Z_F0078629_0133_4F43_9597_24F81382D331_.wvu.FilterData" localSheetId="5" hidden="1">综合打分!$C$1:$AB$157</definedName>
    <definedName name="Z_F2292B89_B249_407C_9F60_58BD83C5901D_.wvu.FilterData" localSheetId="6" hidden="1">'Response Time '!$A$1:$J$87</definedName>
    <definedName name="Z_F3A29C7B_D7CA_4F82_AD81_75A7954F8115_.wvu.Cols" localSheetId="6" hidden="1">'Response Time '!$K:$L</definedName>
    <definedName name="Z_F3A29C7B_D7CA_4F82_AD81_75A7954F8115_.wvu.Cols" localSheetId="5" hidden="1">综合打分!$A:$B,综合打分!$D:$D,综合打分!$G:$H,综合打分!$M:$O,综合打分!$Q:$U</definedName>
    <definedName name="Z_F3A29C7B_D7CA_4F82_AD81_75A7954F8115_.wvu.FilterData" localSheetId="7" hidden="1">'App Sources'!$A$2:$CD$146</definedName>
    <definedName name="Z_F3A29C7B_D7CA_4F82_AD81_75A7954F8115_.wvu.FilterData" localSheetId="6" hidden="1">'Response Time '!$A$1:$R$87</definedName>
    <definedName name="Z_F3A29C7B_D7CA_4F82_AD81_75A7954F8115_.wvu.FilterData" localSheetId="5" hidden="1">综合打分!$C$1:$AB$157</definedName>
    <definedName name="Z_F5DE3CB0_C52E_433A_B531_B98B1F605089_.wvu.FilterData" localSheetId="6" hidden="1">'Response Time '!$A$1:$J$87</definedName>
  </definedNames>
  <calcPr calcId="162913" calcOnSave="0" concurrentCalc="0"/>
  <customWorkbookViews>
    <customWorkbookView name="温杰麟 - 个人视图" guid="{CCE0CEAE-4608-435E-9D3B-CBC2E223BEC2}" personalView="1" xWindow="960" windowWidth="960" windowHeight="1032" activeSheetId="8"/>
    <customWorkbookView name="Huang Canliang - 个人视图" guid="{F3A29C7B-D7CA-4F82-AD81-75A7954F8115}" personalView="1" maximized="1" xWindow="1912" yWindow="-8" windowWidth="1874" windowHeight="1096" activeSheetId="6"/>
    <customWorkbookView name="LDE - 个人视图" guid="{CB3F1FAE-C62B-4B72-896C-25D9DAC4350C}" personalView="1" maximized="1" xWindow="-8" yWindow="-1631" windowWidth="2902" windowHeight="1582" activeSheetId="6"/>
    <customWorkbookView name="YZX - 个人视图" guid="{B2CDAC78-02BA-4212-8D93-56633C1A25A5}" personalView="1" maximized="1" xWindow="-9" yWindow="-9" windowWidth="1938" windowHeight="1038" activeSheetId="6"/>
    <customWorkbookView name="Guo Hongying - 个人视图" guid="{8C6D7907-C6C5-4CB0-A020-033D83E63B67}" personalView="1" maximized="1" xWindow="-8" yWindow="-8" windowWidth="1936" windowHeight="1056" activeSheetId="7"/>
    <customWorkbookView name="Xu Dawei - 个人视图" guid="{537C3FE8-5F3B-4E4E-995F-46C053DC2D87}" personalView="1" maximized="1" xWindow="2869" yWindow="-11" windowWidth="2902" windowHeight="1582" activeSheetId="6" showComments="commIndAndComment"/>
    <customWorkbookView name="Lu Pinliang - 个人视图" guid="{30FB73C9-1A2F-4029-BBDD-333BEA673400}" personalView="1" maximized="1" xWindow="2869" yWindow="-11" windowWidth="2902" windowHeight="1570" activeSheetId="6"/>
    <customWorkbookView name="HYZ - 个人视图" guid="{ACB7D3B7-49A4-48D3-A429-6A890A2F5617}" personalView="1" maximized="1" xWindow="-953" yWindow="-1631" windowWidth="2902" windowHeight="1582" activeSheetId="6"/>
    <customWorkbookView name="KDJ - 个人视图" guid="{B8C6B633-CDEE-4A98-93FA-6016F933DF1F}" personalView="1" maximized="1" xWindow="-11" yWindow="-1631" windowWidth="2809" windowHeight="1642" activeSheetId="6"/>
    <customWorkbookView name="windows10 - 个人视图" guid="{265B6695-9241-4382-A6D6-09C085B50FD3}" personalView="1" maximized="1" xWindow="-11" yWindow="-11" windowWidth="1942" windowHeight="1042" activeSheetId="7"/>
    <customWorkbookView name="LZP - 个人视图" guid="{A2C4FA49-605E-45F9-ACE1-44E8C567FA23}" personalView="1" maximized="1" xWindow="-2409" yWindow="-9" windowWidth="2418" windowHeight="1308" activeSheetId="6"/>
    <customWorkbookView name="He Yuanqiong - 个人视图" guid="{AFDE0EBA-069C-4527-9C45-FD44E193CF94}" mergeInterval="0" personalView="1" maximized="1" xWindow="-11" yWindow="-1631" windowWidth="2902" windowHeight="1570" activeSheetId="7"/>
  </customWorkbookViews>
</workbook>
</file>

<file path=xl/calcChain.xml><?xml version="1.0" encoding="utf-8"?>
<calcChain xmlns="http://schemas.openxmlformats.org/spreadsheetml/2006/main">
  <c r="V75" i="6" l="1"/>
  <c r="N83" i="7"/>
  <c r="N57" i="7"/>
  <c r="N56" i="7"/>
  <c r="N86" i="7"/>
  <c r="N85" i="7"/>
  <c r="N84" i="7"/>
  <c r="N82" i="7"/>
  <c r="N81" i="7"/>
  <c r="N80" i="7"/>
  <c r="N79" i="7"/>
  <c r="F79" i="7"/>
  <c r="N78" i="7"/>
  <c r="F78" i="7"/>
  <c r="N77" i="7"/>
  <c r="F77" i="7"/>
  <c r="N76" i="7"/>
  <c r="F76" i="7"/>
  <c r="N75" i="7"/>
  <c r="F75" i="7"/>
  <c r="N74" i="7"/>
  <c r="F74" i="7"/>
  <c r="N73" i="7"/>
  <c r="F73" i="7"/>
  <c r="N55" i="7"/>
  <c r="F55" i="7"/>
  <c r="U161" i="6"/>
  <c r="T161" i="6"/>
  <c r="S161" i="6"/>
  <c r="R161" i="6"/>
  <c r="Q161" i="6"/>
  <c r="X96" i="6"/>
  <c r="V96" i="6"/>
  <c r="X95" i="6"/>
  <c r="V95" i="6"/>
  <c r="X94" i="6"/>
  <c r="V94" i="6"/>
  <c r="X93" i="6"/>
  <c r="V93" i="6"/>
  <c r="X92" i="6"/>
  <c r="V92" i="6"/>
  <c r="X91" i="6"/>
  <c r="V91" i="6"/>
  <c r="X90" i="6"/>
  <c r="V90" i="6"/>
  <c r="X89" i="6"/>
  <c r="X88" i="6"/>
  <c r="X87" i="6"/>
  <c r="V87" i="6"/>
  <c r="X80" i="6"/>
  <c r="V80" i="6"/>
  <c r="X75" i="6"/>
  <c r="P69" i="6"/>
  <c r="X64" i="6"/>
  <c r="V64" i="6"/>
  <c r="X63" i="6"/>
  <c r="V63" i="6"/>
  <c r="P63" i="6"/>
  <c r="X58" i="6"/>
  <c r="V58" i="6"/>
  <c r="X55" i="6"/>
  <c r="V55" i="6"/>
  <c r="X54" i="6"/>
  <c r="X53" i="6"/>
  <c r="V53" i="6"/>
  <c r="X47" i="6"/>
  <c r="V47" i="6"/>
  <c r="X46" i="6"/>
  <c r="V46" i="6"/>
  <c r="X40" i="6"/>
  <c r="V40" i="6"/>
  <c r="X35" i="6"/>
  <c r="V35" i="6"/>
  <c r="X34" i="6"/>
  <c r="X33" i="6"/>
  <c r="V33" i="6"/>
  <c r="X32" i="6"/>
  <c r="V32" i="6"/>
  <c r="X31" i="6"/>
  <c r="V31" i="6"/>
  <c r="X30" i="6"/>
  <c r="V30" i="6"/>
  <c r="X29" i="6"/>
  <c r="X28" i="6"/>
  <c r="X27" i="6"/>
  <c r="X26" i="6"/>
  <c r="P26" i="6"/>
  <c r="X25" i="6"/>
  <c r="V25" i="6"/>
  <c r="P25" i="6"/>
  <c r="X24" i="6"/>
  <c r="V24" i="6"/>
  <c r="X23" i="6"/>
  <c r="V23" i="6"/>
  <c r="P23" i="6"/>
  <c r="X22" i="6"/>
  <c r="V22" i="6"/>
  <c r="X11" i="6"/>
  <c r="V11" i="6"/>
  <c r="X10" i="6"/>
  <c r="V10" i="6"/>
  <c r="P10" i="6"/>
  <c r="X5" i="6"/>
  <c r="V5" i="6"/>
  <c r="P5" i="6"/>
  <c r="X4" i="6"/>
  <c r="V4" i="6"/>
  <c r="P4" i="6"/>
  <c r="X3" i="6"/>
  <c r="V3" i="6"/>
  <c r="X2" i="6"/>
  <c r="V2" i="6"/>
  <c r="P2" i="6"/>
  <c r="S4" i="2"/>
  <c r="P4" i="2"/>
  <c r="M4" i="2"/>
  <c r="J4" i="2"/>
  <c r="G4" i="2"/>
  <c r="S3" i="2"/>
  <c r="P3" i="2"/>
  <c r="M3" i="2"/>
  <c r="J3" i="2"/>
  <c r="G3" i="2"/>
</calcChain>
</file>

<file path=xl/comments1.xml><?xml version="1.0" encoding="utf-8"?>
<comments xmlns="http://schemas.openxmlformats.org/spreadsheetml/2006/main">
  <authors>
    <author>Hong Jinchao</author>
  </authors>
  <commentList>
    <comment ref="L2" authorId="0" shapeId="0">
      <text>
        <r>
          <rPr>
            <b/>
            <sz val="9"/>
            <rFont val="宋体"/>
            <family val="3"/>
            <charset val="134"/>
          </rPr>
          <t>Hong Jinchao:</t>
        </r>
        <r>
          <rPr>
            <sz val="9"/>
            <rFont val="宋体"/>
            <family val="3"/>
            <charset val="134"/>
          </rPr>
          <t xml:space="preserve">
soc接管后，trace打印时间由kernel跳转到soc，时间固定补个4.837</t>
        </r>
      </text>
    </comment>
    <comment ref="Q2" authorId="0" shapeId="0">
      <text>
        <r>
          <rPr>
            <b/>
            <sz val="9"/>
            <rFont val="宋体"/>
            <family val="3"/>
            <charset val="134"/>
          </rPr>
          <t>Hong Jinchao:</t>
        </r>
        <r>
          <rPr>
            <sz val="9"/>
            <rFont val="宋体"/>
            <family val="3"/>
            <charset val="134"/>
          </rPr>
          <t xml:space="preserve">
搜索到多个，取第一个</t>
        </r>
      </text>
    </comment>
  </commentList>
</comments>
</file>

<file path=xl/comments2.xml><?xml version="1.0" encoding="utf-8"?>
<comments xmlns="http://schemas.openxmlformats.org/spreadsheetml/2006/main">
  <authors>
    <author>Hong Jinchao</author>
  </authors>
  <commentList>
    <comment ref="L2" authorId="0" shapeId="0">
      <text>
        <r>
          <rPr>
            <b/>
            <sz val="9"/>
            <rFont val="宋体"/>
            <family val="3"/>
            <charset val="134"/>
          </rPr>
          <t>Hong Jinchao:</t>
        </r>
        <r>
          <rPr>
            <sz val="9"/>
            <rFont val="宋体"/>
            <family val="3"/>
            <charset val="134"/>
          </rPr>
          <t xml:space="preserve">
输入adb shell logcat -b events -s liblog，该命令会打印出各进程因Log打印超量而被丢弃的Log数量，对应的PID和丢弃数量
</t>
        </r>
      </text>
    </comment>
    <comment ref="W2" authorId="0" shapeId="0">
      <text>
        <r>
          <rPr>
            <b/>
            <sz val="9"/>
            <rFont val="宋体"/>
            <family val="3"/>
            <charset val="134"/>
          </rPr>
          <t>Hong Jinchao:</t>
        </r>
        <r>
          <rPr>
            <sz val="9"/>
            <rFont val="宋体"/>
            <family val="3"/>
            <charset val="134"/>
          </rPr>
          <t xml:space="preserve">
输入adb shell logcat -b events -s liblog，该命令会打印出各进程因Log打印超量而被丢弃的Log数量，对应的PID和丢弃数量
</t>
        </r>
      </text>
    </comment>
    <comment ref="AH2" authorId="0" shapeId="0">
      <text>
        <r>
          <rPr>
            <b/>
            <sz val="9"/>
            <rFont val="宋体"/>
            <family val="3"/>
            <charset val="134"/>
          </rPr>
          <t>Hong Jinchao:</t>
        </r>
        <r>
          <rPr>
            <sz val="9"/>
            <rFont val="宋体"/>
            <family val="3"/>
            <charset val="134"/>
          </rPr>
          <t xml:space="preserve">
输入adb shell logcat -b events -s liblog，该命令会打印出各进程因Log打印超量而被丢弃的Log数量，对应的PID和丢弃数量
</t>
        </r>
      </text>
    </comment>
    <comment ref="AS2" authorId="0" shapeId="0">
      <text>
        <r>
          <rPr>
            <b/>
            <sz val="9"/>
            <rFont val="宋体"/>
            <family val="3"/>
            <charset val="134"/>
          </rPr>
          <t>Hong Jinchao:</t>
        </r>
        <r>
          <rPr>
            <sz val="9"/>
            <rFont val="宋体"/>
            <family val="3"/>
            <charset val="134"/>
          </rPr>
          <t xml:space="preserve">
输入adb shell logcat -b events -s liblog，该命令会打印出各进程因Log打印超量而被丢弃的Log数量，对应的PID和丢弃数量
</t>
        </r>
      </text>
    </comment>
    <comment ref="BD2" authorId="0" shapeId="0">
      <text>
        <r>
          <rPr>
            <b/>
            <sz val="9"/>
            <rFont val="宋体"/>
            <family val="3"/>
            <charset val="134"/>
          </rPr>
          <t>Hong Jinchao:</t>
        </r>
        <r>
          <rPr>
            <sz val="9"/>
            <rFont val="宋体"/>
            <family val="3"/>
            <charset val="134"/>
          </rPr>
          <t xml:space="preserve">
输入adb shell logcat -b events -s liblog，该命令会打印出各进程因Log打印超量而被丢弃的Log数量，对应的PID和丢弃数量
</t>
        </r>
      </text>
    </comment>
    <comment ref="BO2" authorId="0" shapeId="0">
      <text>
        <r>
          <rPr>
            <b/>
            <sz val="9"/>
            <rFont val="宋体"/>
            <family val="3"/>
            <charset val="134"/>
          </rPr>
          <t>Hong Jinchao:</t>
        </r>
        <r>
          <rPr>
            <sz val="9"/>
            <rFont val="宋体"/>
            <family val="3"/>
            <charset val="134"/>
          </rPr>
          <t xml:space="preserve">
输入adb shell logcat -b events -s liblog，该命令会打印出各进程因Log打印超量而被丢弃的Log数量，对应的PID和丢弃数量
</t>
        </r>
      </text>
    </comment>
    <comment ref="BZ2" authorId="0" shapeId="0">
      <text>
        <r>
          <rPr>
            <b/>
            <sz val="9"/>
            <rFont val="宋体"/>
            <family val="3"/>
            <charset val="134"/>
          </rPr>
          <t>Hong Jinchao:</t>
        </r>
        <r>
          <rPr>
            <sz val="9"/>
            <rFont val="宋体"/>
            <family val="3"/>
            <charset val="134"/>
          </rPr>
          <t xml:space="preserve">
输入adb shell logcat -b events -s liblog，该命令会打印出各进程因Log打印超量而被丢弃的Log数量，对应的PID和丢弃数量
</t>
        </r>
      </text>
    </comment>
  </commentList>
</comments>
</file>

<file path=xl/sharedStrings.xml><?xml version="1.0" encoding="utf-8"?>
<sst xmlns="http://schemas.openxmlformats.org/spreadsheetml/2006/main" count="6218" uniqueCount="1951">
  <si>
    <t>软件合包</t>
  </si>
  <si>
    <t>LCD Size</t>
  </si>
  <si>
    <t>LCD Resolution</t>
  </si>
  <si>
    <t>Camera</t>
  </si>
  <si>
    <t>CPU Core</t>
  </si>
  <si>
    <t>DMIPS</t>
  </si>
  <si>
    <t>RAM</t>
  </si>
  <si>
    <t>GPU</t>
  </si>
  <si>
    <t>CMA
(GPU include)</t>
  </si>
  <si>
    <t>DMA
(CMA include)</t>
  </si>
  <si>
    <t>Flash</t>
  </si>
  <si>
    <t>map分区</t>
  </si>
  <si>
    <t>LMK前台进程阈值</t>
  </si>
  <si>
    <t>LMK可见进程阈值</t>
  </si>
  <si>
    <t>LMK PERCEPTIBLE进程阈值</t>
  </si>
  <si>
    <t>CX727</t>
  </si>
  <si>
    <t>1920*1200</t>
  </si>
  <si>
    <t>800*1280</t>
  </si>
  <si>
    <t>35K</t>
  </si>
  <si>
    <t>4GB</t>
  </si>
  <si>
    <t>100GFlops</t>
  </si>
  <si>
    <t>132M</t>
  </si>
  <si>
    <t>198M</t>
  </si>
  <si>
    <t>64GB</t>
  </si>
  <si>
    <t>32GB</t>
  </si>
  <si>
    <t>12288KB</t>
  </si>
  <si>
    <t>　18432KB</t>
  </si>
  <si>
    <t>　24576KB</t>
  </si>
  <si>
    <t>U554</t>
  </si>
  <si>
    <t xml:space="preserve">2348*1080 </t>
  </si>
  <si>
    <t>1280*800</t>
  </si>
  <si>
    <t>CD542H</t>
  </si>
  <si>
    <t>U625</t>
  </si>
  <si>
    <t>4032*756</t>
  </si>
  <si>
    <t>41K</t>
  </si>
  <si>
    <t>6GB</t>
  </si>
  <si>
    <t>200GFlogs</t>
  </si>
  <si>
    <t>10GB</t>
  </si>
  <si>
    <t>CD542L</t>
  </si>
  <si>
    <t>P702</t>
  </si>
  <si>
    <t>1200*1920</t>
  </si>
  <si>
    <t>硬件配置</t>
  </si>
  <si>
    <t>CPU Snapdragon 820A (AB)</t>
  </si>
  <si>
    <t>Core type</t>
  </si>
  <si>
    <t>Clock(MHz)</t>
  </si>
  <si>
    <t>DMIPS/core</t>
  </si>
  <si>
    <t>#cores</t>
  </si>
  <si>
    <t>total DMIPS</t>
  </si>
  <si>
    <t>Dual Kryo Gold</t>
  </si>
  <si>
    <t>41k</t>
  </si>
  <si>
    <t>Dual Kryo Silver</t>
  </si>
  <si>
    <t xml:space="preserve">CPU  Snapdragon 820A (AA) </t>
  </si>
  <si>
    <t>35k</t>
  </si>
  <si>
    <t>Product</t>
  </si>
  <si>
    <t>Snapdragon 820A</t>
  </si>
  <si>
    <t>Clock (MHz)
Core [Shader]</t>
  </si>
  <si>
    <t>315 MHz(AA)/ 510 MHz（AB）</t>
  </si>
  <si>
    <t>Qualcomm® Adreno™
530 graphics</t>
  </si>
  <si>
    <t>Pixel Rate
(Mpix/s)</t>
  </si>
  <si>
    <t>NA</t>
  </si>
  <si>
    <t># Shaders (Vec4)</t>
  </si>
  <si>
    <t>Geom. Rate (MTri/s)</t>
  </si>
  <si>
    <t>GFLOPS (Theoretical)
Med /High Precision</t>
  </si>
  <si>
    <t>100(AA)/200(AB)</t>
  </si>
  <si>
    <t>3D API</t>
  </si>
  <si>
    <t>OpenGL ES 3.0/3.1+AEP1/GEP, GLNext, DirectX12, path rendering</t>
  </si>
  <si>
    <t>2D API</t>
  </si>
  <si>
    <t>OpenCL 2.0 Full, Renderscript-Next</t>
  </si>
  <si>
    <t>Compute</t>
  </si>
  <si>
    <t>10K(AA)/12K(AB)</t>
  </si>
  <si>
    <t>Other</t>
  </si>
  <si>
    <t>VPU</t>
  </si>
  <si>
    <t>Cache</t>
  </si>
  <si>
    <t>Decode</t>
  </si>
  <si>
    <t>1080p240/4K60/8x 2160p60: H.265 10-bit, VP9, HEVC</t>
  </si>
  <si>
    <t>encoder</t>
  </si>
  <si>
    <t>1080p120/4K30/4x 2160p30: H.264, H.265, VP9, HEVC</t>
  </si>
  <si>
    <t>DDR</t>
  </si>
  <si>
    <t>Memory size</t>
  </si>
  <si>
    <t>4G/6G</t>
  </si>
  <si>
    <t>Clock</t>
  </si>
  <si>
    <t>1555MHz</t>
  </si>
  <si>
    <t>EMMC</t>
  </si>
  <si>
    <t>Disk size</t>
  </si>
  <si>
    <t>32G/64G</t>
  </si>
  <si>
    <t>Interface</t>
  </si>
  <si>
    <t>eMMC 5.1</t>
  </si>
  <si>
    <t xml:space="preserve">Disk Partition </t>
  </si>
  <si>
    <t>Owner</t>
  </si>
  <si>
    <t>DSV</t>
  </si>
  <si>
    <t>Ford EMMC Partitions (64GB)</t>
  </si>
  <si>
    <t>型号:</t>
  </si>
  <si>
    <t>THGBMJG9C8LBAB8</t>
  </si>
  <si>
    <t>Total Size</t>
  </si>
  <si>
    <t>KB</t>
  </si>
  <si>
    <t>Left Size</t>
  </si>
  <si>
    <t>SET_COUNT</t>
  </si>
  <si>
    <t>0x0747C000</t>
  </si>
  <si>
    <t>MB</t>
  </si>
  <si>
    <t>GB</t>
  </si>
  <si>
    <t>Index</t>
  </si>
  <si>
    <t>Name</t>
  </si>
  <si>
    <t>Readonly</t>
  </si>
  <si>
    <t>File Name</t>
  </si>
  <si>
    <t>Partitions</t>
  </si>
  <si>
    <t>Mount Point</t>
  </si>
  <si>
    <t>Start Address</t>
  </si>
  <si>
    <t>Size(KB)</t>
  </si>
  <si>
    <t>Free Size</t>
  </si>
  <si>
    <t>uuid</t>
  </si>
  <si>
    <t>Comment</t>
  </si>
  <si>
    <t>GPT</t>
  </si>
  <si>
    <t>gpt_backup0.bin</t>
  </si>
  <si>
    <t>GPT header</t>
  </si>
  <si>
    <t>xbl_a</t>
  </si>
  <si>
    <t>xbl.elf</t>
  </si>
  <si>
    <t>DEA0BA2C-CBDD-4805-B4F9-F428251C3E98</t>
  </si>
  <si>
    <t>xbl_b</t>
  </si>
  <si>
    <t>7A3DF1A3-A31A-454D-BD78-DF259ED486BE</t>
  </si>
  <si>
    <t>tz_a</t>
  </si>
  <si>
    <t>tz.mbn</t>
  </si>
  <si>
    <t>A053AA7F-40B8-4B1C-BA08-2F68AC71A4F4</t>
  </si>
  <si>
    <t>trustzone</t>
  </si>
  <si>
    <t>tz_b</t>
  </si>
  <si>
    <t>C832EA16-8B0D-4398-A67B-EBB30EF98E7E</t>
  </si>
  <si>
    <t>rpm_a</t>
  </si>
  <si>
    <t>rpm.mbn</t>
  </si>
  <si>
    <t>098DF793-D712-413D-9D4E-89D711772228</t>
  </si>
  <si>
    <t>rpm_b</t>
  </si>
  <si>
    <t>B7804414-8E65-4A1D-93FD-9D9BF5621306</t>
  </si>
  <si>
    <t>hyp_a</t>
  </si>
  <si>
    <t>hyp.mbn</t>
  </si>
  <si>
    <t>E1A6A689-0C8D-4CC6-B4E8-55A4320FBD8A</t>
  </si>
  <si>
    <t>hyp_b</t>
  </si>
  <si>
    <t>AB521EEB-143A-4FC4-B86E-E8FCB33FB2B4</t>
  </si>
  <si>
    <t>pmic_a</t>
  </si>
  <si>
    <t>pmic.elf</t>
  </si>
  <si>
    <t>C00EEF24-7709-43D6-9799-DD2B411E7A3C</t>
  </si>
  <si>
    <t>pmic_b</t>
  </si>
  <si>
    <t>D9BD7CD9-B1BA-4F3B-A6CE-0E348A1116E9</t>
  </si>
  <si>
    <t>fsg</t>
  </si>
  <si>
    <t>638FF8E2-22C9-E33B-8F5D-0E81686A68CB</t>
  </si>
  <si>
    <t>lksecapp_a</t>
  </si>
  <si>
    <t>lksecapp.mbn</t>
  </si>
  <si>
    <t>A11D2A7C-D82A-4C2F-8A01-1805240E6626</t>
  </si>
  <si>
    <t>lksecapp_b</t>
  </si>
  <si>
    <t>aboot_a</t>
  </si>
  <si>
    <t>emmc_appsboot.mbn</t>
  </si>
  <si>
    <t>400FFDCD-22E0-47E7-9A23-F16ED9382388</t>
  </si>
  <si>
    <t>aboot_b</t>
  </si>
  <si>
    <t>9F234B5B-0EFB-4313-8E4C-0AF1F605536B</t>
  </si>
  <si>
    <t>boot_a</t>
  </si>
  <si>
    <t>boot.img</t>
  </si>
  <si>
    <t>20117F86-E985-4357-B9EE-374BC1D8487D</t>
  </si>
  <si>
    <t>boot_b</t>
  </si>
  <si>
    <t>system_a</t>
  </si>
  <si>
    <t>system.img</t>
  </si>
  <si>
    <t>821M</t>
  </si>
  <si>
    <t>97D7B011-54DA-4835-B3C4-917AD6E73D74</t>
  </si>
  <si>
    <t>system_b</t>
  </si>
  <si>
    <t>vendor_a</t>
  </si>
  <si>
    <t>vendor.img</t>
  </si>
  <si>
    <t>938M</t>
  </si>
  <si>
    <t>vendor_b</t>
  </si>
  <si>
    <t>keymaster_a</t>
  </si>
  <si>
    <t>keymaster64.mbn</t>
  </si>
  <si>
    <t>4F772165-0F3C-4BA3-BBCB-A829E9C969F9</t>
  </si>
  <si>
    <t>keymaster_b</t>
  </si>
  <si>
    <t>cmnlib_a</t>
  </si>
  <si>
    <t>cmnlib.mbn</t>
  </si>
  <si>
    <t>73471795-AB54-43F9-A847-4F72EA5CBEF5</t>
  </si>
  <si>
    <t>cmnlib_b</t>
  </si>
  <si>
    <t>cmnlib64_a</t>
  </si>
  <si>
    <t>cmnlib64.mbn</t>
  </si>
  <si>
    <t>8EA64893-1267-4A1B-947C-7C362ACAAD2C</t>
  </si>
  <si>
    <t>cmnlib64_b</t>
  </si>
  <si>
    <t>modem_a</t>
  </si>
  <si>
    <t>NON-HLOS.bin</t>
  </si>
  <si>
    <t>EBD0A0A2-B9E5-4433-87C0-68B6B72699C7</t>
  </si>
  <si>
    <t>modem_b</t>
  </si>
  <si>
    <t>dsp_a</t>
  </si>
  <si>
    <t>adspso.bin</t>
  </si>
  <si>
    <t>7EFE5010-2A1A-4A1A-B8BC-990257813512</t>
  </si>
  <si>
    <t>dsp_b</t>
  </si>
  <si>
    <t>dip</t>
  </si>
  <si>
    <t>4114B077-005D-4E12-AC8C-B493BDA684FB</t>
  </si>
  <si>
    <t>mdtp</t>
  </si>
  <si>
    <t>3878408A-E263-4B67-B878-6340B35B11E3</t>
  </si>
  <si>
    <t>devinfo</t>
  </si>
  <si>
    <t>65ADDCF4-0C5C-4D9A-AC2D-D90B5CBFCD03</t>
  </si>
  <si>
    <t>apdp</t>
  </si>
  <si>
    <t>E6E98DA2-E22A-4D12-AB33-169E7DEAA507</t>
  </si>
  <si>
    <t>msadp</t>
  </si>
  <si>
    <t>ED9E8101-05FA-46B7-82AA-8D58770D200B</t>
  </si>
  <si>
    <t>dpo</t>
  </si>
  <si>
    <t>11406F35-1173-4869-807B-27DF71802812</t>
  </si>
  <si>
    <t>splash</t>
  </si>
  <si>
    <t>AD99F201-DC71-4E30-9630-E19EEF553D1B</t>
  </si>
  <si>
    <t>ddr</t>
  </si>
  <si>
    <t>20A0C19C-286A-42FA-9CE7-F64C3226A794</t>
  </si>
  <si>
    <t>sec</t>
  </si>
  <si>
    <t>sec.dat</t>
  </si>
  <si>
    <t>303E6AC3-AF15-4C54-9E9B-D9A8FBECF401</t>
  </si>
  <si>
    <t>bluetooth_a</t>
  </si>
  <si>
    <t>BTFM.bin</t>
  </si>
  <si>
    <t>6cb747f1-c2ef-4092-add0-ca39f79c7af4</t>
  </si>
  <si>
    <t>bluetooth_b</t>
  </si>
  <si>
    <t>fsc</t>
  </si>
  <si>
    <t>57B90A16-22C9-E33B-8F5D-0E81686A68CB</t>
  </si>
  <si>
    <t>ssd</t>
  </si>
  <si>
    <t>2C86E742-745E-4FDD-BFD8-B6A7AC638772</t>
  </si>
  <si>
    <t>modemst1</t>
  </si>
  <si>
    <t>EBBEADAF-22C9-E33B-8F5D-0E81686A68CB</t>
  </si>
  <si>
    <t>modemst2</t>
  </si>
  <si>
    <t>0A288B1F-22C9-E33B-8F5D-0E81686A68CB</t>
  </si>
  <si>
    <t>persist</t>
  </si>
  <si>
    <t>persist.img</t>
  </si>
  <si>
    <t>6C95E238-E343-4BA8-B489-8681ED22AD0B</t>
  </si>
  <si>
    <t>misc</t>
  </si>
  <si>
    <t>82ACC91F-357C-4A68-9C8F-689E1B1A23A1</t>
  </si>
  <si>
    <t>keystore</t>
  </si>
  <si>
    <t>DE7D4029-0F5B-41C8-AE7E-F6C023A02B33</t>
  </si>
  <si>
    <t>devcfg_a</t>
  </si>
  <si>
    <t>devcfg_auto.mbn</t>
  </si>
  <si>
    <t>F65D4B16-343D-4E25-AAFC-BE99B6556A6D</t>
  </si>
  <si>
    <t>devcfg_b</t>
  </si>
  <si>
    <t>8F256AA1-1B83-4E29-BBFC-470467CE26D7</t>
  </si>
  <si>
    <t>frp</t>
  </si>
  <si>
    <t>91B72D4D-71E0-4CBF-9B8E-236381CFF17A</t>
  </si>
  <si>
    <t>early-audio</t>
  </si>
  <si>
    <t>1991FD98-5B18-4938-96A5-60D3E1C37462</t>
  </si>
  <si>
    <t>sti</t>
  </si>
  <si>
    <t>AA9A5C4C-4F1F-7D3A-014A-22BD33BF7191</t>
  </si>
  <si>
    <t>cert</t>
  </si>
  <si>
    <t>cert.img</t>
  </si>
  <si>
    <t>ext4</t>
  </si>
  <si>
    <t>61F7E5E3-7834-46BA-BFB4-E0B94D5D5E92</t>
  </si>
  <si>
    <t>parameter</t>
  </si>
  <si>
    <t>D7119FD4-3431-4F1C-BA43-1A3ED150369B</t>
  </si>
  <si>
    <t>sec_log</t>
  </si>
  <si>
    <t>sec_log.img</t>
  </si>
  <si>
    <t>88CE722E-6034-4802-B89B-056DA4893E2A</t>
  </si>
  <si>
    <t>map</t>
  </si>
  <si>
    <t>map.img</t>
  </si>
  <si>
    <t>DA028ACA-08EF-4F9D-84DA-ED2EBEB49D9C</t>
  </si>
  <si>
    <t>userdata</t>
  </si>
  <si>
    <t>userdata.img</t>
  </si>
  <si>
    <t>1B81E7E6-F50D-419B-A739-2AEEF8DA3335</t>
  </si>
  <si>
    <t>GPT_backup</t>
  </si>
  <si>
    <t xml:space="preserve">GPT backup </t>
  </si>
  <si>
    <t>单位:s</t>
  </si>
  <si>
    <t>版本</t>
  </si>
  <si>
    <t>start
(串口soc刚开始时间)</t>
  </si>
  <si>
    <t>end
(Qseecom De-Init Done in Appsbl)</t>
  </si>
  <si>
    <t>uboot启动时间</t>
  </si>
  <si>
    <t>start
( Qseecom De-Init Done in Appsbl)</t>
  </si>
  <si>
    <t>end
(init first stage started!)</t>
  </si>
  <si>
    <t>kernel</t>
  </si>
  <si>
    <t>start
(init first stage started!)</t>
  </si>
  <si>
    <t>end
(Command 'wait_for_coldboot_done' action=wait_for_coldboot_done)</t>
  </si>
  <si>
    <t>Init时间</t>
  </si>
  <si>
    <t>start
(Command 'start zygote' action=post-fs-data)</t>
  </si>
  <si>
    <t>end
(D Zygote64Timing: ZygoteInit took to complete)</t>
  </si>
  <si>
    <t>Zygote时间</t>
  </si>
  <si>
    <t>start
(D Zygote64Timing: ZygoteInit took to complete)</t>
  </si>
  <si>
    <t>end
(D SystemServerTiming: StartServices took to complete)</t>
  </si>
  <si>
    <t>System_Server时间</t>
  </si>
  <si>
    <t>start
( I am_proc_start)</t>
  </si>
  <si>
    <t>end
(SystemUIBootTiming: StartServices took to complete)</t>
  </si>
  <si>
    <t>systemui时间</t>
  </si>
  <si>
    <t>start
(BootAnimationShownTiming start)</t>
  </si>
  <si>
    <t>end
(real stop bootanim at time)</t>
  </si>
  <si>
    <t>开机动画时间</t>
  </si>
  <si>
    <t>总时间</t>
  </si>
  <si>
    <t>软件版本</t>
  </si>
  <si>
    <t>R04</t>
  </si>
  <si>
    <t>20210727_0437_EL27_R04.PRO</t>
  </si>
  <si>
    <t>R05</t>
  </si>
  <si>
    <t>20210821_0465_EL27_R05.PRO</t>
  </si>
  <si>
    <t>测试说明：</t>
  </si>
  <si>
    <t>1.uboot启动时间和Kenel时间是从soc串口日志查看</t>
  </si>
  <si>
    <t>2.init时间到开机动画时间从logcat查看</t>
  </si>
  <si>
    <t>3.init时间到zygote时间，如果logcat信息时间打印有变化，需要用RestoreDateTime搜索信息计算差值</t>
  </si>
  <si>
    <t>变更条目</t>
  </si>
  <si>
    <t>变更原因</t>
  </si>
  <si>
    <t>变更时间</t>
  </si>
  <si>
    <t>删除了：Launcher显示到人脸识别失败，显示账号二维码时间</t>
  </si>
  <si>
    <t>导致人脸失败的原因有很多，响应时间时间也不同，FO建议删除</t>
  </si>
  <si>
    <t>变更了：“Launcher显示到优先蓝牙重连完成”前提条件从“关机前不是处于蓝牙音乐播放的状态”变更为“关机前处于USB音源界面”</t>
  </si>
  <si>
    <t>之前前提条件是“关机前不是处于蓝牙音乐播放的状态”存在歧义</t>
  </si>
  <si>
    <t>删除了：账号热启动</t>
  </si>
  <si>
    <t>与前面“系统稳定状态下个人中心热启动”重复</t>
  </si>
  <si>
    <t>变更了：所有音源恢复的测试计算手法改为声音出来为准</t>
  </si>
  <si>
    <t>站在用户角度，声音出来即可</t>
  </si>
  <si>
    <t>变更了：“Power on 蓝牙音乐首次启动”计算法则从“计算从手部离开点击到蓝牙音乐按钮从暂停到播放状态”变更为“稳定展示蓝牙连接界面”</t>
  </si>
  <si>
    <t>站在用户角度，蓝牙连接界面出来即可，剩下的时间是等待蓝牙连接</t>
  </si>
  <si>
    <t>重点汇报项</t>
  </si>
  <si>
    <t>R06 Test Result/s</t>
  </si>
  <si>
    <t>R06.1 Test Result/s</t>
  </si>
  <si>
    <t>R07 Test Result/s</t>
  </si>
  <si>
    <t>R08 Test Result/s</t>
  </si>
  <si>
    <t>R09 Test Result/s</t>
  </si>
  <si>
    <t>R10 Test Result/s</t>
  </si>
  <si>
    <t>Comments</t>
  </si>
  <si>
    <t>Power on到Fast RVC显示</t>
  </si>
  <si>
    <t>Power on到第一帧动画播放</t>
  </si>
  <si>
    <t>Power on Launcher界面可见</t>
  </si>
  <si>
    <t>Launcher显示到QQ音乐首次启动</t>
  </si>
  <si>
    <t>Launcher显示到导航启动时间</t>
  </si>
  <si>
    <t>Launcher显示到导航界面点击输入框下拉框</t>
  </si>
  <si>
    <t>Launcher显示到语音可用</t>
  </si>
  <si>
    <t>Launcher显示到语音播放音乐</t>
  </si>
  <si>
    <t>Launcher显示到优先设备BT音源恢复</t>
  </si>
  <si>
    <t>Launhcer显示到QQ音乐恢复</t>
  </si>
  <si>
    <t>Launcher显示到账号自动登录</t>
  </si>
  <si>
    <t>Launcher显示到空调设置界面打开</t>
  </si>
  <si>
    <t>Launcher显示到语音导航</t>
  </si>
  <si>
    <t>系统稳定状态下导航首次启动</t>
  </si>
  <si>
    <t>系统稳定状态下导航界面点击输入框下拉框</t>
  </si>
  <si>
    <t>系统稳定状态下，语音导航搜索时间</t>
  </si>
  <si>
    <t>R06</t>
  </si>
  <si>
    <t>R07</t>
  </si>
  <si>
    <t>R08</t>
  </si>
  <si>
    <t>R09</t>
  </si>
  <si>
    <t>EE/CVPP</t>
  </si>
  <si>
    <t>屏幕&amp;Feature</t>
  </si>
  <si>
    <t>场景</t>
  </si>
  <si>
    <t>Tester</t>
  </si>
  <si>
    <t>CPU idle Avg</t>
  </si>
  <si>
    <t>CPU idle Min</t>
  </si>
  <si>
    <t>RAM Free Avg</t>
  </si>
  <si>
    <t>RAM Free Min</t>
  </si>
  <si>
    <t>GPU idle Avg</t>
  </si>
  <si>
    <t>GPU idle Min</t>
  </si>
  <si>
    <t>27寸大屏（无AR）</t>
  </si>
  <si>
    <t xml:space="preserve"> 开机3分钟后IDLE（全屏状态，打开系统设置应用，不要停留在Launcher界面）</t>
  </si>
  <si>
    <t>Desay/Baidu</t>
  </si>
  <si>
    <t>主驾导航+主驾QQ Music+副驾爱奇艺+副驾BT耳机+VR+V2I</t>
  </si>
  <si>
    <t>主驾导航+主驾BT Music+副驾QQ Music+副驾BT耳机+VR+V2I</t>
  </si>
  <si>
    <t>主驾导航+主驾QQ Music+副驾切换主题20次+V2I</t>
  </si>
  <si>
    <t>主驾导航+主驾QQ Music+副驾轮流操作空调/氛围灯/按钮等动效+V2I</t>
  </si>
  <si>
    <t>主驾导航+主驾QQ Music+副驾QQ Music+副驾BT耳机+副驾把所有应用启动一次+V2I</t>
  </si>
  <si>
    <t>单屏</t>
  </si>
  <si>
    <t xml:space="preserve"> 开机3分钟后IDLE+V2I</t>
  </si>
  <si>
    <t>1195094.2K</t>
  </si>
  <si>
    <t>1202021K</t>
  </si>
  <si>
    <t>导航+QQ Music+VR+V2I</t>
  </si>
  <si>
    <t>1874785.66666667K</t>
  </si>
  <si>
    <t>1,871,623K</t>
  </si>
  <si>
    <t>导航+BT Music+VR+V2I</t>
  </si>
  <si>
    <t>1823765.5K</t>
  </si>
  <si>
    <t>1,801,480K</t>
  </si>
  <si>
    <t>爱奇艺+后台导航+VR+V2I</t>
  </si>
  <si>
    <t>1561401K</t>
  </si>
  <si>
    <t>1,561,326K</t>
  </si>
  <si>
    <t>导航+QQ Music+切换主题20次+V2I</t>
  </si>
  <si>
    <t>1520498.2K</t>
  </si>
  <si>
    <t>1,503,656K</t>
  </si>
  <si>
    <t>导航+把所有应用启动一次+V2I</t>
  </si>
  <si>
    <t>1,148,451K</t>
  </si>
  <si>
    <t>27寸大屏+AR</t>
  </si>
  <si>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等线"/>
        <family val="3"/>
        <charset val="134"/>
        <scheme val="minor"/>
      </rPr>
      <t>开机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分钟</t>
    </r>
    <r>
      <rPr>
        <sz val="10.5"/>
        <color theme="1"/>
        <rFont val="等线"/>
        <family val="3"/>
        <charset val="134"/>
        <scheme val="minor"/>
      </rPr>
      <t>后IDLE（全屏状态，打开系统设置应用，不要停留在Launcher界面）</t>
    </r>
    <r>
      <rPr>
        <sz val="11"/>
        <color theme="1"/>
        <rFont val="Abadi"/>
        <family val="1"/>
      </rPr>
      <t>+V2I</t>
    </r>
  </si>
  <si>
    <r>
      <rPr>
        <sz val="11"/>
        <rFont val="宋体"/>
        <family val="3"/>
        <charset val="134"/>
      </rPr>
      <t>主驾</t>
    </r>
    <r>
      <rPr>
        <sz val="11"/>
        <rFont val="Abadi"/>
        <family val="1"/>
      </rPr>
      <t>AR</t>
    </r>
    <r>
      <rPr>
        <sz val="11"/>
        <rFont val="宋体"/>
        <family val="3"/>
        <charset val="134"/>
      </rPr>
      <t>导航</t>
    </r>
    <r>
      <rPr>
        <sz val="11"/>
        <rFont val="Abadi"/>
        <family val="1"/>
      </rPr>
      <t>+</t>
    </r>
    <r>
      <rPr>
        <sz val="11"/>
        <rFont val="宋体"/>
        <family val="3"/>
        <charset val="134"/>
      </rPr>
      <t>主驾</t>
    </r>
    <r>
      <rPr>
        <sz val="11"/>
        <rFont val="Abadi"/>
        <family val="1"/>
      </rPr>
      <t>QQ Music+</t>
    </r>
    <r>
      <rPr>
        <sz val="11"/>
        <rFont val="宋体"/>
        <family val="3"/>
        <charset val="134"/>
      </rPr>
      <t>副驾爱奇艺</t>
    </r>
    <r>
      <rPr>
        <sz val="11"/>
        <rFont val="Abadi"/>
        <family val="1"/>
      </rPr>
      <t>+</t>
    </r>
    <r>
      <rPr>
        <sz val="11"/>
        <rFont val="宋体"/>
        <family val="3"/>
        <charset val="134"/>
      </rPr>
      <t>副驾</t>
    </r>
    <r>
      <rPr>
        <sz val="11"/>
        <rFont val="Abadi"/>
        <family val="1"/>
      </rPr>
      <t>BT</t>
    </r>
    <r>
      <rPr>
        <sz val="11"/>
        <rFont val="宋体"/>
        <family val="3"/>
        <charset val="134"/>
      </rPr>
      <t>耳机</t>
    </r>
    <r>
      <rPr>
        <sz val="11"/>
        <rFont val="Abadi"/>
        <family val="1"/>
      </rPr>
      <t>+VR+V2I</t>
    </r>
  </si>
  <si>
    <r>
      <rPr>
        <sz val="11"/>
        <rFont val="宋体"/>
        <family val="3"/>
        <charset val="134"/>
      </rPr>
      <t>主驾导航</t>
    </r>
    <r>
      <rPr>
        <sz val="11"/>
        <rFont val="Abadi"/>
        <family val="1"/>
      </rPr>
      <t>+</t>
    </r>
    <r>
      <rPr>
        <sz val="11"/>
        <rFont val="宋体"/>
        <family val="3"/>
        <charset val="134"/>
      </rPr>
      <t>主驾</t>
    </r>
    <r>
      <rPr>
        <sz val="11"/>
        <rFont val="Abadi"/>
        <family val="1"/>
      </rPr>
      <t>BT Music+</t>
    </r>
    <r>
      <rPr>
        <sz val="11"/>
        <rFont val="宋体"/>
        <family val="3"/>
        <charset val="134"/>
      </rPr>
      <t>副驾</t>
    </r>
    <r>
      <rPr>
        <sz val="11"/>
        <rFont val="Abadi"/>
        <family val="1"/>
      </rPr>
      <t>QQ Music</t>
    </r>
    <r>
      <rPr>
        <sz val="11"/>
        <rFont val="Abadi"/>
        <family val="1"/>
      </rPr>
      <t>+</t>
    </r>
    <r>
      <rPr>
        <sz val="11"/>
        <rFont val="宋体"/>
        <family val="3"/>
        <charset val="134"/>
      </rPr>
      <t>副驾</t>
    </r>
    <r>
      <rPr>
        <sz val="11"/>
        <rFont val="Abadi"/>
        <family val="1"/>
      </rPr>
      <t>BT</t>
    </r>
    <r>
      <rPr>
        <sz val="11"/>
        <rFont val="宋体"/>
        <family val="3"/>
        <charset val="134"/>
      </rPr>
      <t>耳机</t>
    </r>
    <r>
      <rPr>
        <sz val="11"/>
        <rFont val="Abadi"/>
        <family val="1"/>
      </rPr>
      <t>+VR+V2I</t>
    </r>
  </si>
  <si>
    <r>
      <rPr>
        <sz val="11"/>
        <rFont val="宋体"/>
        <family val="3"/>
        <charset val="134"/>
      </rPr>
      <t>主驾</t>
    </r>
    <r>
      <rPr>
        <sz val="11"/>
        <rFont val="Abadi"/>
        <family val="1"/>
      </rPr>
      <t>AR</t>
    </r>
    <r>
      <rPr>
        <sz val="11"/>
        <rFont val="宋体"/>
        <family val="3"/>
        <charset val="134"/>
      </rPr>
      <t>导航</t>
    </r>
    <r>
      <rPr>
        <sz val="11"/>
        <rFont val="Abadi"/>
        <family val="1"/>
      </rPr>
      <t>+</t>
    </r>
    <r>
      <rPr>
        <sz val="11"/>
        <rFont val="宋体"/>
        <family val="3"/>
        <charset val="134"/>
      </rPr>
      <t>主驾</t>
    </r>
    <r>
      <rPr>
        <sz val="11"/>
        <rFont val="Abadi"/>
        <family val="1"/>
      </rPr>
      <t>QQ Music+</t>
    </r>
    <r>
      <rPr>
        <sz val="11"/>
        <rFont val="宋体"/>
        <family val="3"/>
        <charset val="134"/>
      </rPr>
      <t>副驾切换主题</t>
    </r>
    <r>
      <rPr>
        <sz val="11"/>
        <rFont val="Abadi"/>
        <family val="1"/>
      </rPr>
      <t>20</t>
    </r>
    <r>
      <rPr>
        <sz val="11"/>
        <rFont val="宋体"/>
        <family val="3"/>
        <charset val="134"/>
      </rPr>
      <t>次</t>
    </r>
    <r>
      <rPr>
        <sz val="11"/>
        <rFont val="Abadi"/>
        <family val="1"/>
      </rPr>
      <t>+V2I</t>
    </r>
  </si>
  <si>
    <r>
      <rPr>
        <sz val="11"/>
        <rFont val="宋体"/>
        <family val="3"/>
        <charset val="134"/>
      </rPr>
      <t>主驾导航</t>
    </r>
    <r>
      <rPr>
        <sz val="11"/>
        <rFont val="Abadi"/>
        <family val="1"/>
      </rPr>
      <t>+</t>
    </r>
    <r>
      <rPr>
        <sz val="11"/>
        <rFont val="宋体"/>
        <family val="3"/>
        <charset val="134"/>
      </rPr>
      <t>主驾</t>
    </r>
    <r>
      <rPr>
        <sz val="11"/>
        <rFont val="Abadi"/>
        <family val="1"/>
      </rPr>
      <t>QQ Music+</t>
    </r>
    <r>
      <rPr>
        <sz val="11"/>
        <rFont val="宋体"/>
        <family val="3"/>
        <charset val="134"/>
      </rPr>
      <t>副驾</t>
    </r>
    <r>
      <rPr>
        <sz val="11"/>
        <rFont val="Abadi"/>
        <family val="1"/>
      </rPr>
      <t>QQ Music</t>
    </r>
    <r>
      <rPr>
        <sz val="11"/>
        <rFont val="Abadi"/>
        <family val="1"/>
      </rPr>
      <t>+</t>
    </r>
    <r>
      <rPr>
        <sz val="11"/>
        <rFont val="宋体"/>
        <family val="3"/>
        <charset val="134"/>
      </rPr>
      <t>副驾</t>
    </r>
    <r>
      <rPr>
        <sz val="11"/>
        <rFont val="Abadi"/>
        <family val="1"/>
      </rPr>
      <t>BT</t>
    </r>
    <r>
      <rPr>
        <sz val="11"/>
        <rFont val="宋体"/>
        <family val="3"/>
        <charset val="134"/>
      </rPr>
      <t>耳机</t>
    </r>
    <r>
      <rPr>
        <sz val="11"/>
        <rFont val="Abadi"/>
        <family val="1"/>
      </rPr>
      <t>+</t>
    </r>
    <r>
      <rPr>
        <sz val="11"/>
        <rFont val="宋体"/>
        <family val="3"/>
        <charset val="134"/>
      </rPr>
      <t>副驾把所有应用启动一次</t>
    </r>
    <r>
      <rPr>
        <sz val="11"/>
        <rFont val="Abadi"/>
        <family val="1"/>
      </rPr>
      <t>+V2I</t>
    </r>
  </si>
  <si>
    <r>
      <rPr>
        <b/>
        <sz val="10"/>
        <rFont val="等线"/>
        <family val="3"/>
        <charset val="134"/>
        <scheme val="minor"/>
      </rPr>
      <t>注</t>
    </r>
    <r>
      <rPr>
        <sz val="10"/>
        <rFont val="等线"/>
        <family val="3"/>
        <charset val="134"/>
        <scheme val="minor"/>
      </rPr>
      <t>：除</t>
    </r>
    <r>
      <rPr>
        <b/>
        <sz val="10"/>
        <rFont val="等线"/>
        <family val="3"/>
        <charset val="134"/>
        <scheme val="minor"/>
      </rPr>
      <t>“ 开机3分钟后IDLE”</t>
    </r>
    <r>
      <rPr>
        <sz val="10"/>
        <rFont val="等线"/>
        <family val="3"/>
        <charset val="134"/>
        <scheme val="minor"/>
      </rPr>
      <t>外其他用例执行前需要先执行前置条件：</t>
    </r>
    <r>
      <rPr>
        <b/>
        <sz val="10"/>
        <rFont val="等线"/>
        <family val="3"/>
        <charset val="134"/>
        <scheme val="minor"/>
      </rPr>
      <t>Monkey测试1小时</t>
    </r>
  </si>
  <si>
    <t>验收版本</t>
  </si>
  <si>
    <t>类别</t>
  </si>
  <si>
    <r>
      <rPr>
        <b/>
        <sz val="16"/>
        <color theme="1"/>
        <rFont val="Verdana Pro"/>
        <family val="1"/>
      </rPr>
      <t>影响因素</t>
    </r>
  </si>
  <si>
    <r>
      <rPr>
        <b/>
        <sz val="16"/>
        <color theme="1"/>
        <rFont val="Verdana Pro"/>
        <family val="1"/>
      </rPr>
      <t>影响因素（新）</t>
    </r>
  </si>
  <si>
    <t>网络依赖</t>
  </si>
  <si>
    <t>测试状态</t>
  </si>
  <si>
    <r>
      <rPr>
        <b/>
        <sz val="16"/>
        <color theme="1"/>
        <rFont val="Verdana Pro"/>
        <family val="1"/>
      </rPr>
      <t>测试前提条件</t>
    </r>
  </si>
  <si>
    <r>
      <rPr>
        <b/>
        <sz val="16"/>
        <color theme="1"/>
        <rFont val="Verdana Pro"/>
        <family val="1"/>
      </rPr>
      <t>测试步骤</t>
    </r>
  </si>
  <si>
    <r>
      <rPr>
        <b/>
        <sz val="16"/>
        <color theme="1"/>
        <rFont val="Verdana Pro"/>
        <family val="1"/>
      </rPr>
      <t>性能数据计算细则</t>
    </r>
  </si>
  <si>
    <t>DCV1.1</t>
  </si>
  <si>
    <t>R00</t>
  </si>
  <si>
    <t>R10</t>
  </si>
  <si>
    <t>Target</t>
  </si>
  <si>
    <r>
      <rPr>
        <b/>
        <sz val="16"/>
        <color theme="1"/>
        <rFont val="宋体"/>
        <family val="3"/>
        <charset val="134"/>
      </rPr>
      <t>允许偏差</t>
    </r>
  </si>
  <si>
    <t>Test Result</t>
  </si>
  <si>
    <t>BUG ID</t>
  </si>
  <si>
    <t>mark</t>
  </si>
  <si>
    <t>milestone;R06;OKTOBY</t>
  </si>
  <si>
    <t>响应时间</t>
  </si>
  <si>
    <t>EE</t>
  </si>
  <si>
    <t>冷启动</t>
  </si>
  <si>
    <r>
      <rPr>
        <sz val="16"/>
        <color theme="1"/>
        <rFont val="宋体"/>
        <family val="3"/>
        <charset val="134"/>
      </rPr>
      <t>计算输入</t>
    </r>
    <r>
      <rPr>
        <sz val="16"/>
        <color theme="1"/>
        <rFont val="Calibri"/>
        <family val="2"/>
      </rPr>
      <t>adb reboot</t>
    </r>
    <r>
      <rPr>
        <sz val="16"/>
        <color theme="1"/>
        <rFont val="宋体"/>
        <family val="3"/>
        <charset val="134"/>
      </rPr>
      <t>命令后，屏幕黑屏开始计时到第一帧动画时间</t>
    </r>
  </si>
  <si>
    <t>Desay</t>
  </si>
  <si>
    <t>Pass</t>
  </si>
  <si>
    <t>黄灿梁</t>
  </si>
  <si>
    <t>温杰麟</t>
  </si>
  <si>
    <t>Fail</t>
  </si>
  <si>
    <r>
      <rPr>
        <sz val="16"/>
        <color theme="1"/>
        <rFont val="宋体"/>
        <family val="3"/>
        <charset val="134"/>
      </rPr>
      <t>【</t>
    </r>
    <r>
      <rPr>
        <sz val="16"/>
        <color theme="1"/>
        <rFont val="Calibri"/>
        <family val="2"/>
      </rPr>
      <t>MY24 U554</t>
    </r>
    <r>
      <rPr>
        <sz val="16"/>
        <color theme="1"/>
        <rFont val="宋体"/>
        <family val="3"/>
        <charset val="134"/>
      </rPr>
      <t>】【必现】【</t>
    </r>
    <r>
      <rPr>
        <sz val="16"/>
        <color theme="1"/>
        <rFont val="Calibri"/>
        <family val="2"/>
      </rPr>
      <t>performence</t>
    </r>
    <r>
      <rPr>
        <sz val="16"/>
        <color theme="1"/>
        <rFont val="宋体"/>
        <family val="3"/>
        <charset val="134"/>
      </rPr>
      <t>】</t>
    </r>
    <r>
      <rPr>
        <sz val="16"/>
        <color theme="1"/>
        <rFont val="Calibri"/>
        <family val="2"/>
      </rPr>
      <t>Power on Launcher</t>
    </r>
    <r>
      <rPr>
        <sz val="16"/>
        <color theme="1"/>
        <rFont val="宋体"/>
        <family val="3"/>
        <charset val="134"/>
      </rPr>
      <t>界面可见时间与</t>
    </r>
    <r>
      <rPr>
        <sz val="16"/>
        <color theme="1"/>
        <rFont val="Calibri"/>
        <family val="2"/>
      </rPr>
      <t>target</t>
    </r>
    <r>
      <rPr>
        <sz val="16"/>
        <color theme="1"/>
        <rFont val="宋体"/>
        <family val="3"/>
        <charset val="134"/>
      </rPr>
      <t>值有偏差（</t>
    </r>
    <r>
      <rPr>
        <sz val="16"/>
        <color theme="1"/>
        <rFont val="Calibri"/>
        <family val="2"/>
      </rPr>
      <t>target</t>
    </r>
    <r>
      <rPr>
        <sz val="16"/>
        <color theme="1"/>
        <rFont val="宋体"/>
        <family val="3"/>
        <charset val="134"/>
      </rPr>
      <t>：</t>
    </r>
    <r>
      <rPr>
        <sz val="16"/>
        <color theme="1"/>
        <rFont val="Calibri"/>
        <family val="2"/>
      </rPr>
      <t>20S,</t>
    </r>
    <r>
      <rPr>
        <sz val="16"/>
        <color theme="1"/>
        <rFont val="宋体"/>
        <family val="3"/>
        <charset val="134"/>
      </rPr>
      <t>允许偏差：</t>
    </r>
    <r>
      <rPr>
        <sz val="16"/>
        <color theme="1"/>
        <rFont val="Calibri"/>
        <family val="2"/>
      </rPr>
      <t>21S</t>
    </r>
    <r>
      <rPr>
        <sz val="16"/>
        <color theme="1"/>
        <rFont val="宋体"/>
        <family val="3"/>
        <charset val="134"/>
      </rPr>
      <t>）</t>
    </r>
    <r>
      <rPr>
        <sz val="16"/>
        <color theme="1"/>
        <rFont val="Calibri"/>
        <family val="2"/>
      </rPr>
      <t xml:space="preserve">-BUG20230718_30694 </t>
    </r>
  </si>
  <si>
    <r>
      <rPr>
        <sz val="16"/>
        <color theme="1"/>
        <rFont val="宋体"/>
        <family val="3"/>
        <charset val="134"/>
      </rPr>
      <t>关机前处于</t>
    </r>
    <r>
      <rPr>
        <sz val="16"/>
        <color theme="1"/>
        <rFont val="Calibri"/>
        <family val="2"/>
      </rPr>
      <t>USB</t>
    </r>
    <r>
      <rPr>
        <sz val="16"/>
        <color theme="1"/>
        <rFont val="宋体"/>
        <family val="3"/>
        <charset val="134"/>
      </rPr>
      <t>音乐界面</t>
    </r>
  </si>
  <si>
    <t>Power on QQ音乐首次启动（默认未播放）</t>
  </si>
  <si>
    <t>Launcher显示到QQ音乐首次启动（默认未播放）</t>
  </si>
  <si>
    <t>网络强依赖</t>
  </si>
  <si>
    <t>关机前QQ音乐是暂停状态</t>
  </si>
  <si>
    <r>
      <rPr>
        <sz val="16"/>
        <color theme="1"/>
        <rFont val="Verdana Pro"/>
        <family val="1"/>
      </rPr>
      <t>1.IVI开机，发送</t>
    </r>
    <r>
      <rPr>
        <sz val="16"/>
        <color theme="1"/>
        <rFont val="Verdana Pro"/>
        <family val="1"/>
      </rPr>
      <t>adb reboot消息
2.Launcher显示后1s内，点击随心听卡片</t>
    </r>
  </si>
  <si>
    <t>计算从手部离开点击到QQ音乐界面稳定展示</t>
  </si>
  <si>
    <t>Baidu</t>
  </si>
  <si>
    <t>Power on QQ音乐首次启动（默认播放）</t>
  </si>
  <si>
    <t>Launcher显示到QQ音乐首次启动（默认播放）</t>
  </si>
  <si>
    <r>
      <rPr>
        <sz val="16"/>
        <color theme="1"/>
        <rFont val="微软雅黑"/>
        <family val="2"/>
        <charset val="134"/>
      </rPr>
      <t>默认关机前是播放</t>
    </r>
    <r>
      <rPr>
        <sz val="16"/>
        <color theme="1"/>
        <rFont val="Verdana Pro"/>
        <family val="1"/>
      </rPr>
      <t>QQ</t>
    </r>
    <r>
      <rPr>
        <sz val="16"/>
        <color theme="1"/>
        <rFont val="微软雅黑"/>
        <family val="2"/>
        <charset val="134"/>
      </rPr>
      <t>音乐</t>
    </r>
  </si>
  <si>
    <t>计算从手部离开点击到QQ音乐从暂停到播放状态</t>
  </si>
  <si>
    <t>Power onQQ音乐选择歌单</t>
  </si>
  <si>
    <t>Launcher显示到QQ音乐选择歌单</t>
  </si>
  <si>
    <r>
      <rPr>
        <sz val="16"/>
        <color theme="1"/>
        <rFont val="Verdana Pro"/>
        <family val="1"/>
      </rPr>
      <t>1.IVI开机，发送</t>
    </r>
    <r>
      <rPr>
        <sz val="16"/>
        <color theme="1"/>
        <rFont val="Verdana Pro"/>
        <family val="1"/>
      </rPr>
      <t>adb reboot消息
2.Launcher显示后1s内，点击随心听图标
3.在QQ音乐界面显示1s内选择一个歌单</t>
    </r>
  </si>
  <si>
    <t>计算从手部离开点击到歌单界面稳定展示（只要整体界面加载就可以，不需要图片加载完）</t>
  </si>
  <si>
    <t>Power onQQ音乐选择歌曲</t>
  </si>
  <si>
    <t>Launcher显示到QQ音乐选择歌曲</t>
  </si>
  <si>
    <r>
      <rPr>
        <sz val="16"/>
        <color theme="1"/>
        <rFont val="Verdana Pro"/>
        <family val="1"/>
      </rPr>
      <t>1.IVI开机，发送</t>
    </r>
    <r>
      <rPr>
        <sz val="16"/>
        <color theme="1"/>
        <rFont val="Verdana Pro"/>
        <family val="1"/>
      </rPr>
      <t>adb reboot消息
2.Launcher显示后1s内，点击随心听图标
3.在QQ音乐界面显示1s内选择一个歌单
4.在QQ音乐歌单界面显示1s内选择一首歌</t>
    </r>
  </si>
  <si>
    <t>计算从手部离开点击到歌曲播放（播放按钮从暂停到播放状态）</t>
  </si>
  <si>
    <r>
      <rPr>
        <sz val="16"/>
        <color theme="1"/>
        <rFont val="宋体"/>
        <family val="3"/>
        <charset val="134"/>
      </rPr>
      <t>关机前是</t>
    </r>
    <r>
      <rPr>
        <sz val="16"/>
        <color theme="1"/>
        <rFont val="Calibri"/>
        <family val="2"/>
      </rPr>
      <t>USB</t>
    </r>
    <r>
      <rPr>
        <sz val="16"/>
        <color theme="1"/>
        <rFont val="宋体"/>
        <family val="3"/>
        <charset val="134"/>
      </rPr>
      <t>音乐</t>
    </r>
  </si>
  <si>
    <r>
      <rPr>
        <sz val="16"/>
        <color theme="1"/>
        <rFont val="宋体"/>
        <family val="3"/>
        <charset val="134"/>
      </rPr>
      <t>计算从手部离开点击到蓝牙音乐连接界面稳定展示</t>
    </r>
  </si>
  <si>
    <r>
      <rPr>
        <sz val="16"/>
        <color theme="1"/>
        <rFont val="宋体"/>
        <family val="3"/>
        <charset val="134"/>
      </rPr>
      <t>计算从手部离开点击到</t>
    </r>
    <r>
      <rPr>
        <sz val="16"/>
        <color theme="1"/>
        <rFont val="Calibri"/>
        <family val="2"/>
      </rPr>
      <t>FM</t>
    </r>
    <r>
      <rPr>
        <sz val="16"/>
        <color theme="1"/>
        <rFont val="宋体"/>
        <family val="3"/>
        <charset val="134"/>
      </rPr>
      <t>界面稳定展示</t>
    </r>
  </si>
  <si>
    <t>黄治桦</t>
  </si>
  <si>
    <t>Power on在线电台首次启动</t>
  </si>
  <si>
    <t>Launcher显示到在线电台首次启动</t>
  </si>
  <si>
    <t>关机前是USB音乐</t>
  </si>
  <si>
    <t>1.IVI开机，发送adb reboot消息
2.Launcher显示后1s内，点击随心听卡片
3.切换到在线电台</t>
  </si>
  <si>
    <t>计算从手部离开点击到在线电台界面稳定展示</t>
  </si>
  <si>
    <t>Power on到语音导航</t>
  </si>
  <si>
    <t>1.IVI开机，发送adb reboot消息
2.Launcher显示后1s内，尝试福特定制唤醒词唤醒
3.语音"导航到xxx"</t>
  </si>
  <si>
    <t>计算从语音指令最后一个字到搜索结果稳定展示</t>
  </si>
  <si>
    <t>Power on到语音导航规划完成</t>
  </si>
  <si>
    <t>Launcher显示到语音导航规划完成</t>
  </si>
  <si>
    <t>1.IVI开机，发送adb reboot消息
2.Launcher显示后1s内，尝试福特定制唤醒词唤醒
3.语音"导航到xxx"
4.语音“第一条”</t>
  </si>
  <si>
    <t>计算从语音指令最后一个字到规划路径结果稳定展示</t>
  </si>
  <si>
    <t>Power on导航启动时间</t>
  </si>
  <si>
    <r>
      <rPr>
        <sz val="16"/>
        <color theme="1"/>
        <rFont val="Verdana Pro"/>
        <family val="1"/>
      </rPr>
      <t>1.IVI开机，发送</t>
    </r>
    <r>
      <rPr>
        <sz val="16"/>
        <color theme="1"/>
        <rFont val="Verdana Pro"/>
        <family val="1"/>
      </rPr>
      <t>adb reboot消息
2.Launcher显示后1s内，点击导航图标
3.整个测试过程中录屏</t>
    </r>
  </si>
  <si>
    <t xml:space="preserve">
计算从手部离开点击开始第一帧到导航地图搜索框显示（并且此时地图概览已经显示，路况等细节不考虑）。</t>
  </si>
  <si>
    <t>power on导航界面点击输入框出现下拉框</t>
  </si>
  <si>
    <t>Launcher显示到导航界面点击输入框出现下拉框</t>
  </si>
  <si>
    <r>
      <rPr>
        <sz val="16"/>
        <color theme="1"/>
        <rFont val="Verdana Pro"/>
        <family val="1"/>
      </rPr>
      <t>1.IVI开机，发送</t>
    </r>
    <r>
      <rPr>
        <sz val="16"/>
        <color theme="1"/>
        <rFont val="Verdana Pro"/>
        <family val="1"/>
      </rPr>
      <t>adb reboot消息
2.Launcher显示后1s内，点击导航图标
3.点击导航中的地址输入框</t>
    </r>
  </si>
  <si>
    <t>计算从手部离开点击到下拉框（历史记录）稳定展示</t>
  </si>
  <si>
    <t>power on导航搜索地址完成</t>
  </si>
  <si>
    <t>Launcher显示到导航搜索地址完成</t>
  </si>
  <si>
    <r>
      <rPr>
        <sz val="16"/>
        <color theme="1"/>
        <rFont val="Verdana Pro"/>
        <family val="1"/>
      </rPr>
      <t>1.IVI开机，发送</t>
    </r>
    <r>
      <rPr>
        <sz val="16"/>
        <color theme="1"/>
        <rFont val="Verdana Pro"/>
        <family val="1"/>
      </rPr>
      <t>adb reboot消息
2.Launcher显示后1s内，点击导航图标
3.点击导航中的地址输入框，输入一个地址
4.点击搜索按钮</t>
    </r>
  </si>
  <si>
    <t>计算从手部离开点击到搜索结果稳定展示</t>
  </si>
  <si>
    <r>
      <rPr>
        <sz val="16"/>
        <color theme="1"/>
        <rFont val="Verdana Pro"/>
        <family val="1"/>
      </rPr>
      <t>power on</t>
    </r>
    <r>
      <rPr>
        <sz val="16"/>
        <color theme="1"/>
        <rFont val="微软雅黑"/>
        <family val="2"/>
        <charset val="134"/>
      </rPr>
      <t>选择目的地后路线规划完成</t>
    </r>
  </si>
  <si>
    <t>Launcher显示到选择目的地后路线规划完成</t>
  </si>
  <si>
    <r>
      <rPr>
        <sz val="16"/>
        <color theme="1"/>
        <rFont val="Verdana Pro"/>
        <family val="1"/>
      </rPr>
      <t>1.IVI开机，发送</t>
    </r>
    <r>
      <rPr>
        <sz val="16"/>
        <color theme="1"/>
        <rFont val="Verdana Pro"/>
        <family val="1"/>
      </rPr>
      <t>adb reboot消息
2.Launcher显示后1s内，点击导航图标
3.点击导航中的地址输入框，输入一个地址
4.点击搜索按钮
5.选择一个地址</t>
    </r>
  </si>
  <si>
    <t>计算从手部离开点击到路线规划结果稳定展示</t>
  </si>
  <si>
    <t>Power onPTT可用</t>
  </si>
  <si>
    <t>Launcher显示到PTT可用</t>
  </si>
  <si>
    <t>1.IVI开机，发送adb reboot消息
2.Launcher显示后1s内，按下方向盘语音硬按键
3.若第一次无响应，间隔1再次尝试
4.语音唤醒后，发送语音指令“打开空调”，若无法响应则继续唤醒</t>
  </si>
  <si>
    <t>计算从launcher界面启动第一帧到语音唤醒弹窗第一帧</t>
  </si>
  <si>
    <t>Power on语音可用</t>
  </si>
  <si>
    <r>
      <rPr>
        <sz val="16"/>
        <color theme="1"/>
        <rFont val="Verdana Pro"/>
        <family val="1"/>
      </rPr>
      <t>1.IVI开机，发送</t>
    </r>
    <r>
      <rPr>
        <sz val="16"/>
        <color theme="1"/>
        <rFont val="Verdana Pro"/>
        <family val="1"/>
      </rPr>
      <t>adb reboot消息
2.Launcher显示后1s内，尝试福特定制唤醒词唤醒
3.若第一次无响应，间隔1s再次尝试
4.语音唤醒后，发送语音指令“打开空调”，若无法响应则继续唤醒</t>
    </r>
  </si>
  <si>
    <t>Power on语音播放音乐</t>
  </si>
  <si>
    <r>
      <rPr>
        <sz val="16"/>
        <color theme="1"/>
        <rFont val="Verdana Pro"/>
        <family val="1"/>
      </rPr>
      <t>1.IVI开机，发送</t>
    </r>
    <r>
      <rPr>
        <sz val="16"/>
        <color theme="1"/>
        <rFont val="Verdana Pro"/>
        <family val="1"/>
      </rPr>
      <t>adb reboot消息
2.Launcher显示后1s内，尝试福特定制唤醒词唤醒
3.语音"播放xxx"</t>
    </r>
  </si>
  <si>
    <t>计算从语音最后一个字上屏到播报第一帧</t>
  </si>
  <si>
    <t>CVPP</t>
  </si>
  <si>
    <r>
      <rPr>
        <sz val="16"/>
        <color theme="1"/>
        <rFont val="宋体"/>
        <family val="3"/>
        <charset val="134"/>
      </rPr>
      <t>输入</t>
    </r>
    <r>
      <rPr>
        <sz val="16"/>
        <color theme="1"/>
        <rFont val="Calibri"/>
        <family val="2"/>
      </rPr>
      <t>adb reboot</t>
    </r>
    <r>
      <rPr>
        <sz val="16"/>
        <color theme="1"/>
        <rFont val="宋体"/>
        <family val="3"/>
        <charset val="134"/>
      </rPr>
      <t>命令后，屏幕黑屏至车机网络连接，通过</t>
    </r>
    <r>
      <rPr>
        <sz val="16"/>
        <color theme="1"/>
        <rFont val="Calibri"/>
        <family val="2"/>
      </rPr>
      <t>ifconfig</t>
    </r>
    <r>
      <rPr>
        <sz val="16"/>
        <color theme="1"/>
        <rFont val="宋体"/>
        <family val="3"/>
        <charset val="134"/>
      </rPr>
      <t>查看网卡建立情况</t>
    </r>
  </si>
  <si>
    <r>
      <rPr>
        <sz val="16"/>
        <color theme="1"/>
        <rFont val="宋体"/>
        <family val="3"/>
        <charset val="134"/>
      </rPr>
      <t>开机动画过程中到</t>
    </r>
    <r>
      <rPr>
        <sz val="16"/>
        <color theme="1"/>
        <rFont val="Calibri"/>
        <family val="2"/>
      </rPr>
      <t>Fast RVC</t>
    </r>
    <r>
      <rPr>
        <sz val="16"/>
        <color theme="1"/>
        <rFont val="宋体"/>
        <family val="3"/>
        <charset val="134"/>
      </rPr>
      <t>显示</t>
    </r>
  </si>
  <si>
    <r>
      <rPr>
        <sz val="16"/>
        <color theme="1"/>
        <rFont val="宋体"/>
        <family val="3"/>
        <charset val="134"/>
      </rPr>
      <t>计算从挂</t>
    </r>
    <r>
      <rPr>
        <sz val="16"/>
        <color theme="1"/>
        <rFont val="Calibri"/>
        <family val="2"/>
      </rPr>
      <t>R</t>
    </r>
    <r>
      <rPr>
        <sz val="16"/>
        <color theme="1"/>
        <rFont val="宋体"/>
        <family val="3"/>
        <charset val="134"/>
      </rPr>
      <t>档的消息灯亮至界面稳定显示倒车界面</t>
    </r>
  </si>
  <si>
    <r>
      <rPr>
        <sz val="16"/>
        <color theme="1"/>
        <rFont val="宋体"/>
        <family val="3"/>
        <charset val="134"/>
      </rPr>
      <t>计算从</t>
    </r>
    <r>
      <rPr>
        <sz val="16"/>
        <color theme="1"/>
        <rFont val="Calibri"/>
        <family val="2"/>
      </rPr>
      <t>Launcher</t>
    </r>
    <r>
      <rPr>
        <sz val="16"/>
        <color theme="1"/>
        <rFont val="宋体"/>
        <family val="3"/>
        <charset val="134"/>
      </rPr>
      <t>第一帧至蓝牙音乐播放（声音出来）</t>
    </r>
  </si>
  <si>
    <r>
      <rPr>
        <sz val="16"/>
        <color theme="1"/>
        <rFont val="宋体"/>
        <family val="3"/>
        <charset val="134"/>
      </rPr>
      <t>车机播放</t>
    </r>
    <r>
      <rPr>
        <sz val="16"/>
        <color theme="1"/>
        <rFont val="Calibri"/>
        <family val="2"/>
      </rPr>
      <t>Fm</t>
    </r>
  </si>
  <si>
    <r>
      <rPr>
        <sz val="16"/>
        <color theme="1"/>
        <rFont val="宋体"/>
        <family val="3"/>
        <charset val="134"/>
      </rPr>
      <t>计算从</t>
    </r>
    <r>
      <rPr>
        <sz val="16"/>
        <color theme="1"/>
        <rFont val="Calibri"/>
        <family val="2"/>
      </rPr>
      <t>Launcher</t>
    </r>
    <r>
      <rPr>
        <sz val="16"/>
        <color theme="1"/>
        <rFont val="宋体"/>
        <family val="3"/>
        <charset val="134"/>
      </rPr>
      <t>第一帧至</t>
    </r>
    <r>
      <rPr>
        <sz val="16"/>
        <color theme="1"/>
        <rFont val="Calibri"/>
        <family val="2"/>
      </rPr>
      <t>FM</t>
    </r>
    <r>
      <rPr>
        <sz val="16"/>
        <color theme="1"/>
        <rFont val="宋体"/>
        <family val="3"/>
        <charset val="134"/>
      </rPr>
      <t>播放（声音出来）</t>
    </r>
  </si>
  <si>
    <r>
      <rPr>
        <sz val="16"/>
        <color theme="1"/>
        <rFont val="宋体"/>
        <family val="3"/>
        <charset val="134"/>
      </rPr>
      <t>还没到</t>
    </r>
    <r>
      <rPr>
        <sz val="16"/>
        <color theme="1"/>
        <rFont val="Calibri"/>
        <family val="2"/>
      </rPr>
      <t>Launcher</t>
    </r>
    <r>
      <rPr>
        <sz val="16"/>
        <color theme="1"/>
        <rFont val="宋体"/>
        <family val="3"/>
        <charset val="134"/>
      </rPr>
      <t>页面</t>
    </r>
    <r>
      <rPr>
        <sz val="16"/>
        <color theme="1"/>
        <rFont val="Calibri"/>
        <family val="2"/>
      </rPr>
      <t>FM</t>
    </r>
    <r>
      <rPr>
        <sz val="16"/>
        <color theme="1"/>
        <rFont val="宋体"/>
        <family val="3"/>
        <charset val="134"/>
      </rPr>
      <t>就开始播放了</t>
    </r>
  </si>
  <si>
    <t>Power on在线电台音源恢复</t>
  </si>
  <si>
    <t>Launcher显示到在线电台音源恢复</t>
  </si>
  <si>
    <t>车机播放在线电台</t>
  </si>
  <si>
    <t>1.IVI开机，发送adb reboot消息
2.整个测试过程中录屏</t>
  </si>
  <si>
    <t>计算从Launcher第一帧至在线电台播放（声音出来）</t>
  </si>
  <si>
    <t>Power on到根目录两首歌的USB音源恢复</t>
  </si>
  <si>
    <t>Launcher显示到根目录两首歌的USB音源恢复</t>
  </si>
  <si>
    <t>1.1.U盘根目录存放两首歌曲
2.车机播放U盘音乐</t>
  </si>
  <si>
    <t>IVI开机，发送adb reboot消息，整个测试过程中录屏</t>
  </si>
  <si>
    <t>计算从Launcher第一帧至U盘音乐播放（声音出来）</t>
  </si>
  <si>
    <t>Power onQQ音源恢复</t>
  </si>
  <si>
    <t>Launcher显示到QQ音源恢复</t>
  </si>
  <si>
    <t>1.强网
2.车机播放QQ音乐</t>
  </si>
  <si>
    <t>计算从Launcher第一帧至QQ音乐播放（声音出来）</t>
  </si>
  <si>
    <r>
      <rPr>
        <sz val="16"/>
        <color theme="1"/>
        <rFont val="宋体"/>
        <family val="3"/>
        <charset val="134"/>
      </rPr>
      <t>点击设置至设置页面稳定展示</t>
    </r>
  </si>
  <si>
    <r>
      <rPr>
        <sz val="16"/>
        <color theme="1"/>
        <rFont val="宋体"/>
        <family val="3"/>
        <charset val="134"/>
      </rPr>
      <t>【</t>
    </r>
    <r>
      <rPr>
        <sz val="16"/>
        <color theme="1"/>
        <rFont val="Calibri"/>
        <family val="2"/>
      </rPr>
      <t>MY24 U554</t>
    </r>
    <r>
      <rPr>
        <sz val="16"/>
        <color theme="1"/>
        <rFont val="宋体"/>
        <family val="3"/>
        <charset val="134"/>
      </rPr>
      <t>】【必现】【</t>
    </r>
    <r>
      <rPr>
        <sz val="16"/>
        <color theme="1"/>
        <rFont val="Calibri"/>
        <family val="2"/>
      </rPr>
      <t>performence</t>
    </r>
    <r>
      <rPr>
        <sz val="16"/>
        <color theme="1"/>
        <rFont val="宋体"/>
        <family val="3"/>
        <charset val="134"/>
      </rPr>
      <t>】</t>
    </r>
    <r>
      <rPr>
        <sz val="16"/>
        <color theme="1"/>
        <rFont val="Calibri"/>
        <family val="2"/>
      </rPr>
      <t>Power on</t>
    </r>
    <r>
      <rPr>
        <sz val="16"/>
        <color theme="1"/>
        <rFont val="宋体"/>
        <family val="3"/>
        <charset val="134"/>
      </rPr>
      <t>车辆设置界面打开时间与</t>
    </r>
    <r>
      <rPr>
        <sz val="16"/>
        <color theme="1"/>
        <rFont val="Calibri"/>
        <family val="2"/>
      </rPr>
      <t>target</t>
    </r>
    <r>
      <rPr>
        <sz val="16"/>
        <color theme="1"/>
        <rFont val="宋体"/>
        <family val="3"/>
        <charset val="134"/>
      </rPr>
      <t>值有偏差</t>
    </r>
    <r>
      <rPr>
        <sz val="16"/>
        <color theme="1"/>
        <rFont val="Calibri"/>
        <family val="2"/>
      </rPr>
      <t xml:space="preserve">-BUG20230718_30784 </t>
    </r>
  </si>
  <si>
    <r>
      <rPr>
        <sz val="16"/>
        <color theme="1"/>
        <rFont val="Verdana Pro"/>
        <family val="1"/>
      </rPr>
      <t xml:space="preserve">Power on </t>
    </r>
    <r>
      <rPr>
        <sz val="16"/>
        <color theme="1"/>
        <rFont val="微软雅黑"/>
        <family val="2"/>
        <charset val="134"/>
      </rPr>
      <t>到账号自动登录时间</t>
    </r>
  </si>
  <si>
    <t>Launcher显示到账号自动登录时间</t>
  </si>
  <si>
    <t>强网，账号已登录，未开启人脸识别</t>
  </si>
  <si>
    <r>
      <rPr>
        <sz val="16"/>
        <color theme="1"/>
        <rFont val="宋体"/>
        <family val="3"/>
        <charset val="134"/>
      </rPr>
      <t>计算从</t>
    </r>
    <r>
      <rPr>
        <sz val="16"/>
        <color theme="1"/>
        <rFont val="Verdana Pro"/>
        <family val="1"/>
      </rPr>
      <t>launcher</t>
    </r>
    <r>
      <rPr>
        <sz val="16"/>
        <color theme="1"/>
        <rFont val="宋体"/>
        <family val="3"/>
        <charset val="134"/>
      </rPr>
      <t>界面启动第一帧到</t>
    </r>
    <r>
      <rPr>
        <sz val="16"/>
        <color theme="1"/>
        <rFont val="宋体"/>
        <family val="3"/>
        <charset val="134"/>
      </rPr>
      <t>账号登录完成</t>
    </r>
  </si>
  <si>
    <r>
      <rPr>
        <sz val="16"/>
        <color theme="1"/>
        <rFont val="Verdana Pro"/>
        <family val="1"/>
      </rPr>
      <t xml:space="preserve">Power on </t>
    </r>
    <r>
      <rPr>
        <sz val="16"/>
        <color theme="1"/>
        <rFont val="微软雅黑"/>
        <family val="2"/>
        <charset val="134"/>
      </rPr>
      <t>到账号二维码出现时间</t>
    </r>
  </si>
  <si>
    <t>Launcher显示到账号二维码出现时间</t>
  </si>
  <si>
    <t>强网，账号未登录，未开启人脸识别</t>
  </si>
  <si>
    <r>
      <rPr>
        <sz val="16"/>
        <color theme="1"/>
        <rFont val="宋体"/>
        <family val="3"/>
        <charset val="134"/>
      </rPr>
      <t>计算从</t>
    </r>
    <r>
      <rPr>
        <sz val="16"/>
        <color theme="1"/>
        <rFont val="Verdana Pro"/>
        <family val="1"/>
      </rPr>
      <t>launcher</t>
    </r>
    <r>
      <rPr>
        <sz val="16"/>
        <color theme="1"/>
        <rFont val="宋体"/>
        <family val="3"/>
        <charset val="134"/>
      </rPr>
      <t>界面启动第一帧到显示账号二维码稳定展示</t>
    </r>
  </si>
  <si>
    <r>
      <rPr>
        <sz val="16"/>
        <color theme="1"/>
        <rFont val="Verdana Pro"/>
        <family val="1"/>
      </rPr>
      <t xml:space="preserve">Power on </t>
    </r>
    <r>
      <rPr>
        <sz val="16"/>
        <color theme="1"/>
        <rFont val="微软雅黑"/>
        <family val="2"/>
        <charset val="134"/>
      </rPr>
      <t>到人脸识别时间</t>
    </r>
  </si>
  <si>
    <t>Launcher显示到人脸识别时间</t>
  </si>
  <si>
    <r>
      <rPr>
        <sz val="16"/>
        <color theme="1"/>
        <rFont val="微软雅黑"/>
        <family val="2"/>
        <charset val="134"/>
      </rPr>
      <t>强网</t>
    </r>
    <r>
      <rPr>
        <sz val="16"/>
        <color theme="1"/>
        <rFont val="宋体"/>
        <family val="3"/>
        <charset val="134"/>
      </rPr>
      <t>，账号已登录，已开启人脸识别</t>
    </r>
  </si>
  <si>
    <r>
      <rPr>
        <sz val="16"/>
        <color theme="1"/>
        <rFont val="宋体"/>
        <family val="3"/>
        <charset val="134"/>
      </rPr>
      <t>计算从</t>
    </r>
    <r>
      <rPr>
        <sz val="16"/>
        <color theme="1"/>
        <rFont val="Verdana Pro"/>
        <family val="1"/>
      </rPr>
      <t>launcher</t>
    </r>
    <r>
      <rPr>
        <sz val="16"/>
        <color theme="1"/>
        <rFont val="宋体"/>
        <family val="3"/>
        <charset val="134"/>
      </rPr>
      <t>界面启动第一帧到</t>
    </r>
    <r>
      <rPr>
        <sz val="16"/>
        <color theme="1"/>
        <rFont val="宋体"/>
        <family val="3"/>
        <charset val="134"/>
      </rPr>
      <t>人脸识别完成</t>
    </r>
  </si>
  <si>
    <r>
      <rPr>
        <sz val="16"/>
        <color theme="1"/>
        <rFont val="Verdana Pro"/>
        <family val="1"/>
      </rPr>
      <t>Power on</t>
    </r>
    <r>
      <rPr>
        <sz val="16"/>
        <color theme="1"/>
        <rFont val="微软雅黑"/>
        <family val="2"/>
        <charset val="134"/>
      </rPr>
      <t>人脸识别成功，账号成功登录时间</t>
    </r>
  </si>
  <si>
    <t>Launcher显示到人脸识别成功，账号成功登录时间</t>
  </si>
  <si>
    <t>强网，账号已登录，已开启人脸识别</t>
  </si>
  <si>
    <r>
      <rPr>
        <sz val="16"/>
        <color theme="1"/>
        <rFont val="宋体"/>
        <family val="3"/>
        <charset val="134"/>
      </rPr>
      <t>计算从</t>
    </r>
    <r>
      <rPr>
        <sz val="16"/>
        <color theme="1"/>
        <rFont val="Verdana Pro"/>
        <family val="1"/>
      </rPr>
      <t>launcher</t>
    </r>
    <r>
      <rPr>
        <sz val="16"/>
        <color theme="1"/>
        <rFont val="宋体"/>
        <family val="3"/>
        <charset val="134"/>
      </rPr>
      <t>界面启动第一帧到通过人脸识别完成账号登录完成</t>
    </r>
  </si>
  <si>
    <r>
      <rPr>
        <sz val="16"/>
        <color theme="1"/>
        <rFont val="微软雅黑"/>
        <family val="2"/>
        <charset val="134"/>
      </rPr>
      <t>系统稳定状态下</t>
    </r>
    <r>
      <rPr>
        <sz val="16"/>
        <color theme="1"/>
        <rFont val="Verdana Pro"/>
        <family val="1"/>
      </rPr>
      <t>QQ</t>
    </r>
    <r>
      <rPr>
        <sz val="16"/>
        <color theme="1"/>
        <rFont val="微软雅黑"/>
        <family val="2"/>
        <charset val="134"/>
      </rPr>
      <t>音乐首次启动</t>
    </r>
    <r>
      <rPr>
        <sz val="16"/>
        <color theme="1"/>
        <rFont val="Verdana Pro"/>
        <family val="1"/>
      </rPr>
      <t>（默认未播放）</t>
    </r>
  </si>
  <si>
    <t>系统稳定状态下QQ音乐首次启动（默认未播放）</t>
  </si>
  <si>
    <t>默认关机前QQ音乐暂停
测试时处于导航状态</t>
  </si>
  <si>
    <r>
      <rPr>
        <sz val="16"/>
        <color theme="1"/>
        <rFont val="微软雅黑"/>
        <family val="2"/>
        <charset val="134"/>
      </rPr>
      <t>开机</t>
    </r>
    <r>
      <rPr>
        <sz val="16"/>
        <color theme="1"/>
        <rFont val="Verdana Pro"/>
        <family val="1"/>
      </rPr>
      <t>Launcher</t>
    </r>
    <r>
      <rPr>
        <sz val="16"/>
        <color theme="1"/>
        <rFont val="微软雅黑"/>
        <family val="2"/>
        <charset val="134"/>
      </rPr>
      <t>出来以后等待</t>
    </r>
    <r>
      <rPr>
        <sz val="16"/>
        <color theme="1"/>
        <rFont val="Verdana Pro"/>
        <family val="1"/>
      </rPr>
      <t>3</t>
    </r>
    <r>
      <rPr>
        <sz val="16"/>
        <color theme="1"/>
        <rFont val="微软雅黑"/>
        <family val="2"/>
        <charset val="134"/>
      </rPr>
      <t>分钟，点击</t>
    </r>
    <r>
      <rPr>
        <sz val="16"/>
        <color theme="1"/>
        <rFont val="Verdana Pro"/>
        <family val="1"/>
      </rPr>
      <t>Launcher</t>
    </r>
    <r>
      <rPr>
        <sz val="16"/>
        <color theme="1"/>
        <rFont val="宋体"/>
        <family val="3"/>
        <charset val="134"/>
      </rPr>
      <t>随心听卡片</t>
    </r>
  </si>
  <si>
    <t>计算从手指抬起动作到QQ音乐界面稳定展示</t>
  </si>
  <si>
    <r>
      <rPr>
        <sz val="16"/>
        <color theme="1"/>
        <rFont val="微软雅黑"/>
        <family val="2"/>
        <charset val="134"/>
      </rPr>
      <t>系统稳定状态下</t>
    </r>
    <r>
      <rPr>
        <sz val="16"/>
        <color theme="1"/>
        <rFont val="Verdana Pro"/>
        <family val="1"/>
      </rPr>
      <t>QQ</t>
    </r>
    <r>
      <rPr>
        <sz val="16"/>
        <color theme="1"/>
        <rFont val="微软雅黑"/>
        <family val="2"/>
        <charset val="134"/>
      </rPr>
      <t>音乐首次启动</t>
    </r>
    <r>
      <rPr>
        <sz val="16"/>
        <color theme="1"/>
        <rFont val="Verdana Pro"/>
        <family val="1"/>
      </rPr>
      <t>（默认播放）</t>
    </r>
  </si>
  <si>
    <t>系统稳定状态下QQ音乐首次启动（默认播放）</t>
  </si>
  <si>
    <r>
      <rPr>
        <sz val="16"/>
        <color theme="1"/>
        <rFont val="微软雅黑"/>
        <family val="2"/>
        <charset val="134"/>
      </rPr>
      <t>测试时处于导航状态
默认关机前是播放</t>
    </r>
    <r>
      <rPr>
        <sz val="16"/>
        <color theme="1"/>
        <rFont val="Verdana Pro"/>
        <family val="1"/>
      </rPr>
      <t>QQ</t>
    </r>
    <r>
      <rPr>
        <sz val="16"/>
        <color theme="1"/>
        <rFont val="宋体"/>
        <family val="3"/>
        <charset val="134"/>
      </rPr>
      <t>音乐</t>
    </r>
  </si>
  <si>
    <t>计算从手指抬起动作到音乐界面暂停按钮切换到播放按钮</t>
  </si>
  <si>
    <t>系统稳定状态下QQ音乐选择歌单</t>
  </si>
  <si>
    <t>测试时处于导航状态</t>
  </si>
  <si>
    <t>1.开机Launcher出来以后等待3分钟
1.点击随心听图标
2.切换到QQ音乐Tab页面
3.选择一个歌单</t>
  </si>
  <si>
    <t>计算从手部离开点击到歌单界面稳定展示</t>
  </si>
  <si>
    <t>系统稳定状态下QQ音乐选择歌曲</t>
  </si>
  <si>
    <t>1.开机Launcher出来以后等待3分钟点击随心听图标
2.切换到QQ音乐Tab页面
3.选择一个歌单
4.选择一首歌</t>
  </si>
  <si>
    <r>
      <rPr>
        <sz val="16"/>
        <color theme="1"/>
        <rFont val="微软雅黑"/>
        <family val="2"/>
        <charset val="134"/>
      </rPr>
      <t>系统稳定状态下</t>
    </r>
    <r>
      <rPr>
        <sz val="16"/>
        <color theme="1"/>
        <rFont val="Verdana Pro"/>
        <family val="1"/>
      </rPr>
      <t>USB</t>
    </r>
    <r>
      <rPr>
        <sz val="16"/>
        <color theme="1"/>
        <rFont val="微软雅黑"/>
        <family val="2"/>
        <charset val="134"/>
      </rPr>
      <t>音乐首次启动</t>
    </r>
  </si>
  <si>
    <t>系统稳定状态下USB音乐首次启动</t>
  </si>
  <si>
    <t>关机前是QQ音乐</t>
  </si>
  <si>
    <t>开机Launcher出来以后等待3分钟，点击U盘音乐按钮</t>
  </si>
  <si>
    <t>计算从手指抬起动作到U盘音乐暂停按钮切换到播放按钮</t>
  </si>
  <si>
    <r>
      <rPr>
        <sz val="16"/>
        <color theme="1"/>
        <rFont val="微软雅黑"/>
        <family val="2"/>
        <charset val="134"/>
      </rPr>
      <t>系统稳定状态下蓝牙音乐首次</t>
    </r>
    <r>
      <rPr>
        <sz val="16"/>
        <color theme="1"/>
        <rFont val="宋体"/>
        <family val="3"/>
        <charset val="134"/>
      </rPr>
      <t>启动</t>
    </r>
  </si>
  <si>
    <r>
      <rPr>
        <sz val="16"/>
        <color theme="1"/>
        <rFont val="宋体"/>
        <family val="3"/>
        <charset val="134"/>
      </rPr>
      <t>开机</t>
    </r>
    <r>
      <rPr>
        <sz val="16"/>
        <color theme="1"/>
        <rFont val="Calibri"/>
        <family val="2"/>
      </rPr>
      <t>Launcher</t>
    </r>
    <r>
      <rPr>
        <sz val="16"/>
        <color theme="1"/>
        <rFont val="宋体"/>
        <family val="3"/>
        <charset val="134"/>
      </rPr>
      <t>出来以后等待</t>
    </r>
    <r>
      <rPr>
        <sz val="16"/>
        <color theme="1"/>
        <rFont val="Calibri"/>
        <family val="2"/>
      </rPr>
      <t>3</t>
    </r>
    <r>
      <rPr>
        <sz val="16"/>
        <color theme="1"/>
        <rFont val="宋体"/>
        <family val="3"/>
        <charset val="134"/>
      </rPr>
      <t>分钟，打开蓝牙音乐</t>
    </r>
  </si>
  <si>
    <r>
      <rPr>
        <sz val="16"/>
        <color theme="1"/>
        <rFont val="宋体"/>
        <family val="3"/>
        <charset val="134"/>
      </rPr>
      <t>计算从手指抬起动作到蓝牙音乐界面暂停按钮切换到播放按钮（蓝牙音乐页面歌曲列表不考虑）</t>
    </r>
  </si>
  <si>
    <r>
      <rPr>
        <sz val="16"/>
        <color theme="1"/>
        <rFont val="宋体"/>
        <family val="3"/>
        <charset val="134"/>
      </rPr>
      <t>【</t>
    </r>
    <r>
      <rPr>
        <sz val="16"/>
        <color theme="1"/>
        <rFont val="Calibri"/>
        <family val="2"/>
      </rPr>
      <t>MY24 U554</t>
    </r>
    <r>
      <rPr>
        <sz val="16"/>
        <color theme="1"/>
        <rFont val="宋体"/>
        <family val="3"/>
        <charset val="134"/>
      </rPr>
      <t>】【必现】【</t>
    </r>
    <r>
      <rPr>
        <sz val="16"/>
        <color theme="1"/>
        <rFont val="Calibri"/>
        <family val="2"/>
      </rPr>
      <t>performence</t>
    </r>
    <r>
      <rPr>
        <sz val="16"/>
        <color theme="1"/>
        <rFont val="宋体"/>
        <family val="3"/>
        <charset val="134"/>
      </rPr>
      <t>】系统稳定状态下蓝牙音乐首次启动与</t>
    </r>
    <r>
      <rPr>
        <sz val="16"/>
        <color theme="1"/>
        <rFont val="Calibri"/>
        <family val="2"/>
      </rPr>
      <t>target</t>
    </r>
    <r>
      <rPr>
        <sz val="16"/>
        <color theme="1"/>
        <rFont val="宋体"/>
        <family val="3"/>
        <charset val="134"/>
      </rPr>
      <t>值有偏差</t>
    </r>
    <r>
      <rPr>
        <sz val="16"/>
        <color theme="1"/>
        <rFont val="Calibri"/>
        <family val="2"/>
      </rPr>
      <t xml:space="preserve">-BUG20230718_30518 </t>
    </r>
  </si>
  <si>
    <r>
      <rPr>
        <sz val="16"/>
        <color theme="1"/>
        <rFont val="微软雅黑"/>
        <family val="2"/>
        <charset val="134"/>
      </rPr>
      <t>系统稳定状态下</t>
    </r>
    <r>
      <rPr>
        <sz val="16"/>
        <color theme="1"/>
        <rFont val="Verdana Pro"/>
        <family val="1"/>
      </rPr>
      <t>在线电台</t>
    </r>
    <r>
      <rPr>
        <sz val="16"/>
        <color theme="1"/>
        <rFont val="微软雅黑"/>
        <family val="2"/>
        <charset val="134"/>
      </rPr>
      <t>首次启动</t>
    </r>
  </si>
  <si>
    <t>系统稳定状态下在线电台首次启动</t>
  </si>
  <si>
    <t>开机Launcher出来以后等待3分钟，打开在线电台</t>
  </si>
  <si>
    <t xml:space="preserve">计算从手指抬起动作到在线电台界面稳定展示，暂停按钮切换到播放按钮
</t>
  </si>
  <si>
    <t>系统稳定状态下喜马拉雅首次启动</t>
  </si>
  <si>
    <t>开机Launcher出来以后等待3分钟，点击应用按钮</t>
  </si>
  <si>
    <t>计算从手指抬起动作到喜马拉雅界面稳定展示</t>
  </si>
  <si>
    <t>系统稳定状态下新闻首次启动</t>
  </si>
  <si>
    <t>计算从手指抬起动作到新闻界面稳定展示</t>
  </si>
  <si>
    <t>系统稳定状态下Navigation首次启动</t>
  </si>
  <si>
    <t>测试时处于播放QQ音乐状态</t>
  </si>
  <si>
    <t>开机Launcher出来以后等待3分钟，点击导航按钮</t>
  </si>
  <si>
    <t>计算从手指抬起动作到导航定位信息加载完成</t>
  </si>
  <si>
    <t>系统稳定状态下导航界面点击输入框出现下拉框</t>
  </si>
  <si>
    <t>1.开机Launcher出来以后等待3分钟,点击导航图标
2.点击导航中的地址输入框</t>
  </si>
  <si>
    <t>计算从手部离开点击到下拉框稳定展示</t>
  </si>
  <si>
    <t>热启动</t>
  </si>
  <si>
    <t>稳定状态下个人中心热启动</t>
  </si>
  <si>
    <t>1.系统启动，进入launcher后，等待3min
2.点击设置
3.点击个人中心
4.返回上一步，再次点击个人中心</t>
  </si>
  <si>
    <t>计算从手指抬起动作到个人中心界面稳定展示</t>
  </si>
  <si>
    <t>baidu</t>
  </si>
  <si>
    <t>稳定状态下音量硬按键响应速度</t>
  </si>
  <si>
    <t>1.系统启动，进入launcher后，等待3min
2.点击随心听
3.播放歌曲
4.硬按键加/减音量</t>
  </si>
  <si>
    <t>计算从手指按下动作到界面显示音量加/减界面</t>
  </si>
  <si>
    <t>稳定状态下切换歌曲硬按键响应速度</t>
  </si>
  <si>
    <t>1.系统启动，进入launcher后，等待3min
2.点击随心听
3.播放歌曲
4.硬按键上一首/下一首</t>
  </si>
  <si>
    <t>计算从手指按下动作到音乐按钮从暂停到播放状态</t>
  </si>
  <si>
    <t>R06;OKTOBY</t>
  </si>
  <si>
    <t>QQ热启动</t>
  </si>
  <si>
    <t>系统稳定以后打开QQ音乐，再回到首页，再次打开QQ音乐</t>
  </si>
  <si>
    <t>计算第二次打开QQ音乐从手指抬起动作到音乐界面稳定展示</t>
  </si>
  <si>
    <t>喜马拉雅热启动</t>
  </si>
  <si>
    <t>系统稳定以后打开喜马拉雅，再回到首页，再次打开喜马拉雅乐</t>
  </si>
  <si>
    <t>计算第二次打开喜马拉雅从手指抬起动作到音乐界面稳定展示</t>
  </si>
  <si>
    <t>在线电台热启动</t>
  </si>
  <si>
    <t>系统稳定以后打开在线电台，再回到首页，再次打开在线电台</t>
  </si>
  <si>
    <t>计算第二次打开在线电台从手指抬起动作到音乐界面稳定展示</t>
  </si>
  <si>
    <t>USB音乐热启动</t>
  </si>
  <si>
    <t>非首次进入USB音乐界面
当前在随心听，FM播放界面</t>
  </si>
  <si>
    <t>在FM播放界面，点击TAB上的USB音乐按键</t>
  </si>
  <si>
    <t>计算从手指抬起动作到USB音乐界面稳定展示</t>
  </si>
  <si>
    <t xml:space="preserve">  </t>
  </si>
  <si>
    <t>新闻热启动</t>
  </si>
  <si>
    <t>非首次进入新闻界面
当前在随心听，USB音乐播放界面</t>
  </si>
  <si>
    <t>在USB音乐播放界面，点击TAB上的新闻按键</t>
  </si>
  <si>
    <t>Navigation热启动</t>
  </si>
  <si>
    <t>系统稳定以后打开导航，输入目的地，完成路径规划后，再回到首页，再次打开导航应用</t>
  </si>
  <si>
    <t>计算第二次打开导航应用从手指抬起动作到导航界面稳定展示</t>
  </si>
  <si>
    <t>稳定性</t>
  </si>
  <si>
    <t>1891301.56666667K</t>
  </si>
  <si>
    <t>485,362K</t>
  </si>
  <si>
    <r>
      <rPr>
        <sz val="16"/>
        <color theme="1"/>
        <rFont val="宋体"/>
        <family val="3"/>
        <charset val="134"/>
      </rPr>
      <t>脚本分析日志中出现的</t>
    </r>
    <r>
      <rPr>
        <sz val="16"/>
        <color theme="1"/>
        <rFont val="Calibri"/>
        <family val="2"/>
      </rPr>
      <t>ANR</t>
    </r>
    <r>
      <rPr>
        <sz val="16"/>
        <color theme="1"/>
        <rFont val="宋体"/>
        <family val="3"/>
        <charset val="134"/>
      </rPr>
      <t>次数</t>
    </r>
  </si>
  <si>
    <r>
      <rPr>
        <sz val="16"/>
        <color theme="1"/>
        <rFont val="宋体"/>
        <family val="3"/>
        <charset val="134"/>
      </rPr>
      <t>脚本分析日志中出现的</t>
    </r>
    <r>
      <rPr>
        <sz val="16"/>
        <color theme="1"/>
        <rFont val="Calibri"/>
        <family val="2"/>
      </rPr>
      <t>crash</t>
    </r>
    <r>
      <rPr>
        <sz val="16"/>
        <color theme="1"/>
        <rFont val="宋体"/>
        <family val="3"/>
        <charset val="134"/>
      </rPr>
      <t>次数</t>
    </r>
  </si>
  <si>
    <t>路测</t>
  </si>
  <si>
    <t>系统稳定状态下导航搜索</t>
  </si>
  <si>
    <t>强网
测试时处于播放QQ音乐状态</t>
  </si>
  <si>
    <t>开机Launcher出来以后等待3分钟，打开导航应用，输入目的地，点击搜索</t>
  </si>
  <si>
    <t>计算从点击搜索至界面稳定展示搜索结果</t>
  </si>
  <si>
    <t>系统稳定状态下导航路径规划</t>
  </si>
  <si>
    <t>开机Launcher出来以后等待3分钟，打开导航应用，输入目的地，点击搜索，出现搜索列表以后点击路径规划按钮</t>
  </si>
  <si>
    <t>计算从点击路径规划按钮至界面稳定展示路径搜索结果</t>
  </si>
  <si>
    <t>系统稳定状态下在线QQ音乐切歌</t>
  </si>
  <si>
    <t>强网
测试时处于导航状态</t>
  </si>
  <si>
    <t>开机Launcher出来以后等待3分钟，打开在线音乐应用，音乐播放以后，点击下一首</t>
  </si>
  <si>
    <t>计算从点击下一首至播放按钮从暂停到播放</t>
  </si>
  <si>
    <t>系统稳定状态下在线电台切换</t>
  </si>
  <si>
    <t>强网</t>
  </si>
  <si>
    <t>开机Launcher出来以后等待3分钟，打开在线电台应用，在线电台播放以后，点击下一首</t>
  </si>
  <si>
    <t>计算从点击下一首至在线电台成功切台</t>
  </si>
  <si>
    <t>系统稳定下，语音导航搜索时间</t>
  </si>
  <si>
    <t>开机Launcher出来以后等待3分钟，语音导航到xxx</t>
  </si>
  <si>
    <t>计算从语音最后一个字上屏结束至页面稳定展示搜索结果</t>
  </si>
  <si>
    <t>导航中，语音目的地切换搜索时间</t>
  </si>
  <si>
    <t>导航前台运行，并在导航中，语音导航到xxx</t>
  </si>
  <si>
    <t>导航中，语音目的地切换路径规划</t>
  </si>
  <si>
    <t>导航前台运行，并在导航中，语音导航到xxx，语音选中第一个</t>
  </si>
  <si>
    <t>计算从语音最后一个字上屏结束至页面稳定展示规划结果</t>
  </si>
  <si>
    <t>系统稳定下，语音播放音乐</t>
  </si>
  <si>
    <t>开机Launcher出来以后等待3分钟，语音播放xxx</t>
  </si>
  <si>
    <t>系统稳定下，语音车控</t>
  </si>
  <si>
    <t>开机Launcher出来以后等待3分钟，语音打开天窗</t>
  </si>
  <si>
    <t>计算从语音最后一个字上屏结束至天窗开始开启</t>
  </si>
  <si>
    <t>系统稳定下，语音系统控制</t>
  </si>
  <si>
    <t>开机Launcher出来以后等待3分钟，语音屏幕亮一点</t>
  </si>
  <si>
    <t>计算从语音最后一个字上屏结束至操作生效</t>
  </si>
  <si>
    <r>
      <rPr>
        <sz val="16"/>
        <color theme="1"/>
        <rFont val="宋体"/>
        <family val="3"/>
        <charset val="134"/>
      </rPr>
      <t>计算从</t>
    </r>
    <r>
      <rPr>
        <sz val="16"/>
        <color theme="1"/>
        <rFont val="Calibri"/>
        <family val="2"/>
      </rPr>
      <t>Launcher</t>
    </r>
    <r>
      <rPr>
        <sz val="16"/>
        <color theme="1"/>
        <rFont val="宋体"/>
        <family val="3"/>
        <charset val="134"/>
      </rPr>
      <t>第一帧至车机端精简屏幕界面</t>
    </r>
  </si>
  <si>
    <r>
      <rPr>
        <sz val="16"/>
        <color theme="1"/>
        <rFont val="宋体"/>
        <family val="3"/>
        <charset val="134"/>
      </rPr>
      <t>精简屏幕热启动时间</t>
    </r>
  </si>
  <si>
    <t xml:space="preserve"> </t>
  </si>
  <si>
    <t>语音热启动时间</t>
  </si>
  <si>
    <t>1、已经调起语音进程
2、点击语音唤醒图标</t>
  </si>
  <si>
    <t>车机管家冷启动时间</t>
  </si>
  <si>
    <t>1、系统启动，进入launcher后，等待3min
2、点击车机管家图标
3、进入车机管家首页</t>
  </si>
  <si>
    <t>计算点击app图标到进入首页后完全展示的时间</t>
  </si>
  <si>
    <t>车机管家热启动时间</t>
  </si>
  <si>
    <t>1、返回到上一页
2、再次点击车机管家图标
3、进入车机管家首页</t>
  </si>
  <si>
    <t>随心拍冷启动时间</t>
  </si>
  <si>
    <t>1、系统启动，进入launcher后，等待3min
2、点击随心拍图标
3、进入随心拍首页</t>
  </si>
  <si>
    <t>随心拍热启动时间</t>
  </si>
  <si>
    <t>1、返回到上一页
2、再次点击随心拍图标
3、进入随心拍首页</t>
  </si>
  <si>
    <t>消息中心冷启动时间</t>
  </si>
  <si>
    <t>1、系统启动，进入launcher后，等待3min
2、点击消息盒子图标
3、进入消息盒子首页</t>
  </si>
  <si>
    <t>消息中心热启动时间</t>
  </si>
  <si>
    <t>1、返回到上一页
2、再次点击消息盒子图标
3、进入消息盒子首页</t>
  </si>
  <si>
    <t>随心看冷启动时间</t>
  </si>
  <si>
    <t>1、系统启动，进入launcher后，等待3min
2、点击随心看图标
3、进入随心看首页</t>
  </si>
  <si>
    <t>随心看热启动时间</t>
  </si>
  <si>
    <t>1、返回到上一页
2、再次点击随心看图标
3、进入随心看首页</t>
  </si>
  <si>
    <t>车家互联冷启动时间</t>
  </si>
  <si>
    <t>1、系统启动，进入launcher后，等待3min
2、点击车家互联图标
3、进入车家互联首页</t>
  </si>
  <si>
    <t>车家互联热启动时间</t>
  </si>
  <si>
    <t>1、返回到上一页
2、再次点击车家互联图标
3、进入车家互联首页</t>
  </si>
  <si>
    <t>预约保养冷启动时间</t>
  </si>
  <si>
    <t>1、系统启动，进入launcher后，等待3min
2、点击预约保养图标
3、进入预约保养首页</t>
  </si>
  <si>
    <t>预约保养热启动时间</t>
  </si>
  <si>
    <t>1、返回到上一页
2、再次点击预约保养图标
3、进入预约保养首页</t>
  </si>
  <si>
    <t>图像冷启动时间</t>
  </si>
  <si>
    <t>1、系统启动，进入launcher后，等待3min，进入个人中心
2、点击登录图标
3、进入人脸识别首页</t>
  </si>
  <si>
    <t>图像热启动时间</t>
  </si>
  <si>
    <t>1、返回到上一页
2、再次点击登录图标
3、进入人脸识别首页</t>
  </si>
  <si>
    <t>账号冷启动时间</t>
  </si>
  <si>
    <t>1、系统启动，进入launcher后，等待3min
2、点击个人中心图标
3、进入个人中心首页</t>
  </si>
  <si>
    <t>普通导航-全屏过渡期间冷启动时间</t>
  </si>
  <si>
    <t>Launcher后1s启动</t>
  </si>
  <si>
    <t>1、系统启动，进入launcher后，无需等待，未分屏
2、立即点击地图图标
3、进入地图首页</t>
  </si>
  <si>
    <t>计算展示launcher页面到进入首页后完全展示的时间</t>
  </si>
  <si>
    <t>普通导航-分屏冷启动时间</t>
  </si>
  <si>
    <t>1、系统启动，进入launcher后，点击分屏，等待3min
2、点击地图图标
3、进入地图首页</t>
  </si>
  <si>
    <t>普通导航-分屏热启动时间</t>
  </si>
  <si>
    <t>1、返回到上一页
2、再次点击地图图标
3、进入地图首页</t>
  </si>
  <si>
    <t>AR导航-全屏冷启动时间</t>
  </si>
  <si>
    <t>1、系统启动，进入launcher后，等待3min，点击地图
2、全屏地图选点发起导航
3、路线规划页点击AR导航，进入AR导航</t>
  </si>
  <si>
    <t>AR导航-全屏热启动时间</t>
  </si>
  <si>
    <t>1、返回到上一页
2、再次点击AR导航
3、进入AR导航</t>
  </si>
  <si>
    <t>AR导航-分屏冷启动时间</t>
  </si>
  <si>
    <t>1、系统启动，进入launcher后，等待5min，点击地图
2、全屏地图选点发起导航
3、路线规划页点击AR导航
4、点击分屏按钮，主驾进入AR导航</t>
  </si>
  <si>
    <t>AR导航-分屏热启动时间</t>
  </si>
  <si>
    <t>1、返回到上一页
2、再次点击AR导航
3、点击分屏按钮，主驾进入AR导航</t>
  </si>
  <si>
    <t>输入法冷启动时间</t>
  </si>
  <si>
    <t>1、系统启动，进入launcher后，等待3min
2、点击更多服务
3、点击搜索框</t>
  </si>
  <si>
    <t>计算从手部抬起动作到输入法界面完全展示的时间</t>
  </si>
  <si>
    <t>输入法热启动时间</t>
  </si>
  <si>
    <t>1、返回到上一页
2、点击更多服务
3、点击搜索框</t>
  </si>
  <si>
    <t>EM冷启动时间</t>
  </si>
  <si>
    <t>1、系统启动，进入launcher后，个人中心，等待3min
2、点击个性化档案图标
3、进入个性化档案首页</t>
  </si>
  <si>
    <t>EM热启动时间</t>
  </si>
  <si>
    <t>1、返回到上一页
2、再次点击个性化档案图标
3、进入个性化档案首页</t>
  </si>
  <si>
    <t>电影票冷启动时间</t>
  </si>
  <si>
    <t>1、系统启动，进入launcher后，等待3min
2、点击电影票图标
3、进入电影票场首页</t>
  </si>
  <si>
    <t>计算点击app图标到进入首页后电影名完全展示的时间</t>
  </si>
  <si>
    <t>电影票热启动时间</t>
  </si>
  <si>
    <t>1、返回到上一页
2、再次点击电影票图标
3、进入电影票首页</t>
  </si>
  <si>
    <t>智慧停车场冷启动时间</t>
  </si>
  <si>
    <t>1、系统启动，进入launcher后，等待3min
2、点击智慧停车场图标
3、进入智慧停车场首页</t>
  </si>
  <si>
    <t>智慧停车场热启动时间</t>
  </si>
  <si>
    <t>1、返回到上一页
2、再次点击智慧停车场图标
3、进入智慧停车场首页</t>
  </si>
  <si>
    <t>外卖冷启动时间</t>
  </si>
  <si>
    <t>1、系统启动，进入launcher后，等待3min
2、点击外卖图标
3、进入外卖首页</t>
  </si>
  <si>
    <t>外卖热启动时间</t>
  </si>
  <si>
    <t>1、返回到上一页
2、再次点击外卖图标
3、进入外卖首页</t>
  </si>
  <si>
    <t>酒店预定冷启动时间</t>
  </si>
  <si>
    <t>1、系统启动，进入launcher后，等待3min
2、点击酒店预订图标
3、进入酒店预订首页</t>
  </si>
  <si>
    <t>酒店预定热启动时间</t>
  </si>
  <si>
    <t>1、返回到上一页
2、再次点击酒店预订图标
3、进入酒店预订首页</t>
  </si>
  <si>
    <r>
      <rPr>
        <sz val="16"/>
        <color theme="1"/>
        <rFont val="Verdana Pro"/>
        <family val="1"/>
      </rPr>
      <t>8</t>
    </r>
    <r>
      <rPr>
        <sz val="16"/>
        <color theme="1"/>
        <rFont val="宋体"/>
        <family val="3"/>
        <charset val="134"/>
      </rPr>
      <t>小时</t>
    </r>
    <r>
      <rPr>
        <sz val="16"/>
        <color theme="1"/>
        <rFont val="Verdana Pro"/>
        <family val="1"/>
      </rPr>
      <t>Monkey</t>
    </r>
    <r>
      <rPr>
        <sz val="16"/>
        <color theme="1"/>
        <rFont val="微软雅黑"/>
        <family val="2"/>
        <charset val="134"/>
      </rPr>
      <t>测试</t>
    </r>
    <r>
      <rPr>
        <sz val="16"/>
        <color theme="1"/>
        <rFont val="Verdana Pro"/>
        <family val="1"/>
      </rPr>
      <t>-</t>
    </r>
    <r>
      <rPr>
        <sz val="16"/>
        <color theme="1"/>
        <rFont val="微软雅黑"/>
        <family val="2"/>
        <charset val="134"/>
      </rPr>
      <t>随心听</t>
    </r>
  </si>
  <si>
    <t>8小时Monkey测试-随心听</t>
  </si>
  <si>
    <r>
      <rPr>
        <sz val="16"/>
        <color theme="1"/>
        <rFont val="Verdana Pro"/>
        <family val="1"/>
      </rPr>
      <t>8</t>
    </r>
    <r>
      <rPr>
        <sz val="16"/>
        <color theme="1"/>
        <rFont val="宋体"/>
        <family val="3"/>
        <charset val="134"/>
      </rPr>
      <t>小时</t>
    </r>
    <r>
      <rPr>
        <sz val="16"/>
        <color theme="1"/>
        <rFont val="Verdana Pro"/>
        <family val="1"/>
      </rPr>
      <t>Monkey</t>
    </r>
    <r>
      <rPr>
        <sz val="16"/>
        <color theme="1"/>
        <rFont val="微软雅黑"/>
        <family val="2"/>
        <charset val="134"/>
      </rPr>
      <t>测试</t>
    </r>
    <r>
      <rPr>
        <sz val="16"/>
        <color theme="1"/>
        <rFont val="Verdana Pro"/>
        <family val="1"/>
      </rPr>
      <t>-Launcher</t>
    </r>
  </si>
  <si>
    <t>8小时Monkey测试-Launcher</t>
  </si>
  <si>
    <r>
      <rPr>
        <sz val="16"/>
        <color theme="1"/>
        <rFont val="Verdana Pro"/>
        <family val="1"/>
      </rPr>
      <t>8</t>
    </r>
    <r>
      <rPr>
        <sz val="16"/>
        <color theme="1"/>
        <rFont val="宋体"/>
        <family val="3"/>
        <charset val="134"/>
      </rPr>
      <t>小时</t>
    </r>
    <r>
      <rPr>
        <sz val="16"/>
        <color theme="1"/>
        <rFont val="Verdana Pro"/>
        <family val="1"/>
      </rPr>
      <t>Monkey</t>
    </r>
    <r>
      <rPr>
        <sz val="16"/>
        <color theme="1"/>
        <rFont val="微软雅黑"/>
        <family val="2"/>
        <charset val="134"/>
      </rPr>
      <t>测试</t>
    </r>
    <r>
      <rPr>
        <sz val="16"/>
        <color theme="1"/>
        <rFont val="Verdana Pro"/>
        <family val="1"/>
      </rPr>
      <t>-</t>
    </r>
    <r>
      <rPr>
        <sz val="16"/>
        <color theme="1"/>
        <rFont val="宋体"/>
        <family val="3"/>
        <charset val="134"/>
      </rPr>
      <t>导航</t>
    </r>
  </si>
  <si>
    <t>8小时Monkey测试-导航</t>
  </si>
  <si>
    <r>
      <rPr>
        <sz val="16"/>
        <color theme="1"/>
        <rFont val="Verdana Pro"/>
        <family val="1"/>
      </rPr>
      <t>8</t>
    </r>
    <r>
      <rPr>
        <sz val="16"/>
        <color theme="1"/>
        <rFont val="宋体"/>
        <family val="3"/>
        <charset val="134"/>
      </rPr>
      <t>小时</t>
    </r>
    <r>
      <rPr>
        <sz val="16"/>
        <color theme="1"/>
        <rFont val="Verdana Pro"/>
        <family val="1"/>
      </rPr>
      <t>Monkey</t>
    </r>
    <r>
      <rPr>
        <sz val="16"/>
        <color theme="1"/>
        <rFont val="微软雅黑"/>
        <family val="2"/>
        <charset val="134"/>
      </rPr>
      <t>测试</t>
    </r>
    <r>
      <rPr>
        <sz val="16"/>
        <color theme="1"/>
        <rFont val="Verdana Pro"/>
        <family val="1"/>
      </rPr>
      <t>-</t>
    </r>
    <r>
      <rPr>
        <sz val="16"/>
        <color theme="1"/>
        <rFont val="微软雅黑"/>
        <family val="2"/>
        <charset val="134"/>
      </rPr>
      <t>输入法</t>
    </r>
  </si>
  <si>
    <t>8小时Monkey测试-输入法</t>
  </si>
  <si>
    <r>
      <rPr>
        <sz val="16"/>
        <color theme="1"/>
        <rFont val="Verdana Pro"/>
        <family val="1"/>
      </rPr>
      <t>8</t>
    </r>
    <r>
      <rPr>
        <sz val="16"/>
        <color theme="1"/>
        <rFont val="宋体"/>
        <family val="3"/>
        <charset val="134"/>
      </rPr>
      <t>小时</t>
    </r>
    <r>
      <rPr>
        <sz val="16"/>
        <color theme="1"/>
        <rFont val="Verdana Pro"/>
        <family val="1"/>
      </rPr>
      <t>Monkey</t>
    </r>
    <r>
      <rPr>
        <sz val="16"/>
        <color theme="1"/>
        <rFont val="宋体"/>
        <family val="3"/>
        <charset val="134"/>
      </rPr>
      <t>测试</t>
    </r>
    <r>
      <rPr>
        <sz val="16"/>
        <color theme="1"/>
        <rFont val="微软雅黑"/>
        <family val="2"/>
        <charset val="134"/>
      </rPr>
      <t>（其他应用）</t>
    </r>
  </si>
  <si>
    <t>8小时Monkey测试（其他应用）</t>
  </si>
  <si>
    <t>爱车探索冷启动时间</t>
  </si>
  <si>
    <t>1.IVI完全开机（bench）
2.首次进入爱车探索</t>
  </si>
  <si>
    <t>Inhouse</t>
  </si>
  <si>
    <t>爱车探索热启动时间</t>
  </si>
  <si>
    <t>1.IVI完全开机
2.进入爱车探索
3.进程至于后台
4.再次进入爱车探索</t>
  </si>
  <si>
    <t>Relaxmode冷启动时间</t>
  </si>
  <si>
    <t>1.IVI完全开机
2.首次进入Relaxmode</t>
  </si>
  <si>
    <t>Relaxmode热启动时间</t>
  </si>
  <si>
    <t>1.IVI完全开机
2.进入Relaxmode
3.进程至于后台
4.再次进入Relaxmode</t>
  </si>
  <si>
    <t>时空密信冷启动时间</t>
  </si>
  <si>
    <t>1.IVI完全开机
2.首次进入时空密信</t>
  </si>
  <si>
    <t>时空密信热启动时间</t>
  </si>
  <si>
    <t>1.IVI完全开机
2.进入时空密信
3.进程至于后台
4.再次进入时空密信</t>
  </si>
  <si>
    <t>福特金融冷启动时间</t>
  </si>
  <si>
    <t>1.IVI完全开机
2.首次进入福特金融</t>
  </si>
  <si>
    <t>福特金融热启动时间</t>
  </si>
  <si>
    <t>1.IVI完全开机
2.进入时空密信
3.进程至于后台
4.再次进入福特金融</t>
  </si>
  <si>
    <t>电子手册冷启动时间</t>
  </si>
  <si>
    <t>1.IVI完全开机
2.首次进入电子手册</t>
  </si>
  <si>
    <t>电子手册热启动时间</t>
  </si>
  <si>
    <t>1.IVI完全开机
2.进入电子手册
3.进程至于后台
4.再次进入电子手册</t>
  </si>
  <si>
    <t>紧急呼叫冷启动时间</t>
  </si>
  <si>
    <t>1.IVI开机，发送adb reboot消息
2.Launcher显示后1s内，进行紧急呼叫</t>
  </si>
  <si>
    <t>计算从Launcher第一帧至ECALL被激活瞬间</t>
  </si>
  <si>
    <t>紧急呼叫热启动时间</t>
  </si>
  <si>
    <t>非首次启动</t>
  </si>
  <si>
    <t>爱车探索Monkey测试</t>
  </si>
  <si>
    <t>1.IVI完全开机
2.调用demo mode package
3.持续执行3-4小时</t>
  </si>
  <si>
    <t>无crashANR异常抛出</t>
  </si>
  <si>
    <t>Relax Mode Monkey测试</t>
  </si>
  <si>
    <t>1.IVI完全开机
2.调用Relax Mode package
3.持续执行3-4小时</t>
  </si>
  <si>
    <t>时空密信Monkey测试</t>
  </si>
  <si>
    <t>1.IVI完全开机
2.调用时空密信package
3.持续执行3-4小时</t>
  </si>
  <si>
    <t>福特金融Monkey测试</t>
  </si>
  <si>
    <t>1.IVI完全开机
2.调用福特金融 package
3.持续执行3-4小时</t>
  </si>
  <si>
    <t>电子手册Monkey测试</t>
  </si>
  <si>
    <t>1.IVI完全开机
2.调用电子手册 package
3.持续执行3-4小时</t>
  </si>
  <si>
    <t>category</t>
  </si>
  <si>
    <t>Ford FO</t>
  </si>
  <si>
    <t>test item</t>
  </si>
  <si>
    <t>Spec</t>
  </si>
  <si>
    <t>Reference (0408)</t>
  </si>
  <si>
    <t>SW Version</t>
  </si>
  <si>
    <t>Screen Transitions</t>
  </si>
  <si>
    <t>The time from the touch action to when the app receives the touch</t>
  </si>
  <si>
    <t>快/一般/慢</t>
  </si>
  <si>
    <t>地图</t>
  </si>
  <si>
    <t>Yao, Tristan
Zhang, Daorong</t>
  </si>
  <si>
    <t>Map View changes shall occur within 200 msec of event reception by the navigation system
收到view显示请求直到路口放大图显示完毕的时间（打时间戳加桩测试)</t>
  </si>
  <si>
    <t>200msec</t>
  </si>
  <si>
    <t>地图冷启动打开导航设置</t>
  </si>
  <si>
    <t>地图冷启动设置内操作界面</t>
  </si>
  <si>
    <t>Worst case地图总内存占用</t>
  </si>
  <si>
    <t xml:space="preserve">平均刷图帧数 </t>
  </si>
  <si>
    <t>比例尺切换</t>
  </si>
  <si>
    <t>2, 2.5D, 3D 视图切换</t>
  </si>
  <si>
    <t>周边搜索</t>
  </si>
  <si>
    <t>市内POI</t>
  </si>
  <si>
    <t>跨市POI</t>
  </si>
  <si>
    <t>跨省POI</t>
  </si>
  <si>
    <t>(单条路径计算) 路径距离  30km</t>
  </si>
  <si>
    <t>(单条路径计算) 路径距离  90km</t>
  </si>
  <si>
    <t>(单条路径计算) 路径距离  300km</t>
  </si>
  <si>
    <t>(单条路径计算) 路径距离  500km</t>
  </si>
  <si>
    <t>(单条路径计算) 路径距离  1500km</t>
  </si>
  <si>
    <t>(单条路径计算) 路径距离 100km（离线）</t>
  </si>
  <si>
    <t>多条路径（途径点）计算 路径距离 30km</t>
  </si>
  <si>
    <t>多条路径（途径点）计算路径距离 90km</t>
  </si>
  <si>
    <t>多条路径（途径点）计算路径距离 300km</t>
  </si>
  <si>
    <t>多条路径（途径点）计算路径距离 500km</t>
  </si>
  <si>
    <t>多条路径（途径点）计算路径距离 1500km</t>
  </si>
  <si>
    <t>偏航路径重算时间        距离 30km</t>
  </si>
  <si>
    <t>偏航路径重算时间        距离 90km</t>
  </si>
  <si>
    <t>偏航路径重算时间        距离 300km</t>
  </si>
  <si>
    <t>偏航路径重算时间        距离 500km</t>
  </si>
  <si>
    <t>偏航路径重算时间        距离 1500km</t>
  </si>
  <si>
    <t>百里误偏航次数/车标异常次数（GNSS 上报频率1HZ,GNSS信号时延＜2s,超过的数据范围小于1%)</t>
  </si>
  <si>
    <t>车辆在地图上显示或语音提示的位置与车辆实际位置应一致,且错误概率应</t>
  </si>
  <si>
    <t>距离累计误差</t>
  </si>
  <si>
    <t>power on手势滑动、放大、缩小地图响应速度（开发打测试桩提供给测试测，
开始播第一帧动画）</t>
  </si>
  <si>
    <t>√</t>
  </si>
  <si>
    <t>冷启动手势滑动、放大、缩小地图响应速度（开发打测试桩提供给测试测，
开始播第一帧动画）</t>
  </si>
  <si>
    <t>手势滑动、放大、缩小地图后图层加载速度（离线包已下载情况下测试）</t>
  </si>
  <si>
    <t>语音</t>
  </si>
  <si>
    <t>Zhang, Meijuan</t>
  </si>
  <si>
    <t>语音唤醒响应速度(到VUI出现时间)</t>
  </si>
  <si>
    <t>800msec</t>
  </si>
  <si>
    <t>ASR在线响应速度(显示出结果的时间)</t>
  </si>
  <si>
    <t xml:space="preserve">1s </t>
  </si>
  <si>
    <t>ASR离线响应速度</t>
  </si>
  <si>
    <t>400msec</t>
  </si>
  <si>
    <t>在线地图指令响应时间</t>
  </si>
  <si>
    <t>离线车控指令响应时间</t>
  </si>
  <si>
    <t>免唤醒命令词响应速度</t>
  </si>
  <si>
    <t>免唤醒命令词地图指令响应时间</t>
  </si>
  <si>
    <t>免唤醒命令词多媒体指令响应时间</t>
  </si>
  <si>
    <t>免唤醒命令词车控指令响应时间</t>
  </si>
  <si>
    <t>可见即可说响应时间</t>
  </si>
  <si>
    <t>在线指令端到端响应时间</t>
  </si>
  <si>
    <t>离线指令端到端响应时间</t>
  </si>
  <si>
    <t>在线语音指令到首字上屏时间</t>
  </si>
  <si>
    <t>离线语音指令到首字上屏时间</t>
  </si>
  <si>
    <t>对话流界面启动时间</t>
  </si>
  <si>
    <t>Inhouse-对话流界面启动时间</t>
  </si>
  <si>
    <t xml:space="preserve">Inhouse-点击VPA头像到VPA展示的时间 </t>
  </si>
  <si>
    <t>Inhouse-onTTS回调到首字上屏时间</t>
  </si>
  <si>
    <t>Inhouse-语音指令处理完成回调VPA到界面显示</t>
  </si>
  <si>
    <t>FM/AM</t>
  </si>
  <si>
    <t>Wang Fin</t>
  </si>
  <si>
    <t>15s</t>
  </si>
  <si>
    <t>2.5s</t>
  </si>
  <si>
    <t>Baidu/Desay</t>
  </si>
  <si>
    <t>250msec</t>
  </si>
  <si>
    <t>多媒体</t>
  </si>
  <si>
    <t>Lu Chao</t>
  </si>
  <si>
    <t>随心听切歌响应时间</t>
  </si>
  <si>
    <t>随心听切USB播放时间</t>
  </si>
  <si>
    <t xml:space="preserve">2s </t>
  </si>
  <si>
    <t>电影</t>
  </si>
  <si>
    <t>搜索电影院时间</t>
  </si>
  <si>
    <t>4s</t>
  </si>
  <si>
    <t>搜索电影影片时间</t>
  </si>
  <si>
    <t>电影票下单时间（服务端测试）</t>
  </si>
  <si>
    <t>酒店</t>
  </si>
  <si>
    <t>搜索酒店时间</t>
  </si>
  <si>
    <t>外卖</t>
  </si>
  <si>
    <t>搜索餐馆时间</t>
  </si>
  <si>
    <t>外卖下单时间（服务端测试）</t>
  </si>
  <si>
    <t>1.5s</t>
  </si>
  <si>
    <t>智慧停车场</t>
  </si>
  <si>
    <t>搜索停车场时间</t>
  </si>
  <si>
    <t>预约保养</t>
  </si>
  <si>
    <t>搜索店面时间</t>
  </si>
  <si>
    <t>下单预约时间（服务端测试）</t>
  </si>
  <si>
    <t>爱奇艺</t>
  </si>
  <si>
    <t>在线搜索影片时间</t>
  </si>
  <si>
    <t>5s</t>
  </si>
  <si>
    <t>在线视频播放加载时间</t>
  </si>
  <si>
    <t>离线视频播放加载时间</t>
  </si>
  <si>
    <t>USB/Bluetooth Media</t>
  </si>
  <si>
    <t>Xu Amy</t>
  </si>
  <si>
    <t>6s</t>
  </si>
  <si>
    <t>2s</t>
  </si>
  <si>
    <t>Phone</t>
  </si>
  <si>
    <t>WiFi</t>
  </si>
  <si>
    <t xml:space="preserve">200msec </t>
  </si>
  <si>
    <t xml:space="preserve">4s </t>
  </si>
  <si>
    <t>APA</t>
  </si>
  <si>
    <t>Lu Zaikai</t>
  </si>
  <si>
    <t>&lt;750msec</t>
  </si>
  <si>
    <t>错误处理提示信息</t>
  </si>
  <si>
    <t>网络错误或不稳定时，百度云端多久可以给出提示信息（time out给出提示时间）
需要各个应用自己time out的列表</t>
  </si>
  <si>
    <t>应用</t>
  </si>
  <si>
    <t>前台or后台</t>
  </si>
  <si>
    <t>Process</t>
  </si>
  <si>
    <t>CPU Usage Avg</t>
  </si>
  <si>
    <t>CPU Usage Max</t>
  </si>
  <si>
    <t>RAM PSS Avg</t>
  </si>
  <si>
    <t>RAM PSS Max</t>
  </si>
  <si>
    <t>GPU Avg</t>
  </si>
  <si>
    <t>GPU Max</t>
  </si>
  <si>
    <t>log打印量检查</t>
  </si>
  <si>
    <t>CPU Avg偏差超过20%的说明</t>
  </si>
  <si>
    <t>RAM Avg偏差超5%的说明</t>
  </si>
  <si>
    <t>CPU Avg偏差超过10%的说明</t>
  </si>
  <si>
    <t>是否常驻后台</t>
  </si>
  <si>
    <t>systemui</t>
  </si>
  <si>
    <t>前台显示</t>
  </si>
  <si>
    <t>前台</t>
  </si>
  <si>
    <t>com.android.systemui</t>
  </si>
  <si>
    <t>148941.9K</t>
  </si>
  <si>
    <t>211140K</t>
  </si>
  <si>
    <t>FM播放</t>
  </si>
  <si>
    <t>前台播放</t>
  </si>
  <si>
    <t>com.desay_svautomotive.radioapp</t>
  </si>
  <si>
    <t>/</t>
  </si>
  <si>
    <t>161473.2K</t>
  </si>
  <si>
    <t>225960K</t>
  </si>
  <si>
    <t>后台播放</t>
  </si>
  <si>
    <t>后台</t>
  </si>
  <si>
    <t>133895.9K</t>
  </si>
  <si>
    <t>198172K</t>
  </si>
  <si>
    <t>setting</t>
  </si>
  <si>
    <t>前台运行</t>
  </si>
  <si>
    <t>com.desay.setting</t>
  </si>
  <si>
    <t>后台运行</t>
  </si>
  <si>
    <t>图库</t>
  </si>
  <si>
    <t>com.desay.picture</t>
  </si>
  <si>
    <t>IOD</t>
  </si>
  <si>
    <t>显示</t>
  </si>
  <si>
    <t>com.dsv.iod</t>
  </si>
  <si>
    <t>工程模式</t>
  </si>
  <si>
    <t>com.dsv.engmodeservice</t>
  </si>
  <si>
    <t>air conditioner</t>
  </si>
  <si>
    <t>com.desay_svautomotive.svhvac</t>
  </si>
  <si>
    <t>RVC</t>
  </si>
  <si>
    <t>com.desay_svautomotive.service.rvcsupportservice</t>
  </si>
  <si>
    <t>蓝牙音乐</t>
  </si>
  <si>
    <t>com.desaysv.mediaplayer</t>
  </si>
  <si>
    <t>后台暂停</t>
  </si>
  <si>
    <t>副驾蓝牙音乐</t>
  </si>
  <si>
    <t>com.anwsdk.service</t>
  </si>
  <si>
    <t>蓝牙电话</t>
  </si>
  <si>
    <t>com.desay_svautomotive.bluetoothtel</t>
  </si>
  <si>
    <t>来电状态</t>
  </si>
  <si>
    <t>通话中</t>
  </si>
  <si>
    <t>投屏</t>
  </si>
  <si>
    <t>com.desaysv.dlnadmr</t>
  </si>
  <si>
    <t>81852K</t>
  </si>
  <si>
    <t>82222K</t>
  </si>
  <si>
    <t>后台音乐</t>
  </si>
  <si>
    <t>79121K</t>
  </si>
  <si>
    <t>80258K</t>
  </si>
  <si>
    <t>78738K</t>
  </si>
  <si>
    <t>78390K</t>
  </si>
  <si>
    <t>电源管理</t>
  </si>
  <si>
    <t>com.desay.power</t>
  </si>
  <si>
    <t>8102K</t>
  </si>
  <si>
    <t>8428K</t>
  </si>
  <si>
    <t>后台下载</t>
  </si>
  <si>
    <t>com.desay.fota</t>
  </si>
  <si>
    <t>40211K</t>
  </si>
  <si>
    <t>64693K</t>
  </si>
  <si>
    <t>紧急呼叫</t>
  </si>
  <si>
    <t>com.desay.svecall</t>
  </si>
  <si>
    <t>无pid</t>
  </si>
  <si>
    <t>车辆中心</t>
  </si>
  <si>
    <t>com.dsv.vehiclecenterservice</t>
  </si>
  <si>
    <t>9894K</t>
  </si>
  <si>
    <t>16334K</t>
  </si>
  <si>
    <t>通信组件</t>
  </si>
  <si>
    <t>com.dsv.mediainteractservice</t>
  </si>
  <si>
    <t>7274K</t>
  </si>
  <si>
    <t>7363K</t>
  </si>
  <si>
    <t>精简屏幕</t>
  </si>
  <si>
    <t>com.desay.calmScreen</t>
  </si>
  <si>
    <t>车辆出入服务</t>
  </si>
  <si>
    <t>com.dsv.vehicleaccessservice</t>
  </si>
  <si>
    <t>连续在线指令5min</t>
  </si>
  <si>
    <t>com.baidu.che.codriver</t>
  </si>
  <si>
    <t>连续离线指令5min</t>
  </si>
  <si>
    <t>唤醒词5min</t>
  </si>
  <si>
    <t>场景化命令词5min</t>
  </si>
  <si>
    <t>静置后台5min</t>
  </si>
  <si>
    <t>安全</t>
  </si>
  <si>
    <t>隐私列表页静置5min</t>
  </si>
  <si>
    <t>com.baidu.bodyguard</t>
  </si>
  <si>
    <t>静置前台5min</t>
  </si>
  <si>
    <t>使用应用5min</t>
  </si>
  <si>
    <t>随心拍</t>
  </si>
  <si>
    <t>消息中心</t>
  </si>
  <si>
    <t>com.baidu.xiaoduos.messageserver</t>
  </si>
  <si>
    <t>随心看</t>
  </si>
  <si>
    <t>启动过程5min(冷启动)</t>
  </si>
  <si>
    <t>com.baidu.iov.dueros.videoplayer</t>
  </si>
  <si>
    <t>进入播放页面静置10mim</t>
  </si>
  <si>
    <t>播放页面切换视频10mim</t>
  </si>
  <si>
    <t>使用应用5mim</t>
  </si>
  <si>
    <t>播放视频10mim</t>
  </si>
  <si>
    <t>launcher</t>
  </si>
  <si>
    <t>使用应用无动画5min</t>
  </si>
  <si>
    <t>com.baidu.xiaoduos.launcher</t>
  </si>
  <si>
    <t>车家互联</t>
  </si>
  <si>
    <t>com.baidu.iov.dueros.car2home</t>
  </si>
  <si>
    <t>设备页面5mim</t>
  </si>
  <si>
    <t>随心听</t>
  </si>
  <si>
    <t>com.baidu.car.radio</t>
  </si>
  <si>
    <t>前台播放5min(播放页)</t>
  </si>
  <si>
    <t>后台播放5min(播放页面)</t>
  </si>
  <si>
    <t>播放页面切歌5min</t>
  </si>
  <si>
    <t>首页静置5min</t>
  </si>
  <si>
    <t>前台静置5min(播放页面)</t>
  </si>
  <si>
    <t>图像</t>
  </si>
  <si>
    <t>进入录入页面静置5mim</t>
  </si>
  <si>
    <t>com.baidu.iov.vision</t>
  </si>
  <si>
    <t>驾驶行为检测5mim</t>
  </si>
  <si>
    <t>多模交互5min</t>
  </si>
  <si>
    <t>功能全开5min</t>
  </si>
  <si>
    <t>账号</t>
  </si>
  <si>
    <t>静置后台5分钟</t>
  </si>
  <si>
    <t>com.baidu.iov.faceos</t>
  </si>
  <si>
    <t>静置前台5分钟</t>
  </si>
  <si>
    <t>使用应用5分钟</t>
  </si>
  <si>
    <t>普通导航-全屏</t>
  </si>
  <si>
    <t>首页静置20min（关路况）</t>
  </si>
  <si>
    <t>com.baidu.naviauto</t>
  </si>
  <si>
    <t>后台空闲20min（关路况）</t>
  </si>
  <si>
    <t>底图缩放（关路况）</t>
  </si>
  <si>
    <t>底图拖拽（关路况）</t>
  </si>
  <si>
    <t>连续搜POI（关路况）</t>
  </si>
  <si>
    <t>单结果检索结果（关路况）</t>
  </si>
  <si>
    <t>发起算路（关路况）</t>
  </si>
  <si>
    <t>导航20min（关路况）</t>
  </si>
  <si>
    <t>导航20min（开路况）</t>
  </si>
  <si>
    <t>巡航20min（开路况）</t>
  </si>
  <si>
    <t>普通导航-分屏</t>
  </si>
  <si>
    <t>后台导航20min（关路况）</t>
  </si>
  <si>
    <t>AR导航-全屏</t>
  </si>
  <si>
    <t>导航-Cluster实景20min（关路况）</t>
  </si>
  <si>
    <t>导航-主驾实景20min（关路况）</t>
  </si>
  <si>
    <t>导航-Cluster实景20min（开路况）</t>
  </si>
  <si>
    <t>导航-主驾实景20min（开路况）</t>
  </si>
  <si>
    <t>AR导航-分屏</t>
  </si>
  <si>
    <t>后台导航-Cluster实景20min（关路况）</t>
  </si>
  <si>
    <t>输入法</t>
  </si>
  <si>
    <t>使用中</t>
  </si>
  <si>
    <t>EM</t>
  </si>
  <si>
    <t>com.baidu.dueros.enhance.memory</t>
  </si>
  <si>
    <t>电影票</t>
  </si>
  <si>
    <t>酒店预定</t>
  </si>
  <si>
    <t>车机管家</t>
  </si>
  <si>
    <t>爱车探索</t>
  </si>
  <si>
    <t>InHouse</t>
  </si>
  <si>
    <t>RelaxMode</t>
  </si>
  <si>
    <t>时空迷信</t>
  </si>
  <si>
    <t>联合驾趣</t>
  </si>
  <si>
    <t>福特金融</t>
  </si>
  <si>
    <t>电子手册</t>
  </si>
  <si>
    <t>VPA</t>
  </si>
  <si>
    <t>com.ford.sync.vpa</t>
  </si>
  <si>
    <t>所在目录</t>
  </si>
  <si>
    <t>App</t>
  </si>
  <si>
    <t>Size(M)</t>
  </si>
  <si>
    <t>R11</t>
  </si>
  <si>
    <t>/system/priv-app</t>
  </si>
  <si>
    <t>/BackupRestoreConfirmation/oat/arm64</t>
  </si>
  <si>
    <t>36K</t>
  </si>
  <si>
    <t>/BackupRestoreConfirmation/oat</t>
  </si>
  <si>
    <t>40K</t>
  </si>
  <si>
    <t>/BackupRestoreConfirmation</t>
  </si>
  <si>
    <t>280K</t>
  </si>
  <si>
    <t>/BdPrivacy/oat/arm64</t>
  </si>
  <si>
    <t>68K</t>
  </si>
  <si>
    <t>/BdPrivacy/oat</t>
  </si>
  <si>
    <t>72K</t>
  </si>
  <si>
    <t>/BdPrivacy</t>
  </si>
  <si>
    <t>2.7M</t>
  </si>
  <si>
    <t>/BlockedNumberProvider/oat/arm64</t>
  </si>
  <si>
    <t>440K</t>
  </si>
  <si>
    <t>/BlockedNumberProvider/oat</t>
  </si>
  <si>
    <t>444K</t>
  </si>
  <si>
    <t>/BlockedNumberProvider</t>
  </si>
  <si>
    <t>616K</t>
  </si>
  <si>
    <t>/CNEService/oat/arm64</t>
  </si>
  <si>
    <t>408K</t>
  </si>
  <si>
    <t>/CNEService/oat</t>
  </si>
  <si>
    <t>412K</t>
  </si>
  <si>
    <t>/CNEService</t>
  </si>
  <si>
    <t>548K</t>
  </si>
  <si>
    <t>/CalendarProvider/oat/arm64</t>
  </si>
  <si>
    <t>628K</t>
  </si>
  <si>
    <t>/CalendarProvider/oat</t>
  </si>
  <si>
    <t>632K</t>
  </si>
  <si>
    <t>/CalendarProvider</t>
  </si>
  <si>
    <t>980K</t>
  </si>
  <si>
    <t>/CallLogBackup/oat/arm64</t>
  </si>
  <si>
    <t>/CallLogBackup/oat</t>
  </si>
  <si>
    <t>44K</t>
  </si>
  <si>
    <t>/CallLogBackup</t>
  </si>
  <si>
    <t>/CarService/oat/arm64</t>
  </si>
  <si>
    <t>0.9M</t>
  </si>
  <si>
    <t>/CarService/oat</t>
  </si>
  <si>
    <t>/CarService</t>
  </si>
  <si>
    <t>1.3M</t>
  </si>
  <si>
    <t>/CarrierConfig/oat/arm64</t>
  </si>
  <si>
    <t>32K</t>
  </si>
  <si>
    <t>/CarrierConfig/oat</t>
  </si>
  <si>
    <t>/CarrierConfig</t>
  </si>
  <si>
    <t>252K</t>
  </si>
  <si>
    <t>/CellBroadcastReceiver/oat/arm64</t>
  </si>
  <si>
    <t>1.6M</t>
  </si>
  <si>
    <t>/CellBroadcastReceiver/oat</t>
  </si>
  <si>
    <t>/CellBroadcastReceiver</t>
  </si>
  <si>
    <t>7.9M</t>
  </si>
  <si>
    <t>/ContactsProvider/oat/arm64</t>
  </si>
  <si>
    <t>1.0M</t>
  </si>
  <si>
    <t>/ContactsProvider/oat</t>
  </si>
  <si>
    <t>/ContactsProvider</t>
  </si>
  <si>
    <t>/CtsShimPrivPrebuilt</t>
  </si>
  <si>
    <t>28K</t>
  </si>
  <si>
    <t>/DefaultContainerService/lib/arm64</t>
  </si>
  <si>
    <t>4.0K</t>
  </si>
  <si>
    <t>/DefaultContainerService/lib</t>
  </si>
  <si>
    <t>8.0K</t>
  </si>
  <si>
    <t>/DefaultContainerService/oat/arm64</t>
  </si>
  <si>
    <t>/DefaultContainerService/oat</t>
  </si>
  <si>
    <t>/DefaultContainerService</t>
  </si>
  <si>
    <t>76K</t>
  </si>
  <si>
    <t>/DownloadProvider/oat/arm64</t>
  </si>
  <si>
    <t>504K</t>
  </si>
  <si>
    <t>/DownloadProvider/oat</t>
  </si>
  <si>
    <t>508K</t>
  </si>
  <si>
    <t>/DownloadProvider</t>
  </si>
  <si>
    <t>/ExtServices/oat/arm64</t>
  </si>
  <si>
    <t>/ExtServices/oat</t>
  </si>
  <si>
    <t>/ExtServices</t>
  </si>
  <si>
    <t>64K</t>
  </si>
  <si>
    <t>/ExternalStorageProvider/oat/arm64</t>
  </si>
  <si>
    <t>52K</t>
  </si>
  <si>
    <t>/ExternalStorageProvider/oat</t>
  </si>
  <si>
    <t>56K</t>
  </si>
  <si>
    <t>/ExternalStorageProvider</t>
  </si>
  <si>
    <t>104K</t>
  </si>
  <si>
    <t>/FusedLocation/oat/arm64</t>
  </si>
  <si>
    <t>/FusedLocation/oat</t>
  </si>
  <si>
    <t>/FusedLocation</t>
  </si>
  <si>
    <t>/InputDevices/oat/arm64</t>
  </si>
  <si>
    <t>/InputDevices/oat</t>
  </si>
  <si>
    <t>/InputDevices</t>
  </si>
  <si>
    <t>272K</t>
  </si>
  <si>
    <t>/MediaProvider/oat/arm64</t>
  </si>
  <si>
    <t>200K</t>
  </si>
  <si>
    <t>/MediaProvider/oat</t>
  </si>
  <si>
    <t>204K</t>
  </si>
  <si>
    <t>/MediaProvider</t>
  </si>
  <si>
    <t>420K</t>
  </si>
  <si>
    <t>/MmsService/oat/arm64</t>
  </si>
  <si>
    <t>100K</t>
  </si>
  <si>
    <t>/MmsService/oat</t>
  </si>
  <si>
    <t>/MmsService</t>
  </si>
  <si>
    <t>148K</t>
  </si>
  <si>
    <t>/MultiScreenService/oat/arm64</t>
  </si>
  <si>
    <t>/MultiScreenService/oat</t>
  </si>
  <si>
    <t>/MultiScreenService</t>
  </si>
  <si>
    <t>/MultiTest/oat/arm64</t>
  </si>
  <si>
    <t>/MultiTest/oat</t>
  </si>
  <si>
    <t>/MultiTest</t>
  </si>
  <si>
    <t>/OneTimeInitializer/oat/arm64</t>
  </si>
  <si>
    <t>60K</t>
  </si>
  <si>
    <t>/OneTimeInitializer/oat</t>
  </si>
  <si>
    <t>/OneTimeInitializer</t>
  </si>
  <si>
    <t>88K</t>
  </si>
  <si>
    <t>/PackageInstaller/oat/arm64</t>
  </si>
  <si>
    <t>2.1M</t>
  </si>
  <si>
    <t>/PackageInstaller/oat</t>
  </si>
  <si>
    <t>/PackageInstaller</t>
  </si>
  <si>
    <t>8.1M</t>
  </si>
  <si>
    <t>/Provision/oat/arm64</t>
  </si>
  <si>
    <t>/Provision/oat</t>
  </si>
  <si>
    <t>/Provision</t>
  </si>
  <si>
    <t>/ProxyHandler/oat/arm64</t>
  </si>
  <si>
    <t>/ProxyHandler/oat</t>
  </si>
  <si>
    <t>/ProxyHandler</t>
  </si>
  <si>
    <t>/SettingsProvider/oat/arm64</t>
  </si>
  <si>
    <t>212K</t>
  </si>
  <si>
    <t>/SettingsProvider/oat</t>
  </si>
  <si>
    <t>216K</t>
  </si>
  <si>
    <t>/SettingsProvider</t>
  </si>
  <si>
    <t>404K</t>
  </si>
  <si>
    <t>/SharedStorageBackup/oat/arm64</t>
  </si>
  <si>
    <t>/SharedStorageBackup/oat</t>
  </si>
  <si>
    <t>/SharedStorageBackup</t>
  </si>
  <si>
    <t>/Shell/oat/arm64</t>
  </si>
  <si>
    <t>/Shell/oat</t>
  </si>
  <si>
    <t>220K</t>
  </si>
  <si>
    <t>/Shell</t>
  </si>
  <si>
    <t>480K</t>
  </si>
  <si>
    <t>/SoaGatewayService/oat/arm64</t>
  </si>
  <si>
    <t>368K</t>
  </si>
  <si>
    <t>/SoaGatewayService/oat</t>
  </si>
  <si>
    <t>372K</t>
  </si>
  <si>
    <t>/SoaGatewayService</t>
  </si>
  <si>
    <t>552K</t>
  </si>
  <si>
    <t>/StatementService/oat/arm64</t>
  </si>
  <si>
    <t>96K</t>
  </si>
  <si>
    <t>/StatementService/oat</t>
  </si>
  <si>
    <t>/StatementService</t>
  </si>
  <si>
    <t>144K</t>
  </si>
  <si>
    <t>/StorageManager/oat/arm64</t>
  </si>
  <si>
    <t>1.8M</t>
  </si>
  <si>
    <t>/StorageManager/oat</t>
  </si>
  <si>
    <t>/StorageManager</t>
  </si>
  <si>
    <t>6.3M</t>
  </si>
  <si>
    <t>/SystemUI/oat/arm64</t>
  </si>
  <si>
    <t>9.2M</t>
  </si>
  <si>
    <t>/SystemUI/oat</t>
  </si>
  <si>
    <t>/SystemUI</t>
  </si>
  <si>
    <t>51M</t>
  </si>
  <si>
    <t>/TelephonyProvider/oat/arm64</t>
  </si>
  <si>
    <t>/TelephonyProvider/oat</t>
  </si>
  <si>
    <t>284K</t>
  </si>
  <si>
    <t>/TelephonyProvider</t>
  </si>
  <si>
    <t>524K</t>
  </si>
  <si>
    <t>/VpnDialogs/oat/arm64</t>
  </si>
  <si>
    <t>/VpnDialogs/oat</t>
  </si>
  <si>
    <t>/VpnDialogs</t>
  </si>
  <si>
    <t>136K</t>
  </si>
  <si>
    <t>/WallpaperCropper/oat/arm64</t>
  </si>
  <si>
    <t>/WallpaperCropper/oat</t>
  </si>
  <si>
    <t>152K</t>
  </si>
  <si>
    <t>/WallpaperCropper</t>
  </si>
  <si>
    <t>236K</t>
  </si>
  <si>
    <t>/system/app</t>
  </si>
  <si>
    <t>/AntHalService/oat/arm64</t>
  </si>
  <si>
    <t>/AntHalService/oat</t>
  </si>
  <si>
    <t>/AntHalService</t>
  </si>
  <si>
    <t>/AnwBTSdkService/oat/arm64</t>
  </si>
  <si>
    <t>512K</t>
  </si>
  <si>
    <t>/AnwBTSdkService/oat</t>
  </si>
  <si>
    <t>516K</t>
  </si>
  <si>
    <t>/AnwBTSdkService</t>
  </si>
  <si>
    <t>672K</t>
  </si>
  <si>
    <t>/AnwSdkService/oat/arm64</t>
  </si>
  <si>
    <t>492K</t>
  </si>
  <si>
    <t>/AnwSdkService/oat</t>
  </si>
  <si>
    <t>496K</t>
  </si>
  <si>
    <t>/AnwSdkService</t>
  </si>
  <si>
    <t>652K</t>
  </si>
  <si>
    <t>/AutoFilm/lib/arm</t>
  </si>
  <si>
    <t>2.2M</t>
  </si>
  <si>
    <t>/AutoFilm/lib</t>
  </si>
  <si>
    <t>/AutoFilm/oat/arm</t>
  </si>
  <si>
    <t>2.6M</t>
  </si>
  <si>
    <t>/AutoFilm/oat</t>
  </si>
  <si>
    <t>/AutoFilm</t>
  </si>
  <si>
    <t>18M</t>
  </si>
  <si>
    <t>/AutoHotel/lib/arm</t>
  </si>
  <si>
    <t>392K</t>
  </si>
  <si>
    <t>/AutoHotel/lib</t>
  </si>
  <si>
    <t>396K</t>
  </si>
  <si>
    <t>/AutoHotel/oat/arm</t>
  </si>
  <si>
    <t>2.3M</t>
  </si>
  <si>
    <t>/AutoHotel/oat</t>
  </si>
  <si>
    <t>/AutoHotel</t>
  </si>
  <si>
    <t>6.1M</t>
  </si>
  <si>
    <t>/AutoWaimai/lib/arm</t>
  </si>
  <si>
    <t>/AutoWaimai/lib</t>
  </si>
  <si>
    <t>/AutoWaimai/oat/arm</t>
  </si>
  <si>
    <t>/AutoWaimai/oat</t>
  </si>
  <si>
    <t>/AutoWaimai</t>
  </si>
  <si>
    <t>19M</t>
  </si>
  <si>
    <t>/BaiduInput/lib/arm64</t>
  </si>
  <si>
    <t>/BaiduInput/lib</t>
  </si>
  <si>
    <t>/BaiduInput/oat/arm64</t>
  </si>
  <si>
    <t>/BaiduInput/oat</t>
  </si>
  <si>
    <t>/BaiduInput</t>
  </si>
  <si>
    <t>14M</t>
  </si>
  <si>
    <t>/BaiduMapAuto/lib/arm</t>
  </si>
  <si>
    <t>/BaiduMapAuto/lib</t>
  </si>
  <si>
    <t>/BaiduMapAuto/oat/arm</t>
  </si>
  <si>
    <t>2.5M</t>
  </si>
  <si>
    <t>/BaiduMapAuto/oat</t>
  </si>
  <si>
    <t>/BaiduMapAuto</t>
  </si>
  <si>
    <t>86M</t>
  </si>
  <si>
    <t>/BaiduSyncService/lib/arm64</t>
  </si>
  <si>
    <t>904K</t>
  </si>
  <si>
    <t>/BaiduSyncService/lib</t>
  </si>
  <si>
    <t>908K</t>
  </si>
  <si>
    <t>/BaiduSyncService/oat/arm64</t>
  </si>
  <si>
    <t>/BaiduSyncService/oat</t>
  </si>
  <si>
    <t>80K</t>
  </si>
  <si>
    <t>/BaiduSyncService</t>
  </si>
  <si>
    <t>3.6M</t>
  </si>
  <si>
    <t>/BasicDreams/oat/arm64</t>
  </si>
  <si>
    <t>/BasicDreams/oat</t>
  </si>
  <si>
    <t>/BasicDreams</t>
  </si>
  <si>
    <t>/BluetoothExt/oat/arm64</t>
  </si>
  <si>
    <t>304K</t>
  </si>
  <si>
    <t>/BluetoothExt/oat</t>
  </si>
  <si>
    <t>308K</t>
  </si>
  <si>
    <t>/BluetoothExt</t>
  </si>
  <si>
    <t>/BluetoothMidiService/oat/arm64</t>
  </si>
  <si>
    <t>/BluetoothMidiService/oat</t>
  </si>
  <si>
    <t>48K</t>
  </si>
  <si>
    <t>/BluetoothMidiService</t>
  </si>
  <si>
    <t>/BluetoothService/oat/arm64</t>
  </si>
  <si>
    <t>3.0M</t>
  </si>
  <si>
    <t>/BluetoothService/oat</t>
  </si>
  <si>
    <t>/BluetoothService</t>
  </si>
  <si>
    <t>4.1M</t>
  </si>
  <si>
    <t>/BluetoothService2/oat/arm64</t>
  </si>
  <si>
    <t>1.9M</t>
  </si>
  <si>
    <t>/BluetoothService2/oat</t>
  </si>
  <si>
    <t>/BluetoothService2</t>
  </si>
  <si>
    <t>/BookmarkProvider/oat/arm64</t>
  </si>
  <si>
    <t>/BookmarkProvider/oat</t>
  </si>
  <si>
    <t>/BookmarkProvider</t>
  </si>
  <si>
    <t>/Browser2/oat/arm64</t>
  </si>
  <si>
    <t>/Browser2/oat</t>
  </si>
  <si>
    <t>/Browser2</t>
  </si>
  <si>
    <t>/BuiltInPrintService/lib/arm64</t>
  </si>
  <si>
    <t>/BuiltInPrintService/lib</t>
  </si>
  <si>
    <t>/BuiltInPrintService/oat/arm64</t>
  </si>
  <si>
    <t>140K</t>
  </si>
  <si>
    <t>/BuiltInPrintService/oat</t>
  </si>
  <si>
    <t>/BuiltInPrintService</t>
  </si>
  <si>
    <t>344K</t>
  </si>
  <si>
    <t>/Calendar/oat/arm64</t>
  </si>
  <si>
    <t>1.1M</t>
  </si>
  <si>
    <t>/Calendar/oat</t>
  </si>
  <si>
    <t>/Calendar</t>
  </si>
  <si>
    <t>/CaptivePortalLogin/oat/arm64</t>
  </si>
  <si>
    <t>/CaptivePortalLogin/oat</t>
  </si>
  <si>
    <t>/CaptivePortalLogin</t>
  </si>
  <si>
    <t>/Car2Home/lib/arm64</t>
  </si>
  <si>
    <t>600K</t>
  </si>
  <si>
    <t>/Car2Home/lib</t>
  </si>
  <si>
    <t>604K</t>
  </si>
  <si>
    <t>/Car2Home/oat/arm64</t>
  </si>
  <si>
    <t>/Car2Home/oat</t>
  </si>
  <si>
    <t>/Car2Home</t>
  </si>
  <si>
    <t>6.9M</t>
  </si>
  <si>
    <t>/CarLauncher/lib/arm64</t>
  </si>
  <si>
    <t>648K</t>
  </si>
  <si>
    <t>/CarLauncher/lib</t>
  </si>
  <si>
    <t>/CarLauncher/oat/arm64</t>
  </si>
  <si>
    <t>/CarLauncher/oat</t>
  </si>
  <si>
    <t>/CarLauncher</t>
  </si>
  <si>
    <t>183M</t>
  </si>
  <si>
    <t>/CarRadio/lib/arm64</t>
  </si>
  <si>
    <t>2.0M</t>
  </si>
  <si>
    <t>/CarRadio/lib</t>
  </si>
  <si>
    <t>/CarRadio/oat/arm64</t>
  </si>
  <si>
    <t>/CarRadio/oat</t>
  </si>
  <si>
    <t>/CarRadio</t>
  </si>
  <si>
    <t>21M</t>
  </si>
  <si>
    <t>/CarRadio2/lib/arm64</t>
  </si>
  <si>
    <t>/CarRadio2/lib</t>
  </si>
  <si>
    <t>/CarRadio2/oat/arm64</t>
  </si>
  <si>
    <t>/CarRadio2/oat</t>
  </si>
  <si>
    <t>/CarRadio2</t>
  </si>
  <si>
    <t>/CarToPhone/lib/arm64</t>
  </si>
  <si>
    <t>/CarToPhone/lib</t>
  </si>
  <si>
    <t>/CarToPhone/oat/arm64</t>
  </si>
  <si>
    <t>/CarToPhone/oat</t>
  </si>
  <si>
    <t>/CarToPhone</t>
  </si>
  <si>
    <t>5.3M</t>
  </si>
  <si>
    <t>/CarrierDefaultApp/oat/arm64</t>
  </si>
  <si>
    <t>/CarrierDefaultApp/oat</t>
  </si>
  <si>
    <t>/CarrierDefaultApp</t>
  </si>
  <si>
    <t>192K</t>
  </si>
  <si>
    <t>/CertInstaller/oat/arm64</t>
  </si>
  <si>
    <t>/CertInstaller/oat</t>
  </si>
  <si>
    <t>/CertInstaller</t>
  </si>
  <si>
    <t>460K</t>
  </si>
  <si>
    <t>/CompanionDeviceManager/oat/arm64</t>
  </si>
  <si>
    <t>/CompanionDeviceManager/oat</t>
  </si>
  <si>
    <t>/CompanionDeviceManager</t>
  </si>
  <si>
    <t>/ConfURIDialer/oat/arm64</t>
  </si>
  <si>
    <t>/ConfURIDialer/oat</t>
  </si>
  <si>
    <t>/ConfURIDialer</t>
  </si>
  <si>
    <t>/Csm/oat/arm64</t>
  </si>
  <si>
    <t>3.1M</t>
  </si>
  <si>
    <t>/Csm/oat</t>
  </si>
  <si>
    <t>/Csm</t>
  </si>
  <si>
    <t>5.1M</t>
  </si>
  <si>
    <t>/CtsShimPrebuilt</t>
  </si>
  <si>
    <t>12K</t>
  </si>
  <si>
    <t>/DLNADMR/oat/arm64</t>
  </si>
  <si>
    <t>3.8M</t>
  </si>
  <si>
    <t>/DLNADMR/oat</t>
  </si>
  <si>
    <t>/DLNADMR</t>
  </si>
  <si>
    <t>/Dataplan/oat/arm64</t>
  </si>
  <si>
    <t>5.4M</t>
  </si>
  <si>
    <t>/Dataplan/oat</t>
  </si>
  <si>
    <t>/Dataplan</t>
  </si>
  <si>
    <t>15M</t>
  </si>
  <si>
    <t>/DemoMode/oat/arm64</t>
  </si>
  <si>
    <t>/DemoMode/oat</t>
  </si>
  <si>
    <t>/DemoMode</t>
  </si>
  <si>
    <t>/DeskClock/oat/arm64</t>
  </si>
  <si>
    <t>/DeskClock/oat</t>
  </si>
  <si>
    <t>/DeskClock</t>
  </si>
  <si>
    <t>7.1M</t>
  </si>
  <si>
    <t>/Diagnostic/oat/arm64</t>
  </si>
  <si>
    <t>/Diagnostic/oat</t>
  </si>
  <si>
    <t>/Diagnostic</t>
  </si>
  <si>
    <t>3.3M</t>
  </si>
  <si>
    <t>/DownloadProviderUi/oat/arm64</t>
  </si>
  <si>
    <t>/DownloadProviderUi/oat</t>
  </si>
  <si>
    <t>/DownloadProviderUi</t>
  </si>
  <si>
    <t>292K</t>
  </si>
  <si>
    <t>/DsvPower/oat/arm64</t>
  </si>
  <si>
    <t>/DsvPower/oat</t>
  </si>
  <si>
    <t>/DsvPower</t>
  </si>
  <si>
    <t>11M</t>
  </si>
  <si>
    <t>/DsvPowerService/oat/arm64</t>
  </si>
  <si>
    <t>588K</t>
  </si>
  <si>
    <t>/DsvPowerService/oat</t>
  </si>
  <si>
    <t>592K</t>
  </si>
  <si>
    <t>/DsvPowerService</t>
  </si>
  <si>
    <t>872K</t>
  </si>
  <si>
    <t>/DuerOSParking/lib/arm64</t>
  </si>
  <si>
    <t>/DuerOSParking/lib</t>
  </si>
  <si>
    <t>/DuerOSParking/oat/arm64</t>
  </si>
  <si>
    <t>/DuerOSParking/oat</t>
  </si>
  <si>
    <t>/DuerOSParking</t>
  </si>
  <si>
    <t>/DuerOSVPA/lib/arm64</t>
  </si>
  <si>
    <t>130M</t>
  </si>
  <si>
    <t>/DuerOSVPA/lib</t>
  </si>
  <si>
    <t>/DuerOSVPA/oat/arm64</t>
  </si>
  <si>
    <t>/DuerOSVPA/oat</t>
  </si>
  <si>
    <t>/DuerOSVPA</t>
  </si>
  <si>
    <t>276M</t>
  </si>
  <si>
    <t>/DuerOSVideoPlayer/lib/arm</t>
  </si>
  <si>
    <t>6.7M</t>
  </si>
  <si>
    <t>/DuerOSVideoPlayer/lib</t>
  </si>
  <si>
    <t>/DuerOSVideoPlayer/oat/arm</t>
  </si>
  <si>
    <t>2.9M</t>
  </si>
  <si>
    <t>/DuerOSVideoPlayer/oat</t>
  </si>
  <si>
    <t>/DuerOSVideoPlayer</t>
  </si>
  <si>
    <t>36M</t>
  </si>
  <si>
    <t>/EManual/oat/arm64</t>
  </si>
  <si>
    <t>6.0M</t>
  </si>
  <si>
    <t>/EManual/oat</t>
  </si>
  <si>
    <t>/EManual</t>
  </si>
  <si>
    <t>35M</t>
  </si>
  <si>
    <t>/EasterEgg/oat/arm64</t>
  </si>
  <si>
    <t>/EasterEgg/oat</t>
  </si>
  <si>
    <t>520K</t>
  </si>
  <si>
    <t>/EasterEgg</t>
  </si>
  <si>
    <t>756K</t>
  </si>
  <si>
    <t>/EngModeService/oat/arm64</t>
  </si>
  <si>
    <t>316K</t>
  </si>
  <si>
    <t>/EngModeService/oat</t>
  </si>
  <si>
    <t>320K</t>
  </si>
  <si>
    <t>/EngModeService</t>
  </si>
  <si>
    <t>820K</t>
  </si>
  <si>
    <t>/EngineerMode/lib/arm64</t>
  </si>
  <si>
    <t>/EngineerMode/lib</t>
  </si>
  <si>
    <t>/EngineerMode/oat/arm64</t>
  </si>
  <si>
    <t>5.8M</t>
  </si>
  <si>
    <t>/EngineerMode/oat</t>
  </si>
  <si>
    <t>/EngineerMode</t>
  </si>
  <si>
    <t>/EnhancedMemory/lib/arm64</t>
  </si>
  <si>
    <t>2.8M</t>
  </si>
  <si>
    <t>/EnhancedMemory/lib</t>
  </si>
  <si>
    <t>/EnhancedMemory/oat/arm64</t>
  </si>
  <si>
    <t>/EnhancedMemory/oat</t>
  </si>
  <si>
    <t>/EnhancedMemory</t>
  </si>
  <si>
    <t>16M</t>
  </si>
  <si>
    <t>/Exchange2/oat/arm64</t>
  </si>
  <si>
    <t>3.2M</t>
  </si>
  <si>
    <t>/Exchange2/oat</t>
  </si>
  <si>
    <t>/Exchange2</t>
  </si>
  <si>
    <t>4.7M</t>
  </si>
  <si>
    <t>/ExoplayerDemo/oat/arm64</t>
  </si>
  <si>
    <t>636K</t>
  </si>
  <si>
    <t>/ExoplayerDemo/oat</t>
  </si>
  <si>
    <t>640K</t>
  </si>
  <si>
    <t>/ExoplayerDemo</t>
  </si>
  <si>
    <t>944K</t>
  </si>
  <si>
    <t>/ExtShared/oat/arm64</t>
  </si>
  <si>
    <t>/ExtShared/oat</t>
  </si>
  <si>
    <t>/ExtShared</t>
  </si>
  <si>
    <t>/FaceID/lib/arm64</t>
  </si>
  <si>
    <t>/FaceID/lib</t>
  </si>
  <si>
    <t>/FaceID/oat/arm64</t>
  </si>
  <si>
    <t>/FaceID/oat</t>
  </si>
  <si>
    <t>/FaceID</t>
  </si>
  <si>
    <t>/FaceOS/lib/arm</t>
  </si>
  <si>
    <t>688K</t>
  </si>
  <si>
    <t>/FaceOS/lib</t>
  </si>
  <si>
    <t>692K</t>
  </si>
  <si>
    <t>/FaceOS/oat/arm</t>
  </si>
  <si>
    <t>/FaceOS/oat</t>
  </si>
  <si>
    <t>/FaceOS</t>
  </si>
  <si>
    <t>9.4M</t>
  </si>
  <si>
    <t>/FordAccount/lib/arm64</t>
  </si>
  <si>
    <t>1.4M</t>
  </si>
  <si>
    <t>/FordAccount/lib</t>
  </si>
  <si>
    <t>/FordAccount/oat/arm64</t>
  </si>
  <si>
    <t>5.9M</t>
  </si>
  <si>
    <t>/FordAccount/oat</t>
  </si>
  <si>
    <t>/FordAccount</t>
  </si>
  <si>
    <t>/FordCloudService/oat/arm64</t>
  </si>
  <si>
    <t>4.4M</t>
  </si>
  <si>
    <t>/FordCloudService/oat</t>
  </si>
  <si>
    <t>/FordCloudService</t>
  </si>
  <si>
    <t>6.5M</t>
  </si>
  <si>
    <t>/FordCredit/oat/arm64</t>
  </si>
  <si>
    <t>/FordCredit/oat</t>
  </si>
  <si>
    <t>/FordCredit</t>
  </si>
  <si>
    <t>4.8M</t>
  </si>
  <si>
    <t>/FordVPA/oat/arm64</t>
  </si>
  <si>
    <t>/FordVPA/oat</t>
  </si>
  <si>
    <t>/FordVPA</t>
  </si>
  <si>
    <t>63M</t>
  </si>
  <si>
    <t>/Gallery2/lib/arm64</t>
  </si>
  <si>
    <t>/Gallery2/lib</t>
  </si>
  <si>
    <t>/Gallery2/oat/arm64</t>
  </si>
  <si>
    <t>2.4M</t>
  </si>
  <si>
    <t>/Gallery2/oat</t>
  </si>
  <si>
    <t>/Gallery2</t>
  </si>
  <si>
    <t>9.1M</t>
  </si>
  <si>
    <t>/GuestMode/oat/arm64</t>
  </si>
  <si>
    <t>/GuestMode/oat</t>
  </si>
  <si>
    <t>/GuestMode</t>
  </si>
  <si>
    <t>/HTMLViewer/oat/arm64</t>
  </si>
  <si>
    <t>/HTMLViewer/oat</t>
  </si>
  <si>
    <t>/HTMLViewer</t>
  </si>
  <si>
    <t>/HardKeyService/oat/arm64</t>
  </si>
  <si>
    <t>580K</t>
  </si>
  <si>
    <t>/HardKeyService/oat</t>
  </si>
  <si>
    <t>584K</t>
  </si>
  <si>
    <t>/HardKeyService</t>
  </si>
  <si>
    <t>828K</t>
  </si>
  <si>
    <t>/KanziModel/lib/arm64</t>
  </si>
  <si>
    <t>/KanziModel/lib</t>
  </si>
  <si>
    <t>/KanziModel/oat/arm64</t>
  </si>
  <si>
    <t>/KanziModel/oat</t>
  </si>
  <si>
    <t>/KanziModel</t>
  </si>
  <si>
    <t>/KeyChain/oat/arm64</t>
  </si>
  <si>
    <t>/KeyChain/oat</t>
  </si>
  <si>
    <t>/KeyChain</t>
  </si>
  <si>
    <t>184K</t>
  </si>
  <si>
    <t>/LiveWallpapersPicker/oat/arm64</t>
  </si>
  <si>
    <t>1.7M</t>
  </si>
  <si>
    <t>/LiveWallpapersPicker/oat</t>
  </si>
  <si>
    <t>/LiveWallpapersPicker</t>
  </si>
  <si>
    <t>/Maintenance/lib/arm</t>
  </si>
  <si>
    <t>696K</t>
  </si>
  <si>
    <t>/Maintenance/lib</t>
  </si>
  <si>
    <t>700K</t>
  </si>
  <si>
    <t>/Maintenance/oat/arm</t>
  </si>
  <si>
    <t>/Maintenance/oat</t>
  </si>
  <si>
    <t>/Maintenance</t>
  </si>
  <si>
    <t>30M</t>
  </si>
  <si>
    <t>/MediaInteractService/oat/arm64</t>
  </si>
  <si>
    <t>/MediaInteractService/oat</t>
  </si>
  <si>
    <t>/MediaInteractService</t>
  </si>
  <si>
    <t>4.2M</t>
  </si>
  <si>
    <t>/MessageServer/lib/arm64</t>
  </si>
  <si>
    <t>/MessageServer/lib</t>
  </si>
  <si>
    <t>/MessageServer/oat/arm64</t>
  </si>
  <si>
    <t>92K</t>
  </si>
  <si>
    <t>/MessageServer/oat</t>
  </si>
  <si>
    <t>/MessageServer</t>
  </si>
  <si>
    <t>3.4M</t>
  </si>
  <si>
    <t>/OpenWnn/lib/arm64</t>
  </si>
  <si>
    <t>/OpenWnn/lib</t>
  </si>
  <si>
    <t>/OpenWnn/oat/arm64</t>
  </si>
  <si>
    <t>328K</t>
  </si>
  <si>
    <t>/OpenWnn/oat</t>
  </si>
  <si>
    <t>332K</t>
  </si>
  <si>
    <t>/OpenWnn</t>
  </si>
  <si>
    <t>/PacProcessor/lib/arm64</t>
  </si>
  <si>
    <t>/PacProcessor/lib</t>
  </si>
  <si>
    <t>/PacProcessor/oat/arm64</t>
  </si>
  <si>
    <t>/PacProcessor/oat</t>
  </si>
  <si>
    <t>/PacProcessor</t>
  </si>
  <si>
    <t>/PersonTime/oat/arm64</t>
  </si>
  <si>
    <t>/PersonTime/oat</t>
  </si>
  <si>
    <t>/PersonTime</t>
  </si>
  <si>
    <t>/PhotoTable/oat/arm64</t>
  </si>
  <si>
    <t>116K</t>
  </si>
  <si>
    <t>/PhotoTable/oat</t>
  </si>
  <si>
    <t>120K</t>
  </si>
  <si>
    <t>/PhotoTable</t>
  </si>
  <si>
    <t>/PicManager/oat/arm64</t>
  </si>
  <si>
    <t>/PicManager/oat</t>
  </si>
  <si>
    <t>/PicManager</t>
  </si>
  <si>
    <t>/QTIDiagServices/oat/arm64</t>
  </si>
  <si>
    <t>/QTIDiagServices/oat</t>
  </si>
  <si>
    <t>/QTIDiagServices</t>
  </si>
  <si>
    <t>/QuickSearchBox/oat/arm64</t>
  </si>
  <si>
    <t>/QuickSearchBox/oat</t>
  </si>
  <si>
    <t>556K</t>
  </si>
  <si>
    <t>/QuickSearchBox</t>
  </si>
  <si>
    <t>/RVCSupport/oat/arm64</t>
  </si>
  <si>
    <t>668K</t>
  </si>
  <si>
    <t>/RVCSupport/oat</t>
  </si>
  <si>
    <t>/RVCSupport</t>
  </si>
  <si>
    <t>13M</t>
  </si>
  <si>
    <t>/RelaxMode/oat/arm64</t>
  </si>
  <si>
    <t>/RelaxMode/oat</t>
  </si>
  <si>
    <t>/RelaxMode</t>
  </si>
  <si>
    <t>/RootDetector/oat/arm64</t>
  </si>
  <si>
    <t>/RootDetector/oat</t>
  </si>
  <si>
    <t>/RootDetector</t>
  </si>
  <si>
    <t>/SVBtMusic/oat/arm64</t>
  </si>
  <si>
    <t>3.9M</t>
  </si>
  <si>
    <t>/SVBtMusic/oat</t>
  </si>
  <si>
    <t>/SVBtMusic</t>
  </si>
  <si>
    <t>17M</t>
  </si>
  <si>
    <t>/SVBtPhone/oat/arm64</t>
  </si>
  <si>
    <t>/SVBtPhone/oat</t>
  </si>
  <si>
    <t>5.2M</t>
  </si>
  <si>
    <t>/SVBtPhone</t>
  </si>
  <si>
    <t>/SVECall/oat/arm64</t>
  </si>
  <si>
    <t>/SVECall/oat</t>
  </si>
  <si>
    <t>/SVECall</t>
  </si>
  <si>
    <t>/SVHavc/lib/arm64</t>
  </si>
  <si>
    <t>/SVHavc/lib</t>
  </si>
  <si>
    <t>/SVHavc/oat/arm64</t>
  </si>
  <si>
    <t>/SVHavc/oat</t>
  </si>
  <si>
    <t>/SVHavc</t>
  </si>
  <si>
    <t>48M</t>
  </si>
  <si>
    <t>/SVSettings/lib/arm64</t>
  </si>
  <si>
    <t>/SVSettings/lib</t>
  </si>
  <si>
    <t>/SVSettings/oat/arm64</t>
  </si>
  <si>
    <t>7.5M</t>
  </si>
  <si>
    <t>/SVSettings/oat</t>
  </si>
  <si>
    <t>/SVSettings</t>
  </si>
  <si>
    <t>208M</t>
  </si>
  <si>
    <t>/SecureApp/lib/arm64</t>
  </si>
  <si>
    <t>/SecureApp/lib</t>
  </si>
  <si>
    <t>/SecureApp/oat/arm64</t>
  </si>
  <si>
    <t>/SecureApp/oat</t>
  </si>
  <si>
    <t>/SecureApp</t>
  </si>
  <si>
    <t>/SmartScene/oat/arm64</t>
  </si>
  <si>
    <t>/SmartScene/oat</t>
  </si>
  <si>
    <t>/SmartScene</t>
  </si>
  <si>
    <t>/Stk/oat/arm64</t>
  </si>
  <si>
    <t>124K</t>
  </si>
  <si>
    <t>/Stk/oat</t>
  </si>
  <si>
    <t>128K</t>
  </si>
  <si>
    <t>/Stk</t>
  </si>
  <si>
    <t>/SurpriseMessage/oat/arm64</t>
  </si>
  <si>
    <t>/SurpriseMessage/oat</t>
  </si>
  <si>
    <t>/SurpriseMessage</t>
  </si>
  <si>
    <t>/SystemUpdate/lib/arm64</t>
  </si>
  <si>
    <t>34M</t>
  </si>
  <si>
    <t>/SystemUpdate/lib</t>
  </si>
  <si>
    <t>/SystemUpdate/oat/arm64</t>
  </si>
  <si>
    <t>25M</t>
  </si>
  <si>
    <t>/SystemUpdate/oat</t>
  </si>
  <si>
    <t>/SystemUpdate</t>
  </si>
  <si>
    <t>120M</t>
  </si>
  <si>
    <t>/TSPService/oat/arm64</t>
  </si>
  <si>
    <t>/TSPService/oat</t>
  </si>
  <si>
    <t>/TSPService</t>
  </si>
  <si>
    <t>/UserDictionaryProvider/oat/arm64</t>
  </si>
  <si>
    <t>/UserDictionaryProvider/oat</t>
  </si>
  <si>
    <t>/UserDictionaryProvider</t>
  </si>
  <si>
    <t>/V2ILite/oat/arm64</t>
  </si>
  <si>
    <t>/V2ILite/oat</t>
  </si>
  <si>
    <t>/V2ILite</t>
  </si>
  <si>
    <t>/VehicleAccessService/oat/arm64</t>
  </si>
  <si>
    <t>/VehicleAccessService/oat</t>
  </si>
  <si>
    <t>/VehicleAccessService</t>
  </si>
  <si>
    <t>3.7M</t>
  </si>
  <si>
    <t>/VehicleCenterService/lib/arm64</t>
  </si>
  <si>
    <t>/VehicleCenterService/lib</t>
  </si>
  <si>
    <t>/VehicleCenterService/oat/arm64</t>
  </si>
  <si>
    <t>/VehicleCenterService/oat</t>
  </si>
  <si>
    <t>/VehicleCenterService</t>
  </si>
  <si>
    <t>/VoiceControlService/oat/arm64</t>
  </si>
  <si>
    <t>/VoiceControlService/oat</t>
  </si>
  <si>
    <t>/VoiceControlService</t>
  </si>
  <si>
    <t>4.9M</t>
  </si>
  <si>
    <t>/WAPPushManager/oat/arm64</t>
  </si>
  <si>
    <t>/WAPPushManager/oat</t>
  </si>
  <si>
    <t>/WAPPushManager</t>
  </si>
  <si>
    <t>/WallpaperBackup/oat/arm64</t>
  </si>
  <si>
    <t>/WallpaperBackup/oat</t>
  </si>
  <si>
    <t>/WallpaperBackup</t>
  </si>
  <si>
    <t>/WiFiDirectDemo/oat/arm64</t>
  </si>
  <si>
    <t>/WiFiDirectDemo/oat</t>
  </si>
  <si>
    <t>/WiFiDirectDemo</t>
  </si>
  <si>
    <t>/btmultisim/oat/arm64</t>
  </si>
  <si>
    <t>/btmultisim/oat</t>
  </si>
  <si>
    <t>/btmultisim</t>
  </si>
  <si>
    <t>/calmScreen/lib/arm64</t>
  </si>
  <si>
    <t>/calmScreen/lib</t>
  </si>
  <si>
    <t>/calmScreen/oat/arm64</t>
  </si>
  <si>
    <t>/calmScreen/oat</t>
  </si>
  <si>
    <t>/calmScreen</t>
  </si>
  <si>
    <t>/messaging/oat/arm64</t>
  </si>
  <si>
    <t>/messaging/oat</t>
  </si>
  <si>
    <t>/messaging</t>
  </si>
  <si>
    <t>12M</t>
  </si>
  <si>
    <t>/radioapp/oat/arm64</t>
  </si>
  <si>
    <t>/radioapp/oat</t>
  </si>
  <si>
    <t>/radioapp</t>
  </si>
  <si>
    <t>8.0M</t>
  </si>
  <si>
    <t>/uimremoteclient/oat/arm64</t>
  </si>
  <si>
    <t>84K</t>
  </si>
  <si>
    <t>/uimremoteclient/oat</t>
  </si>
  <si>
    <t>/uimremoteclient</t>
  </si>
  <si>
    <t>/uimremoteserver/oat/arm64</t>
  </si>
  <si>
    <t>/uimremoteserver/oat</t>
  </si>
  <si>
    <t>/uimremoteserver</t>
  </si>
  <si>
    <t>112K</t>
  </si>
  <si>
    <t>/webview/oat/arm</t>
  </si>
  <si>
    <t>/webview/oat/arm64</t>
  </si>
  <si>
    <t>/webview/oat</t>
  </si>
  <si>
    <t>4.0M</t>
  </si>
  <si>
    <t>/webview</t>
  </si>
  <si>
    <t>116M</t>
  </si>
  <si>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vendor/app</t>
    </r>
  </si>
  <si>
    <t>/CarStateManagerService/oat/arm64</t>
  </si>
  <si>
    <t>840K</t>
  </si>
  <si>
    <t>/CarStateManagerService/oat</t>
  </si>
  <si>
    <t>844K</t>
  </si>
  <si>
    <t>/CarStateManagerService</t>
  </si>
  <si>
    <t>/DataBusService/oat/arm64</t>
  </si>
  <si>
    <t>/DataBusService/oat</t>
  </si>
  <si>
    <t>/DataBusService</t>
  </si>
  <si>
    <t>/GpsTest/oat/arm64</t>
  </si>
  <si>
    <t>/GpsTest/oat</t>
  </si>
  <si>
    <t>/GpsTest</t>
  </si>
  <si>
    <t>8.9M</t>
  </si>
  <si>
    <t>/LogManagerService/oat/arm64</t>
  </si>
  <si>
    <t>/LogManagerService/oat</t>
  </si>
  <si>
    <t>/LogManagerService</t>
  </si>
  <si>
    <t>/Perfdump/oat/arm64</t>
  </si>
  <si>
    <t>/Perfdump/oat</t>
  </si>
  <si>
    <t>/Perfdump</t>
  </si>
  <si>
    <t>168K</t>
  </si>
  <si>
    <t>/PlatformAdapter/oat/arm64</t>
  </si>
  <si>
    <t>/PlatformAdapter/oat</t>
  </si>
  <si>
    <t>/PlatformAdapter</t>
  </si>
  <si>
    <t>/Qmmi/lib/arm64</t>
  </si>
  <si>
    <t>/Qmmi/lib</t>
  </si>
  <si>
    <t>/Qmmi/oat/arm64</t>
  </si>
  <si>
    <t>/Qmmi/oat</t>
  </si>
  <si>
    <t>416K</t>
  </si>
  <si>
    <t>/Qmmi</t>
  </si>
  <si>
    <t>/UpdateApp/oat/arm64</t>
  </si>
  <si>
    <t>/UpdateApp/oat</t>
  </si>
  <si>
    <t>108K</t>
  </si>
  <si>
    <t>/UpdateApp</t>
  </si>
  <si>
    <t>VBF文件数：</t>
  </si>
  <si>
    <t>例：R06</t>
  </si>
  <si>
    <t>Filesystem</t>
  </si>
  <si>
    <t>Size</t>
  </si>
  <si>
    <t>Used</t>
  </si>
  <si>
    <t>Avail</t>
  </si>
  <si>
    <t>Use%</t>
  </si>
  <si>
    <t>Mounted</t>
  </si>
  <si>
    <t>/dev/root</t>
  </si>
  <si>
    <t>4.7G</t>
  </si>
  <si>
    <t>2.5G</t>
  </si>
  <si>
    <t>2.2G</t>
  </si>
  <si>
    <t>tmpfs</t>
  </si>
  <si>
    <t>2.7G</t>
  </si>
  <si>
    <t>768K</t>
  </si>
  <si>
    <t>/dev</t>
  </si>
  <si>
    <t>/dev/block/dm-1</t>
  </si>
  <si>
    <t>1.9G</t>
  </si>
  <si>
    <t>498M</t>
  </si>
  <si>
    <t>1.4G</t>
  </si>
  <si>
    <t>/vendor</t>
  </si>
  <si>
    <t>/mnt</t>
  </si>
  <si>
    <t>/dev/block/mmcblk0p59</t>
  </si>
  <si>
    <t>13G</t>
  </si>
  <si>
    <t>564M</t>
  </si>
  <si>
    <t>/data</t>
  </si>
  <si>
    <t>/dev/block/mmcblk0p30</t>
  </si>
  <si>
    <t>7.6M</t>
  </si>
  <si>
    <t>/dsp</t>
  </si>
  <si>
    <t>/dev/block/mmcblk0p28</t>
  </si>
  <si>
    <t>95M</t>
  </si>
  <si>
    <t>32M</t>
  </si>
  <si>
    <t>/firmware</t>
  </si>
  <si>
    <t>/dev/block/mmcblk0p41</t>
  </si>
  <si>
    <t>1.0G</t>
  </si>
  <si>
    <t>/bt_firmware</t>
  </si>
  <si>
    <t>/dev/block/mmcblk0p55</t>
  </si>
  <si>
    <t>428K</t>
  </si>
  <si>
    <t>/cert</t>
  </si>
  <si>
    <t>/dev/block/mmcblk0p57</t>
  </si>
  <si>
    <t>/sec_log</t>
  </si>
  <si>
    <t>/dev/block/mmcblk0p58</t>
  </si>
  <si>
    <t>29G</t>
  </si>
  <si>
    <t>20G</t>
  </si>
  <si>
    <t>10G</t>
  </si>
  <si>
    <t>/map</t>
  </si>
  <si>
    <t>/dev/block/mmcblk0p47</t>
  </si>
  <si>
    <t>27M</t>
  </si>
  <si>
    <t>/persist</t>
  </si>
  <si>
    <t>/data/media</t>
  </si>
  <si>
    <t>/mnt/runtime/default/emulated</t>
  </si>
  <si>
    <t>指令</t>
  </si>
  <si>
    <t>df -h</t>
  </si>
  <si>
    <t>msmnile_au:/ # df -h
Filesystem           Size  Used Avail Use% Mounted on
tmpfs                7.6G  1.2M  7.6G   1% /dev
tmpfs                7.6G   44K  7.6G   1% /mnt
/dev/block/sda11      11M  104K   11M   1% /metadata
/dev/block/dm-3      2.8G  2.8G  8.9M 100% /
/dev/early_userspace 461M   71M  390M  16% /early_services
devtmpfs             7.4G   20K  7.4G   1% /early_services/dev
/dev/block/dm-4      496M  495M  1.5M 100% /vendor
tmpfs                7.6G     0  7.6G   0% /apex
tmpfs                7.6G  264K  7.6G   1% /linkerconfig
/dev/block/sda19     114G  373M  114G   1% /data
/dev/block/sde4      170M   49M  121M  29% /vendor/firmware_mnt
/dev/block/sde9       59M   12M   47M  21% /vendor/dsp
/dev/block/sda2       27M  356K   27M   2% /mnt/vendor/persist
/dev/block/sde5       64M  656K   63M   2% /vendor/bt_firmware
/dev/block/sda14      11M  352K   11M   3% /cert
/dev/block/sda15      11M   24K   11M   1% /sec_log
/dev/block/sda16      49G   20K   49G   1% /map
/dev/block/sda17      20G  448K   20G   1% /ota
/dev/block/sda18     4.8G   24K  4.8G   1% /resource
tmpfs                7.6G     0  7.6G   0% /data_mirror
/dev/fuse            114G  373M  114G   1% /mnt/user/0/emulated</t>
  </si>
  <si>
    <t>Filesystem            Size  Used Avail Use% Mounted on
/dev/root             4.7G  2.5G  2.2G  53% /
tmpfs                 2.7G  768K  2.7G   1% /dev
/dev/block/dm-1       1.9G  498M  1.4G  26% /vendor
tmpfs                 2.7G   28K  2.7G   1% /mnt
/dev/block/mmcblk0p59  13G  564M   13G   5% /data
/dev/block/mmcblk0p30  12M  4.0M  7.6M  35% /dsp
/dev/block/mmcblk0p28  95M   32M   63M  34% /firmware
/dev/block/mmcblk0p41 1.0G  112K  1.0G   1% /bt_firmware
/dev/block/mmcblk0p55  12M  428K   11M   4% /cert
/dev/block/mmcblk0p57  12M   40K   12M   1% /sec_log
/dev/block/mmcblk0p58  29G   20G   10G  67% /map
/dev/block/mmcblk0p47  27M  152K   27M   1% /persist
/data/media            13G  564M   13G   5% /mnt/runtime/default/emulated</t>
  </si>
  <si>
    <r>
      <rPr>
        <sz val="16"/>
        <color theme="1"/>
        <rFont val="微软雅黑"/>
        <family val="2"/>
        <charset val="134"/>
      </rPr>
      <t>计算从</t>
    </r>
    <r>
      <rPr>
        <sz val="16"/>
        <color theme="1"/>
        <rFont val="Calibri"/>
        <family val="2"/>
      </rPr>
      <t>launcher</t>
    </r>
    <r>
      <rPr>
        <sz val="16"/>
        <color theme="1"/>
        <rFont val="微软雅黑"/>
        <family val="2"/>
        <charset val="134"/>
      </rPr>
      <t>界面启动第一帧到</t>
    </r>
    <r>
      <rPr>
        <sz val="16"/>
        <color theme="1"/>
        <rFont val="Calibri"/>
        <family val="2"/>
      </rPr>
      <t>homepage</t>
    </r>
    <r>
      <rPr>
        <sz val="16"/>
        <color theme="1"/>
        <rFont val="微软雅黑"/>
        <family val="2"/>
        <charset val="134"/>
      </rPr>
      <t>蓝牙图标展示完成</t>
    </r>
    <phoneticPr fontId="48" type="noConversion"/>
  </si>
  <si>
    <r>
      <rPr>
        <b/>
        <sz val="16"/>
        <color theme="1"/>
        <rFont val="Verdana Pro"/>
        <family val="1"/>
      </rPr>
      <t>序号</t>
    </r>
  </si>
  <si>
    <r>
      <t>Power on</t>
    </r>
    <r>
      <rPr>
        <sz val="16"/>
        <color theme="1"/>
        <rFont val="宋体"/>
        <family val="3"/>
        <charset val="134"/>
      </rPr>
      <t>第一帧动画播放</t>
    </r>
  </si>
  <si>
    <r>
      <t>Power on</t>
    </r>
    <r>
      <rPr>
        <sz val="16"/>
        <color theme="1"/>
        <rFont val="Verdana Pro"/>
        <family val="1"/>
      </rPr>
      <t>到</t>
    </r>
    <r>
      <rPr>
        <sz val="16"/>
        <color theme="1"/>
        <rFont val="Calibri"/>
        <family val="2"/>
      </rPr>
      <t>Fast RVC</t>
    </r>
    <r>
      <rPr>
        <sz val="16"/>
        <color theme="1"/>
        <rFont val="Verdana Pro"/>
        <family val="1"/>
      </rPr>
      <t>显示</t>
    </r>
  </si>
  <si>
    <r>
      <t>Power on</t>
    </r>
    <r>
      <rPr>
        <sz val="16"/>
        <color theme="1"/>
        <rFont val="宋体"/>
        <family val="3"/>
        <charset val="134"/>
      </rPr>
      <t>到</t>
    </r>
    <r>
      <rPr>
        <sz val="16"/>
        <color theme="1"/>
        <rFont val="Calibri"/>
        <family val="2"/>
      </rPr>
      <t>Fast RVC</t>
    </r>
    <r>
      <rPr>
        <sz val="16"/>
        <color theme="1"/>
        <rFont val="宋体"/>
        <family val="3"/>
        <charset val="134"/>
      </rPr>
      <t>显示</t>
    </r>
  </si>
  <si>
    <r>
      <t>Power on Launcher</t>
    </r>
    <r>
      <rPr>
        <sz val="16"/>
        <color theme="1"/>
        <rFont val="宋体"/>
        <family val="3"/>
        <charset val="134"/>
      </rPr>
      <t>界面可见</t>
    </r>
  </si>
  <si>
    <r>
      <t>Power on</t>
    </r>
    <r>
      <rPr>
        <sz val="16"/>
        <color theme="1"/>
        <rFont val="宋体"/>
        <family val="3"/>
        <charset val="134"/>
      </rPr>
      <t>优先蓝牙重连完成</t>
    </r>
  </si>
  <si>
    <r>
      <t>Launcher</t>
    </r>
    <r>
      <rPr>
        <sz val="16"/>
        <color theme="1"/>
        <rFont val="宋体"/>
        <family val="3"/>
        <charset val="134"/>
      </rPr>
      <t>显示到优先蓝牙重连完成</t>
    </r>
  </si>
  <si>
    <r>
      <t>IVI</t>
    </r>
    <r>
      <rPr>
        <sz val="16"/>
        <color theme="1"/>
        <rFont val="宋体"/>
        <family val="3"/>
        <charset val="134"/>
      </rPr>
      <t>开机，发送</t>
    </r>
    <r>
      <rPr>
        <sz val="16"/>
        <color theme="1"/>
        <rFont val="Calibri"/>
        <family val="2"/>
      </rPr>
      <t>adb reboot</t>
    </r>
    <r>
      <rPr>
        <sz val="16"/>
        <color theme="1"/>
        <rFont val="宋体"/>
        <family val="3"/>
        <charset val="134"/>
      </rPr>
      <t>消息，整个测试过程中录屏</t>
    </r>
  </si>
  <si>
    <r>
      <t>1.IVI</t>
    </r>
    <r>
      <rPr>
        <sz val="16"/>
        <color theme="1"/>
        <rFont val="Verdana Pro"/>
        <family val="1"/>
      </rPr>
      <t>开机，挂</t>
    </r>
    <r>
      <rPr>
        <sz val="16"/>
        <color theme="1"/>
        <rFont val="Calibri"/>
        <family val="2"/>
      </rPr>
      <t>R</t>
    </r>
    <r>
      <rPr>
        <sz val="16"/>
        <color theme="1"/>
        <rFont val="Verdana Pro"/>
        <family val="1"/>
      </rPr>
      <t xml:space="preserve">挡
</t>
    </r>
    <r>
      <rPr>
        <sz val="16"/>
        <color theme="1"/>
        <rFont val="Calibri"/>
        <family val="2"/>
      </rPr>
      <t>2.</t>
    </r>
    <r>
      <rPr>
        <sz val="16"/>
        <color theme="1"/>
        <rFont val="Verdana Pro"/>
        <family val="1"/>
      </rPr>
      <t>发送</t>
    </r>
    <r>
      <rPr>
        <sz val="16"/>
        <color theme="1"/>
        <rFont val="Calibri"/>
        <family val="2"/>
      </rPr>
      <t>adb reboot</t>
    </r>
    <r>
      <rPr>
        <sz val="16"/>
        <color theme="1"/>
        <rFont val="Verdana Pro"/>
        <family val="1"/>
      </rPr>
      <t xml:space="preserve">的消息
</t>
    </r>
    <r>
      <rPr>
        <sz val="16"/>
        <color theme="1"/>
        <rFont val="Calibri"/>
        <family val="2"/>
      </rPr>
      <t>3.</t>
    </r>
    <r>
      <rPr>
        <sz val="16"/>
        <color theme="1"/>
        <rFont val="Verdana Pro"/>
        <family val="1"/>
      </rPr>
      <t>整个测试过程中录频</t>
    </r>
  </si>
  <si>
    <r>
      <rPr>
        <sz val="16"/>
        <color theme="1"/>
        <rFont val="宋体"/>
        <family val="3"/>
        <charset val="134"/>
      </rPr>
      <t>计算输入</t>
    </r>
    <r>
      <rPr>
        <sz val="16"/>
        <color theme="1"/>
        <rFont val="Calibri"/>
        <family val="2"/>
      </rPr>
      <t>adb reboot</t>
    </r>
    <r>
      <rPr>
        <sz val="16"/>
        <color theme="1"/>
        <rFont val="宋体"/>
        <family val="3"/>
        <charset val="134"/>
      </rPr>
      <t>命令后，屏幕黑屏开始计时到界面稳定展示倒车界面</t>
    </r>
  </si>
  <si>
    <r>
      <t xml:space="preserve">
</t>
    </r>
    <r>
      <rPr>
        <sz val="16"/>
        <color theme="1"/>
        <rFont val="宋体"/>
        <family val="3"/>
        <charset val="134"/>
      </rPr>
      <t>计算输入</t>
    </r>
    <r>
      <rPr>
        <sz val="16"/>
        <color theme="1"/>
        <rFont val="Calibri"/>
        <family val="2"/>
      </rPr>
      <t>adb reboot</t>
    </r>
    <r>
      <rPr>
        <sz val="16"/>
        <color theme="1"/>
        <rFont val="宋体"/>
        <family val="3"/>
        <charset val="134"/>
      </rPr>
      <t>命令后，屏幕黑屏开始计时到</t>
    </r>
    <r>
      <rPr>
        <sz val="16"/>
        <color theme="1"/>
        <rFont val="Calibri"/>
        <family val="2"/>
      </rPr>
      <t xml:space="preserve">launcher </t>
    </r>
    <r>
      <rPr>
        <sz val="16"/>
        <color theme="1"/>
        <rFont val="宋体"/>
        <family val="3"/>
        <charset val="134"/>
      </rPr>
      <t>第一帧稳定展示显示的时间</t>
    </r>
  </si>
  <si>
    <r>
      <t xml:space="preserve">Power on </t>
    </r>
    <r>
      <rPr>
        <sz val="16"/>
        <color theme="1"/>
        <rFont val="宋体"/>
        <family val="3"/>
        <charset val="134"/>
      </rPr>
      <t>蓝牙音乐首次启动</t>
    </r>
  </si>
  <si>
    <r>
      <t>Launcher</t>
    </r>
    <r>
      <rPr>
        <sz val="16"/>
        <color theme="1"/>
        <rFont val="宋体"/>
        <family val="3"/>
        <charset val="134"/>
      </rPr>
      <t>显示到蓝牙音乐首次启动</t>
    </r>
  </si>
  <si>
    <r>
      <t>Power on FM</t>
    </r>
    <r>
      <rPr>
        <sz val="16"/>
        <color theme="1"/>
        <rFont val="宋体"/>
        <family val="3"/>
        <charset val="134"/>
      </rPr>
      <t>首次启动</t>
    </r>
  </si>
  <si>
    <r>
      <t>Launcher</t>
    </r>
    <r>
      <rPr>
        <sz val="16"/>
        <color theme="1"/>
        <rFont val="宋体"/>
        <family val="3"/>
        <charset val="134"/>
      </rPr>
      <t>显示到</t>
    </r>
    <r>
      <rPr>
        <sz val="16"/>
        <color theme="1"/>
        <rFont val="Calibri"/>
        <family val="2"/>
      </rPr>
      <t>FM</t>
    </r>
    <r>
      <rPr>
        <sz val="16"/>
        <color theme="1"/>
        <rFont val="宋体"/>
        <family val="3"/>
        <charset val="134"/>
      </rPr>
      <t>首次启动</t>
    </r>
  </si>
  <si>
    <r>
      <t>1.IVI</t>
    </r>
    <r>
      <rPr>
        <sz val="16"/>
        <color theme="1"/>
        <rFont val="宋体"/>
        <family val="3"/>
        <charset val="134"/>
      </rPr>
      <t>开机，发送</t>
    </r>
    <r>
      <rPr>
        <sz val="16"/>
        <color theme="1"/>
        <rFont val="Calibri"/>
        <family val="2"/>
      </rPr>
      <t>adb reboot</t>
    </r>
    <r>
      <rPr>
        <sz val="16"/>
        <color theme="1"/>
        <rFont val="宋体"/>
        <family val="3"/>
        <charset val="134"/>
      </rPr>
      <t xml:space="preserve">消息
</t>
    </r>
    <r>
      <rPr>
        <sz val="16"/>
        <color theme="1"/>
        <rFont val="Calibri"/>
        <family val="2"/>
      </rPr>
      <t>2.Launcher</t>
    </r>
    <r>
      <rPr>
        <sz val="16"/>
        <color theme="1"/>
        <rFont val="宋体"/>
        <family val="3"/>
        <charset val="134"/>
      </rPr>
      <t>显示后</t>
    </r>
    <r>
      <rPr>
        <sz val="16"/>
        <color theme="1"/>
        <rFont val="Calibri"/>
        <family val="2"/>
      </rPr>
      <t>1s</t>
    </r>
    <r>
      <rPr>
        <sz val="16"/>
        <color theme="1"/>
        <rFont val="宋体"/>
        <family val="3"/>
        <charset val="134"/>
      </rPr>
      <t xml:space="preserve">内，点击随心听卡片
</t>
    </r>
    <r>
      <rPr>
        <sz val="16"/>
        <color theme="1"/>
        <rFont val="Calibri"/>
        <family val="2"/>
      </rPr>
      <t>3.</t>
    </r>
    <r>
      <rPr>
        <sz val="16"/>
        <color theme="1"/>
        <rFont val="宋体"/>
        <family val="3"/>
        <charset val="134"/>
      </rPr>
      <t>切换到蓝牙音乐</t>
    </r>
  </si>
  <si>
    <r>
      <t>1.IVI</t>
    </r>
    <r>
      <rPr>
        <sz val="16"/>
        <color theme="1"/>
        <rFont val="宋体"/>
        <family val="3"/>
        <charset val="134"/>
      </rPr>
      <t>开机，发送</t>
    </r>
    <r>
      <rPr>
        <sz val="16"/>
        <color theme="1"/>
        <rFont val="Calibri"/>
        <family val="2"/>
      </rPr>
      <t>adb reboot</t>
    </r>
    <r>
      <rPr>
        <sz val="16"/>
        <color theme="1"/>
        <rFont val="宋体"/>
        <family val="3"/>
        <charset val="134"/>
      </rPr>
      <t xml:space="preserve">消息
</t>
    </r>
    <r>
      <rPr>
        <sz val="16"/>
        <color theme="1"/>
        <rFont val="Calibri"/>
        <family val="2"/>
      </rPr>
      <t>2.Launcher</t>
    </r>
    <r>
      <rPr>
        <sz val="16"/>
        <color theme="1"/>
        <rFont val="宋体"/>
        <family val="3"/>
        <charset val="134"/>
      </rPr>
      <t>显示后</t>
    </r>
    <r>
      <rPr>
        <sz val="16"/>
        <color theme="1"/>
        <rFont val="Calibri"/>
        <family val="2"/>
      </rPr>
      <t>1s</t>
    </r>
    <r>
      <rPr>
        <sz val="16"/>
        <color theme="1"/>
        <rFont val="宋体"/>
        <family val="3"/>
        <charset val="134"/>
      </rPr>
      <t xml:space="preserve">内，点击随心听卡片
</t>
    </r>
    <r>
      <rPr>
        <sz val="16"/>
        <color theme="1"/>
        <rFont val="Calibri"/>
        <family val="2"/>
      </rPr>
      <t>3.</t>
    </r>
    <r>
      <rPr>
        <sz val="16"/>
        <color theme="1"/>
        <rFont val="宋体"/>
        <family val="3"/>
        <charset val="134"/>
      </rPr>
      <t>切换到</t>
    </r>
    <r>
      <rPr>
        <sz val="16"/>
        <color theme="1"/>
        <rFont val="Calibri"/>
        <family val="2"/>
      </rPr>
      <t>FM</t>
    </r>
  </si>
  <si>
    <r>
      <t>Power on</t>
    </r>
    <r>
      <rPr>
        <sz val="16"/>
        <color theme="1"/>
        <rFont val="宋体"/>
        <family val="3"/>
        <charset val="134"/>
      </rPr>
      <t>车机网络时间同步完成</t>
    </r>
  </si>
  <si>
    <r>
      <t>Launcher</t>
    </r>
    <r>
      <rPr>
        <sz val="16"/>
        <color theme="1"/>
        <rFont val="宋体"/>
        <family val="3"/>
        <charset val="134"/>
      </rPr>
      <t>显示到车机网络时间同步完成</t>
    </r>
  </si>
  <si>
    <r>
      <t>Power on</t>
    </r>
    <r>
      <rPr>
        <sz val="16"/>
        <color theme="1"/>
        <rFont val="宋体"/>
        <family val="3"/>
        <charset val="134"/>
      </rPr>
      <t>开机动画过程中到</t>
    </r>
    <r>
      <rPr>
        <sz val="16"/>
        <color theme="1"/>
        <rFont val="Calibri"/>
        <family val="2"/>
      </rPr>
      <t>Fast RVC</t>
    </r>
    <r>
      <rPr>
        <sz val="16"/>
        <color theme="1"/>
        <rFont val="宋体"/>
        <family val="3"/>
        <charset val="134"/>
      </rPr>
      <t>显示</t>
    </r>
  </si>
  <si>
    <r>
      <t xml:space="preserve">  Power on Launcher</t>
    </r>
    <r>
      <rPr>
        <sz val="16"/>
        <color theme="1"/>
        <rFont val="宋体"/>
        <family val="3"/>
        <charset val="134"/>
      </rPr>
      <t>启动后</t>
    </r>
    <r>
      <rPr>
        <sz val="16"/>
        <color theme="1"/>
        <rFont val="Calibri"/>
        <family val="2"/>
      </rPr>
      <t>Fast RVC</t>
    </r>
    <r>
      <rPr>
        <sz val="16"/>
        <color theme="1"/>
        <rFont val="宋体"/>
        <family val="3"/>
        <charset val="134"/>
      </rPr>
      <t>显示</t>
    </r>
  </si>
  <si>
    <r>
      <t>Launcher</t>
    </r>
    <r>
      <rPr>
        <sz val="16"/>
        <color theme="1"/>
        <rFont val="宋体"/>
        <family val="3"/>
        <charset val="134"/>
      </rPr>
      <t>显示到</t>
    </r>
    <r>
      <rPr>
        <sz val="16"/>
        <color theme="1"/>
        <rFont val="Calibri"/>
        <family val="2"/>
      </rPr>
      <t>Fast RVC</t>
    </r>
    <r>
      <rPr>
        <sz val="16"/>
        <color theme="1"/>
        <rFont val="宋体"/>
        <family val="3"/>
        <charset val="134"/>
      </rPr>
      <t>显示</t>
    </r>
  </si>
  <si>
    <r>
      <t>Power on</t>
    </r>
    <r>
      <rPr>
        <sz val="16"/>
        <color theme="1"/>
        <rFont val="宋体"/>
        <family val="3"/>
        <charset val="134"/>
      </rPr>
      <t>优先设备</t>
    </r>
    <r>
      <rPr>
        <sz val="16"/>
        <color theme="1"/>
        <rFont val="Calibri"/>
        <family val="2"/>
      </rPr>
      <t>BT</t>
    </r>
    <r>
      <rPr>
        <sz val="16"/>
        <color theme="1"/>
        <rFont val="宋体"/>
        <family val="3"/>
        <charset val="134"/>
      </rPr>
      <t>音源恢复</t>
    </r>
  </si>
  <si>
    <r>
      <t>Launcher</t>
    </r>
    <r>
      <rPr>
        <sz val="16"/>
        <color theme="1"/>
        <rFont val="宋体"/>
        <family val="3"/>
        <charset val="134"/>
      </rPr>
      <t>显示到优先设备</t>
    </r>
    <r>
      <rPr>
        <sz val="16"/>
        <color theme="1"/>
        <rFont val="Calibri"/>
        <family val="2"/>
      </rPr>
      <t>BT</t>
    </r>
    <r>
      <rPr>
        <sz val="16"/>
        <color theme="1"/>
        <rFont val="宋体"/>
        <family val="3"/>
        <charset val="134"/>
      </rPr>
      <t>音源恢复</t>
    </r>
  </si>
  <si>
    <r>
      <t>Power onFM</t>
    </r>
    <r>
      <rPr>
        <sz val="16"/>
        <color theme="1"/>
        <rFont val="宋体"/>
        <family val="3"/>
        <charset val="134"/>
      </rPr>
      <t>音源恢复</t>
    </r>
  </si>
  <si>
    <r>
      <t>Launcher</t>
    </r>
    <r>
      <rPr>
        <sz val="16"/>
        <color theme="1"/>
        <rFont val="宋体"/>
        <family val="3"/>
        <charset val="134"/>
      </rPr>
      <t>显示到</t>
    </r>
    <r>
      <rPr>
        <sz val="16"/>
        <color theme="1"/>
        <rFont val="Calibri"/>
        <family val="2"/>
      </rPr>
      <t>FM</t>
    </r>
    <r>
      <rPr>
        <sz val="16"/>
        <color theme="1"/>
        <rFont val="宋体"/>
        <family val="3"/>
        <charset val="134"/>
      </rPr>
      <t>音源恢复</t>
    </r>
  </si>
  <si>
    <r>
      <t xml:space="preserve">
1.IVI</t>
    </r>
    <r>
      <rPr>
        <sz val="16"/>
        <color theme="1"/>
        <rFont val="宋体"/>
        <family val="3"/>
        <charset val="134"/>
      </rPr>
      <t>开机，发送</t>
    </r>
    <r>
      <rPr>
        <sz val="16"/>
        <color theme="1"/>
        <rFont val="Calibri"/>
        <family val="2"/>
      </rPr>
      <t>adb reboot</t>
    </r>
    <r>
      <rPr>
        <sz val="16"/>
        <color theme="1"/>
        <rFont val="宋体"/>
        <family val="3"/>
        <charset val="134"/>
      </rPr>
      <t>消息</t>
    </r>
  </si>
  <si>
    <r>
      <t>1.IVI</t>
    </r>
    <r>
      <rPr>
        <sz val="16"/>
        <color theme="1"/>
        <rFont val="宋体"/>
        <family val="3"/>
        <charset val="134"/>
      </rPr>
      <t>开机，发送</t>
    </r>
    <r>
      <rPr>
        <sz val="16"/>
        <color theme="1"/>
        <rFont val="Calibri"/>
        <family val="2"/>
      </rPr>
      <t>adb reboot</t>
    </r>
    <r>
      <rPr>
        <sz val="16"/>
        <color theme="1"/>
        <rFont val="宋体"/>
        <family val="3"/>
        <charset val="134"/>
      </rPr>
      <t xml:space="preserve">消息
</t>
    </r>
    <r>
      <rPr>
        <sz val="16"/>
        <color theme="1"/>
        <rFont val="Calibri"/>
        <family val="2"/>
      </rPr>
      <t>2.</t>
    </r>
    <r>
      <rPr>
        <sz val="16"/>
        <color theme="1"/>
        <rFont val="宋体"/>
        <family val="3"/>
        <charset val="134"/>
      </rPr>
      <t>开机动画播放过程中，挂</t>
    </r>
    <r>
      <rPr>
        <sz val="16"/>
        <color theme="1"/>
        <rFont val="Calibri"/>
        <family val="2"/>
      </rPr>
      <t>R</t>
    </r>
    <r>
      <rPr>
        <sz val="16"/>
        <color theme="1"/>
        <rFont val="宋体"/>
        <family val="3"/>
        <charset val="134"/>
      </rPr>
      <t xml:space="preserve">挡
</t>
    </r>
    <r>
      <rPr>
        <sz val="16"/>
        <color theme="1"/>
        <rFont val="Calibri"/>
        <family val="2"/>
      </rPr>
      <t>3.</t>
    </r>
    <r>
      <rPr>
        <sz val="16"/>
        <color theme="1"/>
        <rFont val="宋体"/>
        <family val="3"/>
        <charset val="134"/>
      </rPr>
      <t>整个测试过程中录屏</t>
    </r>
  </si>
  <si>
    <r>
      <t>1.IVI</t>
    </r>
    <r>
      <rPr>
        <sz val="16"/>
        <color theme="1"/>
        <rFont val="宋体"/>
        <family val="3"/>
        <charset val="134"/>
      </rPr>
      <t>开机，发送</t>
    </r>
    <r>
      <rPr>
        <sz val="16"/>
        <color theme="1"/>
        <rFont val="Calibri"/>
        <family val="2"/>
      </rPr>
      <t>adb reboot</t>
    </r>
    <r>
      <rPr>
        <sz val="16"/>
        <color theme="1"/>
        <rFont val="宋体"/>
        <family val="3"/>
        <charset val="134"/>
      </rPr>
      <t xml:space="preserve">消息
</t>
    </r>
    <r>
      <rPr>
        <sz val="16"/>
        <color theme="1"/>
        <rFont val="Calibri"/>
        <family val="2"/>
      </rPr>
      <t>2.Launcher</t>
    </r>
    <r>
      <rPr>
        <sz val="16"/>
        <color theme="1"/>
        <rFont val="宋体"/>
        <family val="3"/>
        <charset val="134"/>
      </rPr>
      <t>显示后</t>
    </r>
    <r>
      <rPr>
        <sz val="16"/>
        <color theme="1"/>
        <rFont val="Calibri"/>
        <family val="2"/>
      </rPr>
      <t>1s</t>
    </r>
    <r>
      <rPr>
        <sz val="16"/>
        <color theme="1"/>
        <rFont val="宋体"/>
        <family val="3"/>
        <charset val="134"/>
      </rPr>
      <t>内，挂</t>
    </r>
    <r>
      <rPr>
        <sz val="16"/>
        <color theme="1"/>
        <rFont val="Calibri"/>
        <family val="2"/>
      </rPr>
      <t>R</t>
    </r>
    <r>
      <rPr>
        <sz val="16"/>
        <color theme="1"/>
        <rFont val="宋体"/>
        <family val="3"/>
        <charset val="134"/>
      </rPr>
      <t xml:space="preserve">挡
</t>
    </r>
    <r>
      <rPr>
        <sz val="16"/>
        <color theme="1"/>
        <rFont val="Calibri"/>
        <family val="2"/>
      </rPr>
      <t>3.</t>
    </r>
    <r>
      <rPr>
        <sz val="16"/>
        <color theme="1"/>
        <rFont val="宋体"/>
        <family val="3"/>
        <charset val="134"/>
      </rPr>
      <t>整个测试过程中录屏</t>
    </r>
  </si>
  <si>
    <r>
      <t>1.</t>
    </r>
    <r>
      <rPr>
        <sz val="16"/>
        <color theme="1"/>
        <rFont val="宋体"/>
        <family val="3"/>
        <charset val="134"/>
      </rPr>
      <t>车机播放</t>
    </r>
    <r>
      <rPr>
        <sz val="16"/>
        <color theme="1"/>
        <rFont val="Calibri"/>
        <family val="2"/>
      </rPr>
      <t>BT</t>
    </r>
    <r>
      <rPr>
        <sz val="16"/>
        <color theme="1"/>
        <rFont val="宋体"/>
        <family val="3"/>
        <charset val="134"/>
      </rPr>
      <t xml:space="preserve">音乐
</t>
    </r>
    <r>
      <rPr>
        <sz val="16"/>
        <color theme="1"/>
        <rFont val="Calibri"/>
        <family val="2"/>
      </rPr>
      <t>2.</t>
    </r>
    <r>
      <rPr>
        <sz val="16"/>
        <color theme="1"/>
        <rFont val="宋体"/>
        <family val="3"/>
        <charset val="134"/>
      </rPr>
      <t>蓝牙音乐选择没有空白音，单曲循环</t>
    </r>
  </si>
  <si>
    <r>
      <t>1.IVI</t>
    </r>
    <r>
      <rPr>
        <sz val="16"/>
        <color theme="1"/>
        <rFont val="宋体"/>
        <family val="3"/>
        <charset val="134"/>
      </rPr>
      <t>开机，发送</t>
    </r>
    <r>
      <rPr>
        <sz val="16"/>
        <color theme="1"/>
        <rFont val="Calibri"/>
        <family val="2"/>
      </rPr>
      <t>adb reboot</t>
    </r>
    <r>
      <rPr>
        <sz val="16"/>
        <color theme="1"/>
        <rFont val="宋体"/>
        <family val="3"/>
        <charset val="134"/>
      </rPr>
      <t xml:space="preserve">消息
</t>
    </r>
    <r>
      <rPr>
        <sz val="16"/>
        <color theme="1"/>
        <rFont val="Calibri"/>
        <family val="2"/>
      </rPr>
      <t>2.</t>
    </r>
    <r>
      <rPr>
        <sz val="16"/>
        <color theme="1"/>
        <rFont val="宋体"/>
        <family val="3"/>
        <charset val="134"/>
      </rPr>
      <t>整个测试过程中录屏</t>
    </r>
  </si>
  <si>
    <r>
      <rPr>
        <sz val="16"/>
        <color theme="1"/>
        <rFont val="宋体"/>
        <family val="3"/>
        <charset val="134"/>
      </rPr>
      <t>在开机动画结束前创建网络端口即可</t>
    </r>
  </si>
  <si>
    <r>
      <t>Power on</t>
    </r>
    <r>
      <rPr>
        <sz val="16"/>
        <color theme="1"/>
        <rFont val="宋体"/>
        <family val="3"/>
        <charset val="134"/>
      </rPr>
      <t>车辆设置界面打开</t>
    </r>
  </si>
  <si>
    <r>
      <t>Launcher</t>
    </r>
    <r>
      <rPr>
        <sz val="16"/>
        <color theme="1"/>
        <rFont val="宋体"/>
        <family val="3"/>
        <charset val="134"/>
      </rPr>
      <t>显示到车辆设置界面打开</t>
    </r>
  </si>
  <si>
    <r>
      <t>Power on</t>
    </r>
    <r>
      <rPr>
        <sz val="16"/>
        <color theme="1"/>
        <rFont val="Verdana Pro"/>
        <family val="1"/>
      </rPr>
      <t>空调设置界面打开</t>
    </r>
  </si>
  <si>
    <r>
      <t>Launcher</t>
    </r>
    <r>
      <rPr>
        <sz val="16"/>
        <color theme="1"/>
        <rFont val="Verdana Pro"/>
        <family val="1"/>
      </rPr>
      <t>显示到空调设置界面打开</t>
    </r>
  </si>
  <si>
    <r>
      <t>Power on</t>
    </r>
    <r>
      <rPr>
        <sz val="16"/>
        <color theme="1"/>
        <rFont val="Verdana Pro"/>
        <family val="1"/>
      </rPr>
      <t>快捷菜单上点击空调按钮可用</t>
    </r>
  </si>
  <si>
    <r>
      <t>Launcher</t>
    </r>
    <r>
      <rPr>
        <sz val="16"/>
        <color theme="1"/>
        <rFont val="Verdana Pro"/>
        <family val="1"/>
      </rPr>
      <t>显示到快捷菜单上点击空调按钮可用</t>
    </r>
  </si>
  <si>
    <r>
      <t>Power on SDM</t>
    </r>
    <r>
      <rPr>
        <sz val="16"/>
        <color theme="1"/>
        <rFont val="宋体"/>
        <family val="3"/>
        <charset val="134"/>
      </rPr>
      <t>可用</t>
    </r>
  </si>
  <si>
    <r>
      <t>Launcher</t>
    </r>
    <r>
      <rPr>
        <sz val="16"/>
        <color theme="1"/>
        <rFont val="Verdana Pro"/>
        <family val="1"/>
      </rPr>
      <t>显示到</t>
    </r>
    <r>
      <rPr>
        <sz val="16"/>
        <color theme="1"/>
        <rFont val="Calibri"/>
        <family val="2"/>
      </rPr>
      <t>SDM</t>
    </r>
    <r>
      <rPr>
        <sz val="16"/>
        <color theme="1"/>
        <rFont val="Verdana Pro"/>
        <family val="1"/>
      </rPr>
      <t>可用</t>
    </r>
  </si>
  <si>
    <r>
      <t>SDM</t>
    </r>
    <r>
      <rPr>
        <sz val="16"/>
        <color theme="1"/>
        <rFont val="宋体"/>
        <family val="3"/>
        <charset val="134"/>
      </rPr>
      <t>硬按键切换成功</t>
    </r>
  </si>
  <si>
    <r>
      <t>SDM</t>
    </r>
    <r>
      <rPr>
        <sz val="16"/>
        <color theme="1"/>
        <rFont val="Verdana Pro"/>
        <family val="1"/>
      </rPr>
      <t>硬按键切换成功</t>
    </r>
  </si>
  <si>
    <r>
      <t>Launcher</t>
    </r>
    <r>
      <rPr>
        <sz val="16"/>
        <color theme="1"/>
        <rFont val="宋体"/>
        <family val="3"/>
        <charset val="134"/>
      </rPr>
      <t>显示到进入稳定运行阶段经过的时间</t>
    </r>
  </si>
  <si>
    <r>
      <t>Launcher</t>
    </r>
    <r>
      <rPr>
        <sz val="16"/>
        <color theme="1"/>
        <rFont val="Verdana Pro"/>
        <family val="1"/>
      </rPr>
      <t>显示到进入稳定运行阶段经过的时间</t>
    </r>
  </si>
  <si>
    <r>
      <t>1.IVI</t>
    </r>
    <r>
      <rPr>
        <sz val="16"/>
        <color theme="1"/>
        <rFont val="宋体"/>
        <family val="3"/>
        <charset val="134"/>
      </rPr>
      <t>开机，发送</t>
    </r>
    <r>
      <rPr>
        <sz val="16"/>
        <color theme="1"/>
        <rFont val="Calibri"/>
        <family val="2"/>
      </rPr>
      <t>adb reboot</t>
    </r>
    <r>
      <rPr>
        <sz val="16"/>
        <color theme="1"/>
        <rFont val="宋体"/>
        <family val="3"/>
        <charset val="134"/>
      </rPr>
      <t xml:space="preserve">消息
</t>
    </r>
    <r>
      <rPr>
        <sz val="16"/>
        <color theme="1"/>
        <rFont val="Calibri"/>
        <family val="2"/>
      </rPr>
      <t>2.Launcher</t>
    </r>
    <r>
      <rPr>
        <sz val="16"/>
        <color theme="1"/>
        <rFont val="宋体"/>
        <family val="3"/>
        <charset val="134"/>
      </rPr>
      <t>显示</t>
    </r>
    <r>
      <rPr>
        <sz val="16"/>
        <color theme="1"/>
        <rFont val="Calibri"/>
        <family val="2"/>
      </rPr>
      <t>1s</t>
    </r>
    <r>
      <rPr>
        <sz val="16"/>
        <color theme="1"/>
        <rFont val="宋体"/>
        <family val="3"/>
        <charset val="134"/>
      </rPr>
      <t xml:space="preserve">内，点击设置图标
</t>
    </r>
    <r>
      <rPr>
        <sz val="16"/>
        <color theme="1"/>
        <rFont val="Calibri"/>
        <family val="2"/>
      </rPr>
      <t>3.</t>
    </r>
    <r>
      <rPr>
        <sz val="16"/>
        <color theme="1"/>
        <rFont val="宋体"/>
        <family val="3"/>
        <charset val="134"/>
      </rPr>
      <t>整个测试过程中录屏</t>
    </r>
  </si>
  <si>
    <r>
      <t>1.IVI</t>
    </r>
    <r>
      <rPr>
        <sz val="16"/>
        <color theme="1"/>
        <rFont val="Verdana Pro"/>
        <family val="1"/>
      </rPr>
      <t>开机，发送</t>
    </r>
    <r>
      <rPr>
        <sz val="16"/>
        <color theme="1"/>
        <rFont val="Calibri"/>
        <family val="2"/>
      </rPr>
      <t>adb reboot</t>
    </r>
    <r>
      <rPr>
        <sz val="16"/>
        <color theme="1"/>
        <rFont val="Verdana Pro"/>
        <family val="1"/>
      </rPr>
      <t xml:space="preserve">消息
</t>
    </r>
    <r>
      <rPr>
        <sz val="16"/>
        <color theme="1"/>
        <rFont val="Calibri"/>
        <family val="2"/>
      </rPr>
      <t>2.Launcher</t>
    </r>
    <r>
      <rPr>
        <sz val="16"/>
        <color theme="1"/>
        <rFont val="Verdana Pro"/>
        <family val="1"/>
      </rPr>
      <t>显示后</t>
    </r>
    <r>
      <rPr>
        <sz val="16"/>
        <color theme="1"/>
        <rFont val="Calibri"/>
        <family val="2"/>
      </rPr>
      <t>1s</t>
    </r>
    <r>
      <rPr>
        <sz val="16"/>
        <color theme="1"/>
        <rFont val="Verdana Pro"/>
        <family val="1"/>
      </rPr>
      <t>内，点击空调快捷菜单按钮</t>
    </r>
  </si>
  <si>
    <r>
      <rPr>
        <sz val="16"/>
        <color theme="1"/>
        <rFont val="Verdana Pro"/>
        <family val="1"/>
      </rPr>
      <t>计算从手指抬起到快捷菜单界面稳定展示</t>
    </r>
  </si>
  <si>
    <r>
      <t>1.IVI</t>
    </r>
    <r>
      <rPr>
        <sz val="16"/>
        <color theme="1"/>
        <rFont val="Verdana Pro"/>
        <family val="1"/>
      </rPr>
      <t>开机，发送</t>
    </r>
    <r>
      <rPr>
        <sz val="16"/>
        <color theme="1"/>
        <rFont val="Calibri"/>
        <family val="2"/>
      </rPr>
      <t>adb reboot</t>
    </r>
    <r>
      <rPr>
        <sz val="16"/>
        <color theme="1"/>
        <rFont val="Verdana Pro"/>
        <family val="1"/>
      </rPr>
      <t xml:space="preserve">消息
</t>
    </r>
    <r>
      <rPr>
        <sz val="16"/>
        <color theme="1"/>
        <rFont val="Calibri"/>
        <family val="2"/>
      </rPr>
      <t>2.Launcher</t>
    </r>
    <r>
      <rPr>
        <sz val="16"/>
        <color theme="1"/>
        <rFont val="Verdana Pro"/>
        <family val="1"/>
      </rPr>
      <t>显示后</t>
    </r>
    <r>
      <rPr>
        <sz val="16"/>
        <color theme="1"/>
        <rFont val="Calibri"/>
        <family val="2"/>
      </rPr>
      <t>1s</t>
    </r>
    <r>
      <rPr>
        <sz val="16"/>
        <color theme="1"/>
        <rFont val="Verdana Pro"/>
        <family val="1"/>
      </rPr>
      <t xml:space="preserve">内，点击空调设置菜单
</t>
    </r>
    <r>
      <rPr>
        <sz val="16"/>
        <color theme="1"/>
        <rFont val="Calibri"/>
        <family val="2"/>
      </rPr>
      <t>3.</t>
    </r>
    <r>
      <rPr>
        <sz val="16"/>
        <color theme="1"/>
        <rFont val="Verdana Pro"/>
        <family val="1"/>
      </rPr>
      <t>开</t>
    </r>
    <r>
      <rPr>
        <sz val="16"/>
        <color theme="1"/>
        <rFont val="Calibri"/>
        <family val="2"/>
      </rPr>
      <t>/</t>
    </r>
    <r>
      <rPr>
        <sz val="16"/>
        <color theme="1"/>
        <rFont val="Verdana Pro"/>
        <family val="1"/>
      </rPr>
      <t>关空调按钮</t>
    </r>
  </si>
  <si>
    <r>
      <rPr>
        <sz val="16"/>
        <color theme="1"/>
        <rFont val="Verdana Pro"/>
        <family val="1"/>
      </rPr>
      <t>计算从手指抬起动作到空调按钮生效</t>
    </r>
  </si>
  <si>
    <r>
      <t>1. IVI</t>
    </r>
    <r>
      <rPr>
        <sz val="16"/>
        <color theme="1"/>
        <rFont val="Verdana Pro"/>
        <family val="1"/>
      </rPr>
      <t>开机，发送</t>
    </r>
    <r>
      <rPr>
        <sz val="16"/>
        <color theme="1"/>
        <rFont val="Calibri"/>
        <family val="2"/>
      </rPr>
      <t>adb reboot</t>
    </r>
    <r>
      <rPr>
        <sz val="16"/>
        <color theme="1"/>
        <rFont val="Verdana Pro"/>
        <family val="1"/>
      </rPr>
      <t xml:space="preserve">消息
</t>
    </r>
    <r>
      <rPr>
        <sz val="16"/>
        <color theme="1"/>
        <rFont val="Calibri"/>
        <family val="2"/>
      </rPr>
      <t>2.Launcher</t>
    </r>
    <r>
      <rPr>
        <sz val="16"/>
        <color theme="1"/>
        <rFont val="Verdana Pro"/>
        <family val="1"/>
      </rPr>
      <t>显示</t>
    </r>
    <r>
      <rPr>
        <sz val="16"/>
        <color theme="1"/>
        <rFont val="Calibri"/>
        <family val="2"/>
      </rPr>
      <t>1s</t>
    </r>
    <r>
      <rPr>
        <sz val="16"/>
        <color theme="1"/>
        <rFont val="Verdana Pro"/>
        <family val="1"/>
      </rPr>
      <t xml:space="preserve">内，点击设置按钮，进入驾驶模式界面
</t>
    </r>
    <r>
      <rPr>
        <sz val="16"/>
        <color theme="1"/>
        <rFont val="Calibri"/>
        <family val="2"/>
      </rPr>
      <t>3.</t>
    </r>
    <r>
      <rPr>
        <sz val="16"/>
        <color theme="1"/>
        <rFont val="Verdana Pro"/>
        <family val="1"/>
      </rPr>
      <t>整个测试过程中录屏</t>
    </r>
  </si>
  <si>
    <r>
      <rPr>
        <sz val="16"/>
        <color theme="1"/>
        <rFont val="Verdana Pro"/>
        <family val="1"/>
      </rPr>
      <t>计算从手指抬起动作到驾驶模式从置灰到可点击状态的第一帧</t>
    </r>
  </si>
  <si>
    <r>
      <t>1. IVI</t>
    </r>
    <r>
      <rPr>
        <sz val="16"/>
        <color theme="1"/>
        <rFont val="宋体"/>
        <family val="3"/>
        <charset val="134"/>
      </rPr>
      <t>开机，发送</t>
    </r>
    <r>
      <rPr>
        <sz val="16"/>
        <color theme="1"/>
        <rFont val="Calibri"/>
        <family val="2"/>
      </rPr>
      <t>adb reboot</t>
    </r>
    <r>
      <rPr>
        <sz val="16"/>
        <color theme="1"/>
        <rFont val="宋体"/>
        <family val="3"/>
        <charset val="134"/>
      </rPr>
      <t xml:space="preserve">消息
</t>
    </r>
    <r>
      <rPr>
        <sz val="16"/>
        <color theme="1"/>
        <rFont val="Calibri"/>
        <family val="2"/>
      </rPr>
      <t>2.</t>
    </r>
    <r>
      <rPr>
        <sz val="16"/>
        <color theme="1"/>
        <rFont val="宋体"/>
        <family val="3"/>
        <charset val="134"/>
      </rPr>
      <t xml:space="preserve">进入设置
</t>
    </r>
    <r>
      <rPr>
        <sz val="16"/>
        <color theme="1"/>
        <rFont val="Calibri"/>
        <family val="2"/>
      </rPr>
      <t>3.</t>
    </r>
    <r>
      <rPr>
        <sz val="16"/>
        <color theme="1"/>
        <rFont val="宋体"/>
        <family val="3"/>
        <charset val="134"/>
      </rPr>
      <t>按下切换主题硬按键</t>
    </r>
  </si>
  <si>
    <r>
      <rPr>
        <sz val="16"/>
        <color theme="1"/>
        <rFont val="Verdana Pro"/>
        <family val="1"/>
      </rPr>
      <t>计算从手部抬起动作到设置界面主题成功切换</t>
    </r>
  </si>
  <si>
    <r>
      <rPr>
        <sz val="16"/>
        <color theme="1"/>
        <rFont val="宋体"/>
        <family val="3"/>
        <charset val="134"/>
      </rPr>
      <t>开机后一直抓</t>
    </r>
    <r>
      <rPr>
        <sz val="16"/>
        <color theme="1"/>
        <rFont val="Calibri"/>
        <family val="2"/>
      </rPr>
      <t>top</t>
    </r>
    <r>
      <rPr>
        <sz val="16"/>
        <color theme="1"/>
        <rFont val="宋体"/>
        <family val="3"/>
        <charset val="134"/>
      </rPr>
      <t>数据，一直等到</t>
    </r>
    <r>
      <rPr>
        <sz val="16"/>
        <color theme="1"/>
        <rFont val="Calibri"/>
        <family val="2"/>
      </rPr>
      <t>top</t>
    </r>
    <r>
      <rPr>
        <sz val="16"/>
        <color theme="1"/>
        <rFont val="宋体"/>
        <family val="3"/>
        <charset val="134"/>
      </rPr>
      <t>降下来到</t>
    </r>
    <r>
      <rPr>
        <sz val="16"/>
        <color theme="1"/>
        <rFont val="Calibri"/>
        <family val="2"/>
      </rPr>
      <t>200%</t>
    </r>
    <r>
      <rPr>
        <sz val="16"/>
        <color theme="1"/>
        <rFont val="宋体"/>
        <family val="3"/>
        <charset val="134"/>
      </rPr>
      <t>（</t>
    </r>
    <r>
      <rPr>
        <sz val="16"/>
        <color theme="1"/>
        <rFont val="Calibri"/>
        <family val="2"/>
      </rPr>
      <t>nice -n -10 top -d 5</t>
    </r>
    <r>
      <rPr>
        <sz val="16"/>
        <color theme="1"/>
        <rFont val="宋体"/>
        <family val="3"/>
        <charset val="134"/>
      </rPr>
      <t>）</t>
    </r>
  </si>
  <si>
    <r>
      <rPr>
        <sz val="16"/>
        <color theme="1"/>
        <rFont val="宋体"/>
        <family val="3"/>
        <charset val="134"/>
      </rPr>
      <t>计算从</t>
    </r>
    <r>
      <rPr>
        <sz val="16"/>
        <color theme="1"/>
        <rFont val="Calibri"/>
        <family val="2"/>
      </rPr>
      <t>Launcher</t>
    </r>
    <r>
      <rPr>
        <sz val="16"/>
        <color theme="1"/>
        <rFont val="宋体"/>
        <family val="3"/>
        <charset val="134"/>
      </rPr>
      <t>第一帧至</t>
    </r>
    <r>
      <rPr>
        <sz val="16"/>
        <color theme="1"/>
        <rFont val="Calibri"/>
        <family val="2"/>
      </rPr>
      <t>cpu</t>
    </r>
    <r>
      <rPr>
        <sz val="16"/>
        <color theme="1"/>
        <rFont val="宋体"/>
        <family val="3"/>
        <charset val="134"/>
      </rPr>
      <t>稳定到</t>
    </r>
    <r>
      <rPr>
        <sz val="16"/>
        <color theme="1"/>
        <rFont val="Calibri"/>
        <family val="2"/>
      </rPr>
      <t>200%</t>
    </r>
  </si>
  <si>
    <r>
      <rPr>
        <sz val="16"/>
        <color theme="1"/>
        <rFont val="宋体"/>
        <family val="3"/>
        <charset val="134"/>
      </rPr>
      <t>系统稳定状态下</t>
    </r>
    <r>
      <rPr>
        <sz val="16"/>
        <color theme="1"/>
        <rFont val="Calibri"/>
        <family val="2"/>
      </rPr>
      <t>Setting</t>
    </r>
    <r>
      <rPr>
        <sz val="16"/>
        <color theme="1"/>
        <rFont val="宋体"/>
        <family val="3"/>
        <charset val="134"/>
      </rPr>
      <t>首次启动</t>
    </r>
  </si>
  <si>
    <r>
      <rPr>
        <sz val="16"/>
        <color theme="1"/>
        <rFont val="Verdana Pro"/>
        <family val="1"/>
      </rPr>
      <t>系统稳定状态下</t>
    </r>
    <r>
      <rPr>
        <sz val="16"/>
        <color theme="1"/>
        <rFont val="Calibri"/>
        <family val="2"/>
      </rPr>
      <t>Setting</t>
    </r>
    <r>
      <rPr>
        <sz val="16"/>
        <color theme="1"/>
        <rFont val="Verdana Pro"/>
        <family val="1"/>
      </rPr>
      <t>首次启动</t>
    </r>
  </si>
  <si>
    <r>
      <rPr>
        <sz val="16"/>
        <color theme="1"/>
        <rFont val="Verdana Pro"/>
        <family val="1"/>
      </rPr>
      <t>开机</t>
    </r>
    <r>
      <rPr>
        <sz val="16"/>
        <color theme="1"/>
        <rFont val="Calibri"/>
        <family val="2"/>
      </rPr>
      <t>Launcher</t>
    </r>
    <r>
      <rPr>
        <sz val="16"/>
        <color theme="1"/>
        <rFont val="Verdana Pro"/>
        <family val="1"/>
      </rPr>
      <t>出来以后等待</t>
    </r>
    <r>
      <rPr>
        <sz val="16"/>
        <color theme="1"/>
        <rFont val="Calibri"/>
        <family val="2"/>
      </rPr>
      <t>3</t>
    </r>
    <r>
      <rPr>
        <sz val="16"/>
        <color theme="1"/>
        <rFont val="Verdana Pro"/>
        <family val="1"/>
      </rPr>
      <t>分钟，点击设置按钮</t>
    </r>
  </si>
  <si>
    <r>
      <rPr>
        <sz val="16"/>
        <color theme="1"/>
        <rFont val="Verdana Pro"/>
        <family val="1"/>
      </rPr>
      <t>计算从手指抬起动作到设置界面稳定展示</t>
    </r>
  </si>
  <si>
    <r>
      <rPr>
        <sz val="16"/>
        <color theme="1"/>
        <rFont val="宋体"/>
        <family val="3"/>
        <charset val="134"/>
      </rPr>
      <t>系统稳定状态下蓝牙音乐首次启动</t>
    </r>
  </si>
  <si>
    <r>
      <rPr>
        <sz val="16"/>
        <color theme="1"/>
        <rFont val="微软雅黑"/>
        <family val="2"/>
        <charset val="134"/>
      </rPr>
      <t>系统稳定状态下</t>
    </r>
    <r>
      <rPr>
        <sz val="16"/>
        <color theme="1"/>
        <rFont val="Calibri"/>
        <family val="2"/>
      </rPr>
      <t>FM</t>
    </r>
    <r>
      <rPr>
        <sz val="16"/>
        <color theme="1"/>
        <rFont val="微软雅黑"/>
        <family val="2"/>
        <charset val="134"/>
      </rPr>
      <t>首次启动</t>
    </r>
  </si>
  <si>
    <r>
      <rPr>
        <sz val="16"/>
        <color theme="1"/>
        <rFont val="Verdana Pro"/>
        <family val="1"/>
      </rPr>
      <t>系统稳定状态下</t>
    </r>
    <r>
      <rPr>
        <sz val="16"/>
        <color theme="1"/>
        <rFont val="Calibri"/>
        <family val="2"/>
      </rPr>
      <t>FM</t>
    </r>
    <r>
      <rPr>
        <sz val="16"/>
        <color theme="1"/>
        <rFont val="Verdana Pro"/>
        <family val="1"/>
      </rPr>
      <t>首次启动</t>
    </r>
  </si>
  <si>
    <r>
      <rPr>
        <sz val="16"/>
        <color theme="1"/>
        <rFont val="Verdana Pro"/>
        <family val="1"/>
      </rPr>
      <t>关机前是</t>
    </r>
    <r>
      <rPr>
        <sz val="16"/>
        <color theme="1"/>
        <rFont val="Calibri"/>
        <family val="2"/>
      </rPr>
      <t>USB</t>
    </r>
    <r>
      <rPr>
        <sz val="16"/>
        <color theme="1"/>
        <rFont val="Verdana Pro"/>
        <family val="1"/>
      </rPr>
      <t>音乐</t>
    </r>
  </si>
  <si>
    <r>
      <rPr>
        <sz val="16"/>
        <color theme="1"/>
        <rFont val="Verdana Pro"/>
        <family val="1"/>
      </rPr>
      <t>开机</t>
    </r>
    <r>
      <rPr>
        <sz val="16"/>
        <color theme="1"/>
        <rFont val="Calibri"/>
        <family val="2"/>
      </rPr>
      <t>Launcher</t>
    </r>
    <r>
      <rPr>
        <sz val="16"/>
        <color theme="1"/>
        <rFont val="Verdana Pro"/>
        <family val="1"/>
      </rPr>
      <t>出来以后等待</t>
    </r>
    <r>
      <rPr>
        <sz val="16"/>
        <color theme="1"/>
        <rFont val="Calibri"/>
        <family val="2"/>
      </rPr>
      <t>3</t>
    </r>
    <r>
      <rPr>
        <sz val="16"/>
        <color theme="1"/>
        <rFont val="Verdana Pro"/>
        <family val="1"/>
      </rPr>
      <t>分钟，打开</t>
    </r>
    <r>
      <rPr>
        <sz val="16"/>
        <color theme="1"/>
        <rFont val="Calibri"/>
        <family val="2"/>
      </rPr>
      <t>FM</t>
    </r>
  </si>
  <si>
    <r>
      <rPr>
        <sz val="16"/>
        <color theme="1"/>
        <rFont val="Verdana Pro"/>
        <family val="1"/>
      </rPr>
      <t>计算从手指抬起动作到</t>
    </r>
    <r>
      <rPr>
        <sz val="16"/>
        <color theme="1"/>
        <rFont val="Calibri"/>
        <family val="2"/>
      </rPr>
      <t>FM</t>
    </r>
    <r>
      <rPr>
        <sz val="16"/>
        <color theme="1"/>
        <rFont val="Verdana Pro"/>
        <family val="1"/>
      </rPr>
      <t>界面稳定展示，暂停按钮切换到播放按钮</t>
    </r>
  </si>
  <si>
    <r>
      <rPr>
        <sz val="16"/>
        <color theme="1"/>
        <rFont val="Verdana Pro"/>
        <family val="1"/>
      </rPr>
      <t>稳定状态下</t>
    </r>
    <r>
      <rPr>
        <sz val="16"/>
        <color theme="1"/>
        <rFont val="Calibri"/>
        <family val="2"/>
      </rPr>
      <t>Launcher</t>
    </r>
    <r>
      <rPr>
        <sz val="16"/>
        <color theme="1"/>
        <rFont val="Verdana Pro"/>
        <family val="1"/>
      </rPr>
      <t>热启动</t>
    </r>
  </si>
  <si>
    <r>
      <t>1.</t>
    </r>
    <r>
      <rPr>
        <sz val="16"/>
        <color theme="1"/>
        <rFont val="宋体"/>
        <family val="3"/>
        <charset val="134"/>
      </rPr>
      <t>系统启动，进入</t>
    </r>
    <r>
      <rPr>
        <sz val="16"/>
        <color theme="1"/>
        <rFont val="Calibri"/>
        <family val="2"/>
      </rPr>
      <t>launcher</t>
    </r>
    <r>
      <rPr>
        <sz val="16"/>
        <color theme="1"/>
        <rFont val="宋体"/>
        <family val="3"/>
        <charset val="134"/>
      </rPr>
      <t>后，等待</t>
    </r>
    <r>
      <rPr>
        <sz val="16"/>
        <color theme="1"/>
        <rFont val="Calibri"/>
        <family val="2"/>
      </rPr>
      <t>3min
2.</t>
    </r>
    <r>
      <rPr>
        <sz val="16"/>
        <color theme="1"/>
        <rFont val="宋体"/>
        <family val="3"/>
        <charset val="134"/>
      </rPr>
      <t xml:space="preserve">点击导航
</t>
    </r>
    <r>
      <rPr>
        <sz val="16"/>
        <color theme="1"/>
        <rFont val="Calibri"/>
        <family val="2"/>
      </rPr>
      <t>3.</t>
    </r>
    <r>
      <rPr>
        <sz val="16"/>
        <color theme="1"/>
        <rFont val="宋体"/>
        <family val="3"/>
        <charset val="134"/>
      </rPr>
      <t>切换到主界面</t>
    </r>
  </si>
  <si>
    <r>
      <rPr>
        <sz val="16"/>
        <color theme="1"/>
        <rFont val="宋体"/>
        <family val="3"/>
        <charset val="134"/>
      </rPr>
      <t>计算从手指抬起动作到主界面稳定展示</t>
    </r>
  </si>
  <si>
    <r>
      <rPr>
        <sz val="16"/>
        <color theme="1"/>
        <rFont val="Verdana Pro"/>
        <family val="1"/>
      </rPr>
      <t>稳定状态下设置二级菜单切换速度</t>
    </r>
  </si>
  <si>
    <r>
      <t>1.</t>
    </r>
    <r>
      <rPr>
        <sz val="16"/>
        <color theme="1"/>
        <rFont val="Verdana Pro"/>
        <family val="1"/>
      </rPr>
      <t>系统启动，进入</t>
    </r>
    <r>
      <rPr>
        <sz val="16"/>
        <color theme="1"/>
        <rFont val="Calibri"/>
        <family val="2"/>
      </rPr>
      <t>launcher</t>
    </r>
    <r>
      <rPr>
        <sz val="16"/>
        <color theme="1"/>
        <rFont val="Verdana Pro"/>
        <family val="1"/>
      </rPr>
      <t>后，等待</t>
    </r>
    <r>
      <rPr>
        <sz val="16"/>
        <color theme="1"/>
        <rFont val="Calibri"/>
        <family val="2"/>
      </rPr>
      <t>3min
2.</t>
    </r>
    <r>
      <rPr>
        <sz val="16"/>
        <color theme="1"/>
        <rFont val="Verdana Pro"/>
        <family val="1"/>
      </rPr>
      <t xml:space="preserve">点击设置
</t>
    </r>
    <r>
      <rPr>
        <sz val="16"/>
        <color theme="1"/>
        <rFont val="Calibri"/>
        <family val="2"/>
      </rPr>
      <t>3.</t>
    </r>
    <r>
      <rPr>
        <sz val="16"/>
        <color theme="1"/>
        <rFont val="Verdana Pro"/>
        <family val="1"/>
      </rPr>
      <t>切换设置中的</t>
    </r>
    <r>
      <rPr>
        <sz val="16"/>
        <color theme="1"/>
        <rFont val="Calibri"/>
        <family val="2"/>
      </rPr>
      <t>Tab</t>
    </r>
    <r>
      <rPr>
        <sz val="16"/>
        <color theme="1"/>
        <rFont val="Verdana Pro"/>
        <family val="1"/>
      </rPr>
      <t>页</t>
    </r>
  </si>
  <si>
    <r>
      <rPr>
        <sz val="16"/>
        <color theme="1"/>
        <rFont val="宋体"/>
        <family val="3"/>
        <charset val="134"/>
      </rPr>
      <t>计算从手指抬起动作到界面稳定展示（每隔</t>
    </r>
    <r>
      <rPr>
        <sz val="16"/>
        <color theme="1"/>
        <rFont val="Calibri"/>
        <family val="2"/>
      </rPr>
      <t>Tab</t>
    </r>
    <r>
      <rPr>
        <sz val="16"/>
        <color theme="1"/>
        <rFont val="宋体"/>
        <family val="3"/>
        <charset val="134"/>
      </rPr>
      <t>页切换为一个采样，取几个</t>
    </r>
    <r>
      <rPr>
        <sz val="16"/>
        <color theme="1"/>
        <rFont val="Calibri"/>
        <family val="2"/>
      </rPr>
      <t>Tab</t>
    </r>
    <r>
      <rPr>
        <sz val="16"/>
        <color theme="1"/>
        <rFont val="宋体"/>
        <family val="3"/>
        <charset val="134"/>
      </rPr>
      <t>切换的平均值）</t>
    </r>
  </si>
  <si>
    <r>
      <t>Setting</t>
    </r>
    <r>
      <rPr>
        <sz val="16"/>
        <color theme="1"/>
        <rFont val="宋体"/>
        <family val="3"/>
        <charset val="134"/>
      </rPr>
      <t>热启动</t>
    </r>
  </si>
  <si>
    <r>
      <t>Setting</t>
    </r>
    <r>
      <rPr>
        <sz val="16"/>
        <color theme="1"/>
        <rFont val="Verdana Pro"/>
        <family val="1"/>
      </rPr>
      <t>热启动</t>
    </r>
  </si>
  <si>
    <r>
      <rPr>
        <sz val="16"/>
        <color theme="1"/>
        <rFont val="Verdana Pro"/>
        <family val="1"/>
      </rPr>
      <t>非首次进入</t>
    </r>
    <r>
      <rPr>
        <sz val="16"/>
        <color theme="1"/>
        <rFont val="Calibri"/>
        <family val="2"/>
      </rPr>
      <t>setting</t>
    </r>
    <r>
      <rPr>
        <sz val="16"/>
        <color theme="1"/>
        <rFont val="Verdana Pro"/>
        <family val="1"/>
      </rPr>
      <t>界面
当前在</t>
    </r>
    <r>
      <rPr>
        <sz val="16"/>
        <color theme="1"/>
        <rFont val="Calibri"/>
        <family val="2"/>
      </rPr>
      <t>launcher</t>
    </r>
    <r>
      <rPr>
        <sz val="16"/>
        <color theme="1"/>
        <rFont val="Verdana Pro"/>
        <family val="1"/>
      </rPr>
      <t>界面</t>
    </r>
  </si>
  <si>
    <r>
      <rPr>
        <sz val="16"/>
        <color theme="1"/>
        <rFont val="Verdana Pro"/>
        <family val="1"/>
      </rPr>
      <t>在</t>
    </r>
    <r>
      <rPr>
        <sz val="16"/>
        <color theme="1"/>
        <rFont val="Calibri"/>
        <family val="2"/>
      </rPr>
      <t>launcher</t>
    </r>
    <r>
      <rPr>
        <sz val="16"/>
        <color theme="1"/>
        <rFont val="Verdana Pro"/>
        <family val="1"/>
      </rPr>
      <t>界面点击</t>
    </r>
    <r>
      <rPr>
        <sz val="16"/>
        <color theme="1"/>
        <rFont val="Calibri"/>
        <family val="2"/>
      </rPr>
      <t>setting</t>
    </r>
    <r>
      <rPr>
        <sz val="16"/>
        <color theme="1"/>
        <rFont val="Verdana Pro"/>
        <family val="1"/>
      </rPr>
      <t>按钮</t>
    </r>
  </si>
  <si>
    <r>
      <rPr>
        <sz val="16"/>
        <color theme="1"/>
        <rFont val="宋体"/>
        <family val="3"/>
        <charset val="134"/>
      </rPr>
      <t>蓝牙音乐热启动</t>
    </r>
  </si>
  <si>
    <r>
      <t>FM</t>
    </r>
    <r>
      <rPr>
        <sz val="16"/>
        <color theme="1"/>
        <rFont val="Verdana Pro"/>
        <family val="1"/>
      </rPr>
      <t>热启动</t>
    </r>
  </si>
  <si>
    <r>
      <rPr>
        <sz val="16"/>
        <color theme="1"/>
        <rFont val="Verdana Pro"/>
        <family val="1"/>
      </rPr>
      <t>非首次进入蓝牙音乐界面
当前在随心听，</t>
    </r>
    <r>
      <rPr>
        <sz val="16"/>
        <color theme="1"/>
        <rFont val="Calibri"/>
        <family val="2"/>
      </rPr>
      <t>USB</t>
    </r>
    <r>
      <rPr>
        <sz val="16"/>
        <color theme="1"/>
        <rFont val="Verdana Pro"/>
        <family val="1"/>
      </rPr>
      <t>音乐播放界面</t>
    </r>
  </si>
  <si>
    <r>
      <rPr>
        <sz val="16"/>
        <color theme="1"/>
        <rFont val="Verdana Pro"/>
        <family val="1"/>
      </rPr>
      <t>在</t>
    </r>
    <r>
      <rPr>
        <sz val="16"/>
        <color theme="1"/>
        <rFont val="Calibri"/>
        <family val="2"/>
      </rPr>
      <t>USB</t>
    </r>
    <r>
      <rPr>
        <sz val="16"/>
        <color theme="1"/>
        <rFont val="Verdana Pro"/>
        <family val="1"/>
      </rPr>
      <t>音乐播放界面，点击</t>
    </r>
    <r>
      <rPr>
        <sz val="16"/>
        <color theme="1"/>
        <rFont val="Calibri"/>
        <family val="2"/>
      </rPr>
      <t>TAB</t>
    </r>
    <r>
      <rPr>
        <sz val="16"/>
        <color theme="1"/>
        <rFont val="Verdana Pro"/>
        <family val="1"/>
      </rPr>
      <t>上的蓝牙音乐按键</t>
    </r>
  </si>
  <si>
    <r>
      <rPr>
        <sz val="16"/>
        <color theme="1"/>
        <rFont val="Verdana Pro"/>
        <family val="1"/>
      </rPr>
      <t>计算从手指抬起动作到蓝牙音乐界面第一帧画面出来</t>
    </r>
  </si>
  <si>
    <r>
      <rPr>
        <sz val="16"/>
        <color theme="1"/>
        <rFont val="Verdana Pro"/>
        <family val="1"/>
      </rPr>
      <t>非首次进入</t>
    </r>
    <r>
      <rPr>
        <sz val="16"/>
        <color theme="1"/>
        <rFont val="Calibri"/>
        <family val="2"/>
      </rPr>
      <t>FM</t>
    </r>
    <r>
      <rPr>
        <sz val="16"/>
        <color theme="1"/>
        <rFont val="Verdana Pro"/>
        <family val="1"/>
      </rPr>
      <t>界面
当前在随心听，</t>
    </r>
    <r>
      <rPr>
        <sz val="16"/>
        <color theme="1"/>
        <rFont val="Calibri"/>
        <family val="2"/>
      </rPr>
      <t>USB</t>
    </r>
    <r>
      <rPr>
        <sz val="16"/>
        <color theme="1"/>
        <rFont val="Verdana Pro"/>
        <family val="1"/>
      </rPr>
      <t>音乐播放界面</t>
    </r>
  </si>
  <si>
    <r>
      <rPr>
        <sz val="16"/>
        <color theme="1"/>
        <rFont val="Verdana Pro"/>
        <family val="1"/>
      </rPr>
      <t>在</t>
    </r>
    <r>
      <rPr>
        <sz val="16"/>
        <color theme="1"/>
        <rFont val="Calibri"/>
        <family val="2"/>
      </rPr>
      <t>USB</t>
    </r>
    <r>
      <rPr>
        <sz val="16"/>
        <color theme="1"/>
        <rFont val="Verdana Pro"/>
        <family val="1"/>
      </rPr>
      <t>音乐播放界面，点击</t>
    </r>
    <r>
      <rPr>
        <sz val="16"/>
        <color theme="1"/>
        <rFont val="Calibri"/>
        <family val="2"/>
      </rPr>
      <t>TAB</t>
    </r>
    <r>
      <rPr>
        <sz val="16"/>
        <color theme="1"/>
        <rFont val="Verdana Pro"/>
        <family val="1"/>
      </rPr>
      <t>上的</t>
    </r>
    <r>
      <rPr>
        <sz val="16"/>
        <color theme="1"/>
        <rFont val="Calibri"/>
        <family val="2"/>
      </rPr>
      <t>FM</t>
    </r>
    <r>
      <rPr>
        <sz val="16"/>
        <color theme="1"/>
        <rFont val="Verdana Pro"/>
        <family val="1"/>
      </rPr>
      <t>按键</t>
    </r>
  </si>
  <si>
    <r>
      <rPr>
        <sz val="16"/>
        <color theme="1"/>
        <rFont val="Verdana Pro"/>
        <family val="1"/>
      </rPr>
      <t>计算从手指抬起动作到</t>
    </r>
    <r>
      <rPr>
        <sz val="16"/>
        <color theme="1"/>
        <rFont val="Calibri"/>
        <family val="2"/>
      </rPr>
      <t>FM</t>
    </r>
    <r>
      <rPr>
        <sz val="16"/>
        <color theme="1"/>
        <rFont val="Verdana Pro"/>
        <family val="1"/>
      </rPr>
      <t>界面稳定展示</t>
    </r>
  </si>
  <si>
    <r>
      <t>24</t>
    </r>
    <r>
      <rPr>
        <sz val="16"/>
        <color theme="1"/>
        <rFont val="宋体"/>
        <family val="3"/>
        <charset val="134"/>
      </rPr>
      <t>小时</t>
    </r>
    <r>
      <rPr>
        <sz val="16"/>
        <color theme="1"/>
        <rFont val="Calibri"/>
        <family val="2"/>
      </rPr>
      <t>Monkey</t>
    </r>
    <r>
      <rPr>
        <sz val="16"/>
        <color theme="1"/>
        <rFont val="微软雅黑"/>
        <family val="2"/>
        <charset val="134"/>
      </rPr>
      <t>测试中的</t>
    </r>
    <r>
      <rPr>
        <sz val="16"/>
        <color theme="1"/>
        <rFont val="Calibri"/>
        <family val="2"/>
      </rPr>
      <t>CPU Free</t>
    </r>
  </si>
  <si>
    <r>
      <t>24</t>
    </r>
    <r>
      <rPr>
        <sz val="16"/>
        <color theme="1"/>
        <rFont val="Verdana Pro"/>
        <family val="1"/>
      </rPr>
      <t>小时</t>
    </r>
    <r>
      <rPr>
        <sz val="16"/>
        <color theme="1"/>
        <rFont val="Calibri"/>
        <family val="2"/>
      </rPr>
      <t>Monkey</t>
    </r>
    <r>
      <rPr>
        <sz val="16"/>
        <color theme="1"/>
        <rFont val="Verdana Pro"/>
        <family val="1"/>
      </rPr>
      <t>测试中的</t>
    </r>
    <r>
      <rPr>
        <sz val="16"/>
        <color theme="1"/>
        <rFont val="Calibri"/>
        <family val="2"/>
      </rPr>
      <t>CPU Free</t>
    </r>
  </si>
  <si>
    <r>
      <t>24</t>
    </r>
    <r>
      <rPr>
        <sz val="16"/>
        <color theme="1"/>
        <rFont val="宋体"/>
        <family val="3"/>
        <charset val="134"/>
      </rPr>
      <t>小时</t>
    </r>
    <r>
      <rPr>
        <sz val="16"/>
        <color theme="1"/>
        <rFont val="Calibri"/>
        <family val="2"/>
      </rPr>
      <t>Monkey</t>
    </r>
    <r>
      <rPr>
        <sz val="16"/>
        <color theme="1"/>
        <rFont val="微软雅黑"/>
        <family val="2"/>
        <charset val="134"/>
      </rPr>
      <t>测试中的</t>
    </r>
    <r>
      <rPr>
        <sz val="16"/>
        <color theme="1"/>
        <rFont val="Calibri"/>
        <family val="2"/>
      </rPr>
      <t>RAM Free</t>
    </r>
  </si>
  <si>
    <r>
      <t>24</t>
    </r>
    <r>
      <rPr>
        <sz val="16"/>
        <color theme="1"/>
        <rFont val="Verdana Pro"/>
        <family val="1"/>
      </rPr>
      <t>小时</t>
    </r>
    <r>
      <rPr>
        <sz val="16"/>
        <color theme="1"/>
        <rFont val="Calibri"/>
        <family val="2"/>
      </rPr>
      <t>Monkey</t>
    </r>
    <r>
      <rPr>
        <sz val="16"/>
        <color theme="1"/>
        <rFont val="Verdana Pro"/>
        <family val="1"/>
      </rPr>
      <t>测试中的</t>
    </r>
    <r>
      <rPr>
        <sz val="16"/>
        <color theme="1"/>
        <rFont val="Calibri"/>
        <family val="2"/>
      </rPr>
      <t>RAM Free</t>
    </r>
  </si>
  <si>
    <r>
      <t>24</t>
    </r>
    <r>
      <rPr>
        <sz val="16"/>
        <color theme="1"/>
        <rFont val="宋体"/>
        <family val="3"/>
        <charset val="134"/>
      </rPr>
      <t>小时</t>
    </r>
    <r>
      <rPr>
        <sz val="16"/>
        <color theme="1"/>
        <rFont val="Calibri"/>
        <family val="2"/>
      </rPr>
      <t>Monkey</t>
    </r>
    <r>
      <rPr>
        <sz val="16"/>
        <color theme="1"/>
        <rFont val="微软雅黑"/>
        <family val="2"/>
        <charset val="134"/>
      </rPr>
      <t>测试中的</t>
    </r>
    <r>
      <rPr>
        <sz val="16"/>
        <color theme="1"/>
        <rFont val="Calibri"/>
        <family val="2"/>
      </rPr>
      <t>GPU Free</t>
    </r>
  </si>
  <si>
    <r>
      <t>24</t>
    </r>
    <r>
      <rPr>
        <sz val="16"/>
        <color theme="1"/>
        <rFont val="Verdana Pro"/>
        <family val="1"/>
      </rPr>
      <t>小时</t>
    </r>
    <r>
      <rPr>
        <sz val="16"/>
        <color theme="1"/>
        <rFont val="Calibri"/>
        <family val="2"/>
      </rPr>
      <t>Monkey</t>
    </r>
    <r>
      <rPr>
        <sz val="16"/>
        <color theme="1"/>
        <rFont val="Verdana Pro"/>
        <family val="1"/>
      </rPr>
      <t>测试中的</t>
    </r>
    <r>
      <rPr>
        <sz val="16"/>
        <color theme="1"/>
        <rFont val="Calibri"/>
        <family val="2"/>
      </rPr>
      <t>GPU Free</t>
    </r>
  </si>
  <si>
    <r>
      <t>24</t>
    </r>
    <r>
      <rPr>
        <sz val="16"/>
        <color theme="1"/>
        <rFont val="宋体"/>
        <family val="3"/>
        <charset val="134"/>
      </rPr>
      <t>小时</t>
    </r>
    <r>
      <rPr>
        <sz val="16"/>
        <color theme="1"/>
        <rFont val="Calibri"/>
        <family val="2"/>
      </rPr>
      <t>Monkey</t>
    </r>
    <r>
      <rPr>
        <sz val="16"/>
        <color theme="1"/>
        <rFont val="宋体"/>
        <family val="3"/>
        <charset val="134"/>
      </rPr>
      <t>中的</t>
    </r>
    <r>
      <rPr>
        <sz val="16"/>
        <color theme="1"/>
        <rFont val="Calibri"/>
        <family val="2"/>
      </rPr>
      <t>ANR</t>
    </r>
    <r>
      <rPr>
        <sz val="16"/>
        <color theme="1"/>
        <rFont val="宋体"/>
        <family val="3"/>
        <charset val="134"/>
      </rPr>
      <t>次数</t>
    </r>
  </si>
  <si>
    <r>
      <t>24</t>
    </r>
    <r>
      <rPr>
        <sz val="16"/>
        <color theme="1"/>
        <rFont val="Verdana Pro"/>
        <family val="1"/>
      </rPr>
      <t>小时</t>
    </r>
    <r>
      <rPr>
        <sz val="16"/>
        <color theme="1"/>
        <rFont val="Calibri"/>
        <family val="2"/>
      </rPr>
      <t>Monkey</t>
    </r>
    <r>
      <rPr>
        <sz val="16"/>
        <color theme="1"/>
        <rFont val="Verdana Pro"/>
        <family val="1"/>
      </rPr>
      <t>中的</t>
    </r>
    <r>
      <rPr>
        <sz val="16"/>
        <color theme="1"/>
        <rFont val="Calibri"/>
        <family val="2"/>
      </rPr>
      <t>ANR</t>
    </r>
    <r>
      <rPr>
        <sz val="16"/>
        <color theme="1"/>
        <rFont val="Verdana Pro"/>
        <family val="1"/>
      </rPr>
      <t>次数</t>
    </r>
  </si>
  <si>
    <r>
      <t>24</t>
    </r>
    <r>
      <rPr>
        <sz val="16"/>
        <color theme="1"/>
        <rFont val="宋体"/>
        <family val="3"/>
        <charset val="134"/>
      </rPr>
      <t>小时</t>
    </r>
    <r>
      <rPr>
        <sz val="16"/>
        <color theme="1"/>
        <rFont val="Calibri"/>
        <family val="2"/>
      </rPr>
      <t>Monkey</t>
    </r>
    <r>
      <rPr>
        <sz val="16"/>
        <color theme="1"/>
        <rFont val="宋体"/>
        <family val="3"/>
        <charset val="134"/>
      </rPr>
      <t>中的</t>
    </r>
    <r>
      <rPr>
        <sz val="16"/>
        <color theme="1"/>
        <rFont val="Calibri"/>
        <family val="2"/>
      </rPr>
      <t>Crash</t>
    </r>
    <r>
      <rPr>
        <sz val="16"/>
        <color theme="1"/>
        <rFont val="宋体"/>
        <family val="3"/>
        <charset val="134"/>
      </rPr>
      <t>次数</t>
    </r>
  </si>
  <si>
    <r>
      <t>24</t>
    </r>
    <r>
      <rPr>
        <sz val="16"/>
        <color theme="1"/>
        <rFont val="宋体"/>
        <family val="3"/>
        <charset val="134"/>
      </rPr>
      <t>小时</t>
    </r>
    <r>
      <rPr>
        <sz val="16"/>
        <color theme="1"/>
        <rFont val="Calibri"/>
        <family val="2"/>
      </rPr>
      <t>Monkey</t>
    </r>
    <r>
      <rPr>
        <sz val="16"/>
        <color theme="1"/>
        <rFont val="微软雅黑"/>
        <family val="2"/>
        <charset val="134"/>
      </rPr>
      <t>中内存泄露进程数</t>
    </r>
  </si>
  <si>
    <r>
      <t>24</t>
    </r>
    <r>
      <rPr>
        <sz val="16"/>
        <color theme="1"/>
        <rFont val="宋体"/>
        <family val="3"/>
        <charset val="134"/>
      </rPr>
      <t>小时</t>
    </r>
    <r>
      <rPr>
        <sz val="16"/>
        <color theme="1"/>
        <rFont val="Calibri"/>
        <family val="2"/>
      </rPr>
      <t>Monkey</t>
    </r>
    <r>
      <rPr>
        <sz val="16"/>
        <color theme="1"/>
        <rFont val="宋体"/>
        <family val="3"/>
        <charset val="134"/>
      </rPr>
      <t>中内存泄露进程数</t>
    </r>
  </si>
  <si>
    <r>
      <rPr>
        <sz val="16"/>
        <color theme="1"/>
        <rFont val="Verdana Pro"/>
        <family val="1"/>
      </rPr>
      <t>组合场景下的</t>
    </r>
    <r>
      <rPr>
        <sz val="16"/>
        <color theme="1"/>
        <rFont val="Calibri"/>
        <family val="2"/>
      </rPr>
      <t>ANR</t>
    </r>
    <r>
      <rPr>
        <sz val="16"/>
        <color theme="1"/>
        <rFont val="Verdana Pro"/>
        <family val="1"/>
      </rPr>
      <t>次数</t>
    </r>
  </si>
  <si>
    <r>
      <rPr>
        <sz val="16"/>
        <color theme="1"/>
        <rFont val="Verdana Pro"/>
        <family val="1"/>
      </rPr>
      <t>组合场景下的</t>
    </r>
    <r>
      <rPr>
        <sz val="16"/>
        <color theme="1"/>
        <rFont val="Calibri"/>
        <family val="2"/>
      </rPr>
      <t>Crash</t>
    </r>
    <r>
      <rPr>
        <sz val="16"/>
        <color theme="1"/>
        <rFont val="Verdana Pro"/>
        <family val="1"/>
      </rPr>
      <t>次数</t>
    </r>
  </si>
  <si>
    <r>
      <t>IVI</t>
    </r>
    <r>
      <rPr>
        <sz val="16"/>
        <color theme="1"/>
        <rFont val="Verdana Pro"/>
        <family val="1"/>
      </rPr>
      <t>路测常用场景</t>
    </r>
    <r>
      <rPr>
        <sz val="16"/>
        <color theme="1"/>
        <rFont val="Calibri"/>
        <family val="2"/>
      </rPr>
      <t>1H</t>
    </r>
    <r>
      <rPr>
        <sz val="16"/>
        <color theme="1"/>
        <rFont val="Verdana Pro"/>
        <family val="1"/>
      </rPr>
      <t>后开启后倒车</t>
    </r>
  </si>
  <si>
    <r>
      <t>IVI</t>
    </r>
    <r>
      <rPr>
        <sz val="16"/>
        <color theme="1"/>
        <rFont val="宋体"/>
        <family val="3"/>
        <charset val="134"/>
      </rPr>
      <t>路测常用场景</t>
    </r>
    <r>
      <rPr>
        <sz val="16"/>
        <color theme="1"/>
        <rFont val="Calibri"/>
        <family val="2"/>
      </rPr>
      <t>1H</t>
    </r>
    <r>
      <rPr>
        <sz val="16"/>
        <color theme="1"/>
        <rFont val="宋体"/>
        <family val="3"/>
        <charset val="134"/>
      </rPr>
      <t>后开启后倒车</t>
    </r>
  </si>
  <si>
    <r>
      <t>1.</t>
    </r>
    <r>
      <rPr>
        <sz val="16"/>
        <color theme="1"/>
        <rFont val="Verdana Pro"/>
        <family val="1"/>
      </rPr>
      <t>操作间隔：</t>
    </r>
    <r>
      <rPr>
        <sz val="16"/>
        <color theme="1"/>
        <rFont val="Calibri"/>
        <family val="2"/>
      </rPr>
      <t>500ms
2.</t>
    </r>
    <r>
      <rPr>
        <sz val="16"/>
        <color theme="1"/>
        <rFont val="Verdana Pro"/>
        <family val="1"/>
      </rPr>
      <t>覆盖应用：</t>
    </r>
    <r>
      <rPr>
        <sz val="16"/>
        <color theme="1"/>
        <rFont val="Calibri"/>
        <family val="2"/>
      </rPr>
      <t>IVI</t>
    </r>
    <r>
      <rPr>
        <sz val="16"/>
        <color theme="1"/>
        <rFont val="Verdana Pro"/>
        <family val="1"/>
      </rPr>
      <t xml:space="preserve">所有应用
</t>
    </r>
    <r>
      <rPr>
        <sz val="16"/>
        <color theme="1"/>
        <rFont val="Calibri"/>
        <family val="2"/>
      </rPr>
      <t>3.4G</t>
    </r>
    <r>
      <rPr>
        <sz val="16"/>
        <color theme="1"/>
        <rFont val="Verdana Pro"/>
        <family val="1"/>
      </rPr>
      <t xml:space="preserve">网络连接
</t>
    </r>
    <r>
      <rPr>
        <sz val="16"/>
        <color theme="1"/>
        <rFont val="Calibri"/>
        <family val="2"/>
      </rPr>
      <t>4.</t>
    </r>
    <r>
      <rPr>
        <sz val="16"/>
        <color theme="1"/>
        <rFont val="Verdana Pro"/>
        <family val="1"/>
      </rPr>
      <t xml:space="preserve">保持车机登录状态，所有应用登录状态（音乐，视频）
</t>
    </r>
  </si>
  <si>
    <r>
      <t>monkey</t>
    </r>
    <r>
      <rPr>
        <sz val="16"/>
        <color theme="1"/>
        <rFont val="Verdana Pro"/>
        <family val="1"/>
      </rPr>
      <t>运行过程中，以</t>
    </r>
    <r>
      <rPr>
        <sz val="16"/>
        <color theme="1"/>
        <rFont val="Calibri"/>
        <family val="2"/>
      </rPr>
      <t>5</t>
    </r>
    <r>
      <rPr>
        <sz val="16"/>
        <color theme="1"/>
        <rFont val="Verdana Pro"/>
        <family val="1"/>
      </rPr>
      <t>秒为间隔持续用</t>
    </r>
    <r>
      <rPr>
        <sz val="16"/>
        <color theme="1"/>
        <rFont val="Calibri"/>
        <family val="2"/>
      </rPr>
      <t>top</t>
    </r>
    <r>
      <rPr>
        <sz val="16"/>
        <color theme="1"/>
        <rFont val="Verdana Pro"/>
        <family val="1"/>
      </rPr>
      <t>抓取</t>
    </r>
    <r>
      <rPr>
        <sz val="16"/>
        <color theme="1"/>
        <rFont val="Calibri"/>
        <family val="2"/>
      </rPr>
      <t>CPU</t>
    </r>
    <r>
      <rPr>
        <sz val="16"/>
        <color theme="1"/>
        <rFont val="Verdana Pro"/>
        <family val="1"/>
      </rPr>
      <t>数据（</t>
    </r>
    <r>
      <rPr>
        <sz val="16"/>
        <color theme="1"/>
        <rFont val="Calibri"/>
        <family val="2"/>
      </rPr>
      <t>nice -n -10 top -d 5</t>
    </r>
    <r>
      <rPr>
        <sz val="16"/>
        <color theme="1"/>
        <rFont val="Verdana Pro"/>
        <family val="1"/>
      </rPr>
      <t>）</t>
    </r>
  </si>
  <si>
    <r>
      <rPr>
        <sz val="16"/>
        <color theme="1"/>
        <rFont val="Verdana Pro"/>
        <family val="1"/>
      </rPr>
      <t>计算整个运行过程中</t>
    </r>
    <r>
      <rPr>
        <sz val="16"/>
        <color theme="1"/>
        <rFont val="Calibri"/>
        <family val="2"/>
      </rPr>
      <t xml:space="preserve"> cpu</t>
    </r>
    <r>
      <rPr>
        <sz val="16"/>
        <color theme="1"/>
        <rFont val="Verdana Pro"/>
        <family val="1"/>
      </rPr>
      <t>的剩余值</t>
    </r>
  </si>
  <si>
    <r>
      <t>monkey</t>
    </r>
    <r>
      <rPr>
        <sz val="16"/>
        <color theme="1"/>
        <rFont val="Verdana Pro"/>
        <family val="1"/>
      </rPr>
      <t>运行过程中，以</t>
    </r>
    <r>
      <rPr>
        <sz val="16"/>
        <color theme="1"/>
        <rFont val="Calibri"/>
        <family val="2"/>
      </rPr>
      <t>5</t>
    </r>
    <r>
      <rPr>
        <sz val="16"/>
        <color theme="1"/>
        <rFont val="Verdana Pro"/>
        <family val="1"/>
      </rPr>
      <t>分钟为间隔持续用</t>
    </r>
    <r>
      <rPr>
        <sz val="16"/>
        <color theme="1"/>
        <rFont val="Calibri"/>
        <family val="2"/>
      </rPr>
      <t>dumsys meminfo</t>
    </r>
    <r>
      <rPr>
        <sz val="16"/>
        <color theme="1"/>
        <rFont val="Verdana Pro"/>
        <family val="1"/>
      </rPr>
      <t>抓取内存数据</t>
    </r>
  </si>
  <si>
    <r>
      <rPr>
        <sz val="16"/>
        <color theme="1"/>
        <rFont val="Verdana Pro"/>
        <family val="1"/>
      </rPr>
      <t>计算整个运行过程中</t>
    </r>
    <r>
      <rPr>
        <sz val="16"/>
        <color theme="1"/>
        <rFont val="Calibri"/>
        <family val="2"/>
      </rPr>
      <t xml:space="preserve"> Ram</t>
    </r>
    <r>
      <rPr>
        <sz val="16"/>
        <color theme="1"/>
        <rFont val="Verdana Pro"/>
        <family val="1"/>
      </rPr>
      <t>的剩余值</t>
    </r>
  </si>
  <si>
    <r>
      <t>monkey</t>
    </r>
    <r>
      <rPr>
        <sz val="16"/>
        <color theme="1"/>
        <rFont val="Verdana Pro"/>
        <family val="1"/>
      </rPr>
      <t>运行过程中，以</t>
    </r>
    <r>
      <rPr>
        <sz val="16"/>
        <color theme="1"/>
        <rFont val="Calibri"/>
        <family val="2"/>
      </rPr>
      <t>5s</t>
    </r>
    <r>
      <rPr>
        <sz val="16"/>
        <color theme="1"/>
        <rFont val="Verdana Pro"/>
        <family val="1"/>
      </rPr>
      <t>为间隔持续用</t>
    </r>
    <r>
      <rPr>
        <sz val="16"/>
        <color theme="1"/>
        <rFont val="Calibri"/>
        <family val="2"/>
      </rPr>
      <t>cat /sys/class/kgsl//kgsl-3d0/gpu_busy_percentage</t>
    </r>
    <r>
      <rPr>
        <sz val="16"/>
        <color theme="1"/>
        <rFont val="Verdana Pro"/>
        <family val="1"/>
      </rPr>
      <t>抓取</t>
    </r>
    <r>
      <rPr>
        <sz val="16"/>
        <color theme="1"/>
        <rFont val="Calibri"/>
        <family val="2"/>
      </rPr>
      <t>GPU</t>
    </r>
    <r>
      <rPr>
        <sz val="16"/>
        <color theme="1"/>
        <rFont val="Verdana Pro"/>
        <family val="1"/>
      </rPr>
      <t>数据</t>
    </r>
  </si>
  <si>
    <r>
      <rPr>
        <sz val="16"/>
        <color theme="1"/>
        <rFont val="Verdana Pro"/>
        <family val="1"/>
      </rPr>
      <t>计算整个运行过程中</t>
    </r>
    <r>
      <rPr>
        <sz val="16"/>
        <color theme="1"/>
        <rFont val="Calibri"/>
        <family val="2"/>
      </rPr>
      <t xml:space="preserve"> GPU</t>
    </r>
    <r>
      <rPr>
        <sz val="16"/>
        <color theme="1"/>
        <rFont val="Verdana Pro"/>
        <family val="1"/>
      </rPr>
      <t>的剩余值</t>
    </r>
  </si>
  <si>
    <r>
      <t>1.</t>
    </r>
    <r>
      <rPr>
        <sz val="16"/>
        <color theme="1"/>
        <rFont val="宋体"/>
        <family val="3"/>
        <charset val="134"/>
      </rPr>
      <t>操作间隔：</t>
    </r>
    <r>
      <rPr>
        <sz val="16"/>
        <color theme="1"/>
        <rFont val="Calibri"/>
        <family val="2"/>
      </rPr>
      <t>500ms
2.</t>
    </r>
    <r>
      <rPr>
        <sz val="16"/>
        <color theme="1"/>
        <rFont val="宋体"/>
        <family val="3"/>
        <charset val="134"/>
      </rPr>
      <t>覆盖应用：</t>
    </r>
    <r>
      <rPr>
        <sz val="16"/>
        <color theme="1"/>
        <rFont val="Calibri"/>
        <family val="2"/>
      </rPr>
      <t>IVI</t>
    </r>
    <r>
      <rPr>
        <sz val="16"/>
        <color theme="1"/>
        <rFont val="宋体"/>
        <family val="3"/>
        <charset val="134"/>
      </rPr>
      <t xml:space="preserve">所有应用
</t>
    </r>
    <r>
      <rPr>
        <sz val="16"/>
        <color theme="1"/>
        <rFont val="Calibri"/>
        <family val="2"/>
      </rPr>
      <t>3.4G</t>
    </r>
    <r>
      <rPr>
        <sz val="16"/>
        <color theme="1"/>
        <rFont val="宋体"/>
        <family val="3"/>
        <charset val="134"/>
      </rPr>
      <t xml:space="preserve">网络连接
</t>
    </r>
    <r>
      <rPr>
        <sz val="16"/>
        <color theme="1"/>
        <rFont val="Calibri"/>
        <family val="2"/>
      </rPr>
      <t>4.</t>
    </r>
    <r>
      <rPr>
        <sz val="16"/>
        <color theme="1"/>
        <rFont val="宋体"/>
        <family val="3"/>
        <charset val="134"/>
      </rPr>
      <t xml:space="preserve">保持车机登录状态，所有应用登录状态（音乐，视频）
</t>
    </r>
  </si>
  <si>
    <r>
      <t>monkey</t>
    </r>
    <r>
      <rPr>
        <sz val="16"/>
        <color theme="1"/>
        <rFont val="宋体"/>
        <family val="3"/>
        <charset val="134"/>
      </rPr>
      <t>运行结束以后，搜集日志，分析</t>
    </r>
    <r>
      <rPr>
        <sz val="16"/>
        <color theme="1"/>
        <rFont val="Calibri"/>
        <family val="2"/>
      </rPr>
      <t>ANR</t>
    </r>
    <r>
      <rPr>
        <sz val="16"/>
        <color theme="1"/>
        <rFont val="宋体"/>
        <family val="3"/>
        <charset val="134"/>
      </rPr>
      <t>次数</t>
    </r>
  </si>
  <si>
    <r>
      <t>monkey</t>
    </r>
    <r>
      <rPr>
        <sz val="16"/>
        <color theme="1"/>
        <rFont val="宋体"/>
        <family val="3"/>
        <charset val="134"/>
      </rPr>
      <t>运行结束以后，搜集日志，分析</t>
    </r>
    <r>
      <rPr>
        <sz val="16"/>
        <color theme="1"/>
        <rFont val="Calibri"/>
        <family val="2"/>
      </rPr>
      <t>crash</t>
    </r>
    <r>
      <rPr>
        <sz val="16"/>
        <color theme="1"/>
        <rFont val="宋体"/>
        <family val="3"/>
        <charset val="134"/>
      </rPr>
      <t>次数</t>
    </r>
  </si>
  <si>
    <r>
      <t>monkey</t>
    </r>
    <r>
      <rPr>
        <sz val="16"/>
        <color theme="1"/>
        <rFont val="宋体"/>
        <family val="3"/>
        <charset val="134"/>
      </rPr>
      <t>运行过程中，以</t>
    </r>
    <r>
      <rPr>
        <sz val="16"/>
        <color theme="1"/>
        <rFont val="Calibri"/>
        <family val="2"/>
      </rPr>
      <t>5</t>
    </r>
    <r>
      <rPr>
        <sz val="16"/>
        <color theme="1"/>
        <rFont val="宋体"/>
        <family val="3"/>
        <charset val="134"/>
      </rPr>
      <t>分钟为间隔持续用</t>
    </r>
    <r>
      <rPr>
        <sz val="16"/>
        <color theme="1"/>
        <rFont val="Calibri"/>
        <family val="2"/>
      </rPr>
      <t>dumsys meminfo</t>
    </r>
    <r>
      <rPr>
        <sz val="16"/>
        <color theme="1"/>
        <rFont val="宋体"/>
        <family val="3"/>
        <charset val="134"/>
      </rPr>
      <t>抓取内存数据</t>
    </r>
  </si>
  <si>
    <r>
      <rPr>
        <sz val="16"/>
        <color theme="1"/>
        <rFont val="宋体"/>
        <family val="3"/>
        <charset val="134"/>
      </rPr>
      <t>脚本生成内存曲线图</t>
    </r>
  </si>
  <si>
    <r>
      <rPr>
        <sz val="16"/>
        <color theme="1"/>
        <rFont val="Verdana Pro"/>
        <family val="1"/>
      </rPr>
      <t>路测运行结束以后，搜集日志，分析</t>
    </r>
    <r>
      <rPr>
        <sz val="16"/>
        <color theme="1"/>
        <rFont val="Calibri"/>
        <family val="2"/>
      </rPr>
      <t>ANR</t>
    </r>
    <r>
      <rPr>
        <sz val="16"/>
        <color theme="1"/>
        <rFont val="Verdana Pro"/>
        <family val="1"/>
      </rPr>
      <t>次数</t>
    </r>
  </si>
  <si>
    <r>
      <rPr>
        <sz val="16"/>
        <color theme="1"/>
        <rFont val="Verdana Pro"/>
        <family val="1"/>
      </rPr>
      <t>脚本分析日志中出现的</t>
    </r>
    <r>
      <rPr>
        <sz val="16"/>
        <color theme="1"/>
        <rFont val="Calibri"/>
        <family val="2"/>
      </rPr>
      <t>ANR</t>
    </r>
    <r>
      <rPr>
        <sz val="16"/>
        <color theme="1"/>
        <rFont val="Verdana Pro"/>
        <family val="1"/>
      </rPr>
      <t>次数</t>
    </r>
  </si>
  <si>
    <r>
      <rPr>
        <sz val="16"/>
        <color theme="1"/>
        <rFont val="Verdana Pro"/>
        <family val="1"/>
      </rPr>
      <t>路测运行结束以后，搜集日志，分析</t>
    </r>
    <r>
      <rPr>
        <sz val="16"/>
        <color theme="1"/>
        <rFont val="Calibri"/>
        <family val="2"/>
      </rPr>
      <t>CRASH</t>
    </r>
    <r>
      <rPr>
        <sz val="16"/>
        <color theme="1"/>
        <rFont val="Verdana Pro"/>
        <family val="1"/>
      </rPr>
      <t>次数</t>
    </r>
  </si>
  <si>
    <r>
      <rPr>
        <sz val="16"/>
        <color theme="1"/>
        <rFont val="Verdana Pro"/>
        <family val="1"/>
      </rPr>
      <t>脚本分析日志中出现的</t>
    </r>
    <r>
      <rPr>
        <sz val="16"/>
        <color theme="1"/>
        <rFont val="Calibri"/>
        <family val="2"/>
      </rPr>
      <t>crash</t>
    </r>
    <r>
      <rPr>
        <sz val="16"/>
        <color theme="1"/>
        <rFont val="Verdana Pro"/>
        <family val="1"/>
      </rPr>
      <t>次数</t>
    </r>
  </si>
  <si>
    <r>
      <rPr>
        <sz val="16"/>
        <color theme="1"/>
        <rFont val="Verdana Pro"/>
        <family val="1"/>
      </rPr>
      <t>路测组合场景测试一小时以后，在常用场景下倒车</t>
    </r>
  </si>
  <si>
    <r>
      <rPr>
        <sz val="16"/>
        <color theme="1"/>
        <rFont val="Verdana Pro"/>
        <family val="1"/>
      </rPr>
      <t>计算从开启</t>
    </r>
    <r>
      <rPr>
        <sz val="16"/>
        <color theme="1"/>
        <rFont val="Calibri"/>
        <family val="2"/>
      </rPr>
      <t>R</t>
    </r>
    <r>
      <rPr>
        <sz val="16"/>
        <color theme="1"/>
        <rFont val="Verdana Pro"/>
        <family val="1"/>
      </rPr>
      <t>挡至倒车界面稳定展示</t>
    </r>
  </si>
  <si>
    <r>
      <rPr>
        <sz val="16"/>
        <color theme="1"/>
        <rFont val="Verdana Pro"/>
        <family val="1"/>
      </rPr>
      <t>系统稳定状态下切换</t>
    </r>
    <r>
      <rPr>
        <sz val="16"/>
        <color theme="1"/>
        <rFont val="Calibri"/>
        <family val="2"/>
      </rPr>
      <t>FM</t>
    </r>
  </si>
  <si>
    <r>
      <rPr>
        <sz val="16"/>
        <color theme="1"/>
        <rFont val="Verdana Pro"/>
        <family val="1"/>
      </rPr>
      <t>强网</t>
    </r>
  </si>
  <si>
    <r>
      <rPr>
        <sz val="16"/>
        <color theme="1"/>
        <rFont val="Verdana Pro"/>
        <family val="1"/>
      </rPr>
      <t>开机</t>
    </r>
    <r>
      <rPr>
        <sz val="16"/>
        <color theme="1"/>
        <rFont val="Calibri"/>
        <family val="2"/>
      </rPr>
      <t>Launcher</t>
    </r>
    <r>
      <rPr>
        <sz val="16"/>
        <color theme="1"/>
        <rFont val="Verdana Pro"/>
        <family val="1"/>
      </rPr>
      <t>出来以后等待</t>
    </r>
    <r>
      <rPr>
        <sz val="16"/>
        <color theme="1"/>
        <rFont val="Calibri"/>
        <family val="2"/>
      </rPr>
      <t>3</t>
    </r>
    <r>
      <rPr>
        <sz val="16"/>
        <color theme="1"/>
        <rFont val="Verdana Pro"/>
        <family val="1"/>
      </rPr>
      <t>分钟，打开</t>
    </r>
    <r>
      <rPr>
        <sz val="16"/>
        <color theme="1"/>
        <rFont val="Calibri"/>
        <family val="2"/>
      </rPr>
      <t>FM</t>
    </r>
    <r>
      <rPr>
        <sz val="16"/>
        <color theme="1"/>
        <rFont val="Verdana Pro"/>
        <family val="1"/>
      </rPr>
      <t>应用，</t>
    </r>
    <r>
      <rPr>
        <sz val="16"/>
        <color theme="1"/>
        <rFont val="Calibri"/>
        <family val="2"/>
      </rPr>
      <t>FM</t>
    </r>
    <r>
      <rPr>
        <sz val="16"/>
        <color theme="1"/>
        <rFont val="Verdana Pro"/>
        <family val="1"/>
      </rPr>
      <t>播放以后，点击下一首</t>
    </r>
  </si>
  <si>
    <r>
      <rPr>
        <sz val="16"/>
        <color theme="1"/>
        <rFont val="Verdana Pro"/>
        <family val="1"/>
      </rPr>
      <t>计算从点击下一首至</t>
    </r>
    <r>
      <rPr>
        <sz val="16"/>
        <color theme="1"/>
        <rFont val="Calibri"/>
        <family val="2"/>
      </rPr>
      <t>FM</t>
    </r>
    <r>
      <rPr>
        <sz val="16"/>
        <color theme="1"/>
        <rFont val="Verdana Pro"/>
        <family val="1"/>
      </rPr>
      <t>成功切台</t>
    </r>
  </si>
  <si>
    <r>
      <rPr>
        <sz val="16"/>
        <color theme="1"/>
        <rFont val="宋体"/>
        <family val="3"/>
        <charset val="134"/>
      </rPr>
      <t>系统稳定状态下主题切换</t>
    </r>
  </si>
  <si>
    <r>
      <rPr>
        <sz val="16"/>
        <color theme="1"/>
        <rFont val="宋体"/>
        <family val="3"/>
        <charset val="134"/>
      </rPr>
      <t>稳定状态下主题切换</t>
    </r>
  </si>
  <si>
    <r>
      <rPr>
        <sz val="16"/>
        <color theme="1"/>
        <rFont val="Verdana Pro"/>
        <family val="1"/>
      </rPr>
      <t>图库冷启动时间</t>
    </r>
  </si>
  <si>
    <r>
      <rPr>
        <sz val="16"/>
        <color theme="1"/>
        <rFont val="Verdana Pro"/>
        <family val="1"/>
      </rPr>
      <t>图库热启动时间</t>
    </r>
  </si>
  <si>
    <r>
      <t>air conditioner</t>
    </r>
    <r>
      <rPr>
        <sz val="16"/>
        <color theme="1"/>
        <rFont val="Verdana Pro"/>
        <family val="1"/>
      </rPr>
      <t>热启动时间</t>
    </r>
  </si>
  <si>
    <r>
      <rPr>
        <sz val="16"/>
        <color theme="1"/>
        <rFont val="Verdana Pro"/>
        <family val="1"/>
      </rPr>
      <t>蓝牙电话开机恢复通话界面</t>
    </r>
  </si>
  <si>
    <r>
      <rPr>
        <sz val="16"/>
        <color theme="1"/>
        <rFont val="Verdana Pro"/>
        <family val="1"/>
      </rPr>
      <t>蓝牙电话冷启动时间</t>
    </r>
  </si>
  <si>
    <r>
      <rPr>
        <sz val="16"/>
        <color theme="1"/>
        <rFont val="Verdana Pro"/>
        <family val="1"/>
      </rPr>
      <t>蓝牙电话热启动时间</t>
    </r>
  </si>
  <si>
    <r>
      <rPr>
        <sz val="16"/>
        <color theme="1"/>
        <rFont val="Verdana Pro"/>
        <family val="1"/>
      </rPr>
      <t>投屏冷启动时间</t>
    </r>
  </si>
  <si>
    <r>
      <rPr>
        <sz val="16"/>
        <color theme="1"/>
        <rFont val="宋体"/>
        <family val="3"/>
        <charset val="134"/>
      </rPr>
      <t>精简屏幕冷启动时间</t>
    </r>
  </si>
  <si>
    <r>
      <t>8</t>
    </r>
    <r>
      <rPr>
        <sz val="16"/>
        <color theme="1"/>
        <rFont val="宋体"/>
        <family val="3"/>
        <charset val="134"/>
      </rPr>
      <t>小时</t>
    </r>
    <r>
      <rPr>
        <sz val="16"/>
        <color theme="1"/>
        <rFont val="Calibri"/>
        <family val="2"/>
      </rPr>
      <t>Monkey</t>
    </r>
    <r>
      <rPr>
        <sz val="16"/>
        <color theme="1"/>
        <rFont val="微软雅黑"/>
        <family val="2"/>
        <charset val="134"/>
      </rPr>
      <t>测试</t>
    </r>
    <r>
      <rPr>
        <sz val="16"/>
        <color theme="1"/>
        <rFont val="Calibri"/>
        <family val="2"/>
      </rPr>
      <t>-</t>
    </r>
    <r>
      <rPr>
        <sz val="16"/>
        <color theme="1"/>
        <rFont val="微软雅黑"/>
        <family val="2"/>
        <charset val="134"/>
      </rPr>
      <t>设置</t>
    </r>
  </si>
  <si>
    <r>
      <t>8</t>
    </r>
    <r>
      <rPr>
        <sz val="16"/>
        <color theme="1"/>
        <rFont val="宋体"/>
        <family val="3"/>
        <charset val="134"/>
      </rPr>
      <t>小时</t>
    </r>
    <r>
      <rPr>
        <sz val="16"/>
        <color theme="1"/>
        <rFont val="Calibri"/>
        <family val="2"/>
      </rPr>
      <t>Monkey</t>
    </r>
    <r>
      <rPr>
        <sz val="16"/>
        <color theme="1"/>
        <rFont val="宋体"/>
        <family val="3"/>
        <charset val="134"/>
      </rPr>
      <t>测试</t>
    </r>
    <r>
      <rPr>
        <sz val="16"/>
        <color theme="1"/>
        <rFont val="Calibri"/>
        <family val="2"/>
      </rPr>
      <t>-</t>
    </r>
    <r>
      <rPr>
        <sz val="16"/>
        <color theme="1"/>
        <rFont val="宋体"/>
        <family val="3"/>
        <charset val="134"/>
      </rPr>
      <t>设置</t>
    </r>
  </si>
  <si>
    <r>
      <t>8</t>
    </r>
    <r>
      <rPr>
        <sz val="16"/>
        <color theme="1"/>
        <rFont val="宋体"/>
        <family val="3"/>
        <charset val="134"/>
      </rPr>
      <t>小时</t>
    </r>
    <r>
      <rPr>
        <sz val="16"/>
        <color theme="1"/>
        <rFont val="Calibri"/>
        <family val="2"/>
      </rPr>
      <t>Monkey</t>
    </r>
    <r>
      <rPr>
        <sz val="16"/>
        <color theme="1"/>
        <rFont val="微软雅黑"/>
        <family val="2"/>
        <charset val="134"/>
      </rPr>
      <t>测试</t>
    </r>
    <r>
      <rPr>
        <sz val="16"/>
        <color theme="1"/>
        <rFont val="Calibri"/>
        <family val="2"/>
      </rPr>
      <t>-</t>
    </r>
    <r>
      <rPr>
        <sz val="16"/>
        <color theme="1"/>
        <rFont val="微软雅黑"/>
        <family val="2"/>
        <charset val="134"/>
      </rPr>
      <t>蓝牙音乐</t>
    </r>
  </si>
  <si>
    <r>
      <t>8</t>
    </r>
    <r>
      <rPr>
        <sz val="16"/>
        <color theme="1"/>
        <rFont val="Verdana Pro"/>
        <family val="1"/>
      </rPr>
      <t>小时</t>
    </r>
    <r>
      <rPr>
        <sz val="16"/>
        <color theme="1"/>
        <rFont val="Calibri"/>
        <family val="2"/>
      </rPr>
      <t>Monkey</t>
    </r>
    <r>
      <rPr>
        <sz val="16"/>
        <color theme="1"/>
        <rFont val="Verdana Pro"/>
        <family val="1"/>
      </rPr>
      <t>测试</t>
    </r>
    <r>
      <rPr>
        <sz val="16"/>
        <color theme="1"/>
        <rFont val="Calibri"/>
        <family val="2"/>
      </rPr>
      <t>-</t>
    </r>
    <r>
      <rPr>
        <sz val="16"/>
        <color theme="1"/>
        <rFont val="Verdana Pro"/>
        <family val="1"/>
      </rPr>
      <t>蓝牙音乐</t>
    </r>
  </si>
  <si>
    <r>
      <t>8</t>
    </r>
    <r>
      <rPr>
        <sz val="16"/>
        <color theme="1"/>
        <rFont val="宋体"/>
        <family val="3"/>
        <charset val="134"/>
      </rPr>
      <t>小时</t>
    </r>
    <r>
      <rPr>
        <sz val="16"/>
        <color theme="1"/>
        <rFont val="Calibri"/>
        <family val="2"/>
      </rPr>
      <t>Monkey</t>
    </r>
    <r>
      <rPr>
        <sz val="16"/>
        <color theme="1"/>
        <rFont val="微软雅黑"/>
        <family val="2"/>
        <charset val="134"/>
      </rPr>
      <t>测试</t>
    </r>
    <r>
      <rPr>
        <sz val="16"/>
        <color theme="1"/>
        <rFont val="Calibri"/>
        <family val="2"/>
      </rPr>
      <t>-</t>
    </r>
    <r>
      <rPr>
        <sz val="16"/>
        <color theme="1"/>
        <rFont val="微软雅黑"/>
        <family val="2"/>
        <charset val="134"/>
      </rPr>
      <t>蓝牙电话</t>
    </r>
  </si>
  <si>
    <r>
      <t>8</t>
    </r>
    <r>
      <rPr>
        <sz val="16"/>
        <color theme="1"/>
        <rFont val="Verdana Pro"/>
        <family val="1"/>
      </rPr>
      <t>小时</t>
    </r>
    <r>
      <rPr>
        <sz val="16"/>
        <color theme="1"/>
        <rFont val="Calibri"/>
        <family val="2"/>
      </rPr>
      <t>Monkey</t>
    </r>
    <r>
      <rPr>
        <sz val="16"/>
        <color theme="1"/>
        <rFont val="Verdana Pro"/>
        <family val="1"/>
      </rPr>
      <t>测试</t>
    </r>
    <r>
      <rPr>
        <sz val="16"/>
        <color theme="1"/>
        <rFont val="Calibri"/>
        <family val="2"/>
      </rPr>
      <t>-</t>
    </r>
    <r>
      <rPr>
        <sz val="16"/>
        <color theme="1"/>
        <rFont val="Verdana Pro"/>
        <family val="1"/>
      </rPr>
      <t>蓝牙电话</t>
    </r>
  </si>
  <si>
    <r>
      <t>8</t>
    </r>
    <r>
      <rPr>
        <sz val="16"/>
        <color theme="1"/>
        <rFont val="宋体"/>
        <family val="3"/>
        <charset val="134"/>
      </rPr>
      <t>小时</t>
    </r>
    <r>
      <rPr>
        <sz val="16"/>
        <color theme="1"/>
        <rFont val="Calibri"/>
        <family val="2"/>
      </rPr>
      <t>Monkey</t>
    </r>
    <r>
      <rPr>
        <sz val="16"/>
        <color theme="1"/>
        <rFont val="微软雅黑"/>
        <family val="2"/>
        <charset val="134"/>
      </rPr>
      <t>测试（其他所属应用）</t>
    </r>
  </si>
  <si>
    <r>
      <t>8</t>
    </r>
    <r>
      <rPr>
        <sz val="16"/>
        <color theme="1"/>
        <rFont val="宋体"/>
        <family val="3"/>
        <charset val="134"/>
      </rPr>
      <t>小时</t>
    </r>
    <r>
      <rPr>
        <sz val="16"/>
        <color theme="1"/>
        <rFont val="Calibri"/>
        <family val="2"/>
      </rPr>
      <t>Monkey</t>
    </r>
    <r>
      <rPr>
        <sz val="16"/>
        <color theme="1"/>
        <rFont val="宋体"/>
        <family val="3"/>
        <charset val="134"/>
      </rPr>
      <t>测试（其他所属应用）</t>
    </r>
  </si>
  <si>
    <r>
      <rPr>
        <sz val="16"/>
        <color theme="1"/>
        <rFont val="Verdana Pro"/>
        <family val="1"/>
      </rPr>
      <t>开机</t>
    </r>
    <r>
      <rPr>
        <sz val="16"/>
        <color theme="1"/>
        <rFont val="Calibri"/>
        <family val="2"/>
      </rPr>
      <t>Launcher</t>
    </r>
    <r>
      <rPr>
        <sz val="16"/>
        <color theme="1"/>
        <rFont val="Verdana Pro"/>
        <family val="1"/>
      </rPr>
      <t>出来以后等待</t>
    </r>
    <r>
      <rPr>
        <sz val="16"/>
        <color theme="1"/>
        <rFont val="Calibri"/>
        <family val="2"/>
      </rPr>
      <t>3</t>
    </r>
    <r>
      <rPr>
        <sz val="16"/>
        <color theme="1"/>
        <rFont val="Verdana Pro"/>
        <family val="1"/>
      </rPr>
      <t>分钟，</t>
    </r>
    <r>
      <rPr>
        <sz val="16"/>
        <color theme="1"/>
        <rFont val="Calibri"/>
        <family val="2"/>
      </rPr>
      <t>.</t>
    </r>
    <r>
      <rPr>
        <sz val="16"/>
        <color theme="1"/>
        <rFont val="Verdana Pro"/>
        <family val="1"/>
      </rPr>
      <t>进入设置，驾驶模式</t>
    </r>
    <r>
      <rPr>
        <sz val="16"/>
        <color theme="1"/>
        <rFont val="Calibri"/>
        <family val="2"/>
      </rPr>
      <t>.</t>
    </r>
    <r>
      <rPr>
        <sz val="16"/>
        <color theme="1"/>
        <rFont val="Verdana Pro"/>
        <family val="1"/>
      </rPr>
      <t>切换驾驶模式</t>
    </r>
  </si>
  <si>
    <r>
      <rPr>
        <sz val="16"/>
        <color theme="1"/>
        <rFont val="Verdana Pro"/>
        <family val="1"/>
      </rPr>
      <t>计算从手指抬起动作到切换成功的时间</t>
    </r>
  </si>
  <si>
    <r>
      <t>1.U</t>
    </r>
    <r>
      <rPr>
        <sz val="16"/>
        <color theme="1"/>
        <rFont val="Verdana Pro"/>
        <family val="1"/>
      </rPr>
      <t xml:space="preserve">盘根目录存放两首歌曲，两张图片，两个视频
</t>
    </r>
    <r>
      <rPr>
        <sz val="16"/>
        <color theme="1"/>
        <rFont val="Calibri"/>
        <family val="2"/>
      </rPr>
      <t>2.</t>
    </r>
    <r>
      <rPr>
        <sz val="16"/>
        <color theme="1"/>
        <rFont val="Verdana Pro"/>
        <family val="1"/>
      </rPr>
      <t>车机播放</t>
    </r>
    <r>
      <rPr>
        <sz val="16"/>
        <color theme="1"/>
        <rFont val="Calibri"/>
        <family val="2"/>
      </rPr>
      <t>USB</t>
    </r>
    <r>
      <rPr>
        <sz val="16"/>
        <color theme="1"/>
        <rFont val="Verdana Pro"/>
        <family val="1"/>
      </rPr>
      <t>视频</t>
    </r>
  </si>
  <si>
    <r>
      <t>IVI</t>
    </r>
    <r>
      <rPr>
        <sz val="16"/>
        <color theme="1"/>
        <rFont val="Verdana Pro"/>
        <family val="1"/>
      </rPr>
      <t>开机，发送</t>
    </r>
    <r>
      <rPr>
        <sz val="16"/>
        <color theme="1"/>
        <rFont val="Calibri"/>
        <family val="2"/>
      </rPr>
      <t>adb reboot</t>
    </r>
    <r>
      <rPr>
        <sz val="16"/>
        <color theme="1"/>
        <rFont val="Verdana Pro"/>
        <family val="1"/>
      </rPr>
      <t>消息，整个测试过程中录屏</t>
    </r>
  </si>
  <si>
    <r>
      <rPr>
        <sz val="16"/>
        <color theme="1"/>
        <rFont val="宋体"/>
        <family val="3"/>
        <charset val="134"/>
      </rPr>
      <t>计算从</t>
    </r>
    <r>
      <rPr>
        <sz val="16"/>
        <color theme="1"/>
        <rFont val="Calibri"/>
        <family val="2"/>
      </rPr>
      <t>Launcher 2</t>
    </r>
    <r>
      <rPr>
        <sz val="16"/>
        <color theme="1"/>
        <rFont val="宋体"/>
        <family val="3"/>
        <charset val="134"/>
      </rPr>
      <t>分钟后点击图库卡片抬起动作到界面稳定展示</t>
    </r>
  </si>
  <si>
    <r>
      <t>1.U</t>
    </r>
    <r>
      <rPr>
        <sz val="16"/>
        <color theme="1"/>
        <rFont val="Verdana Pro"/>
        <family val="1"/>
      </rPr>
      <t xml:space="preserve">盘根目录存放两首歌曲，两张图片，两个视频
</t>
    </r>
    <r>
      <rPr>
        <sz val="16"/>
        <color theme="1"/>
        <rFont val="Calibri"/>
        <family val="2"/>
      </rPr>
      <t>2.</t>
    </r>
    <r>
      <rPr>
        <sz val="16"/>
        <color theme="1"/>
        <rFont val="Verdana Pro"/>
        <family val="1"/>
      </rPr>
      <t>车机播放</t>
    </r>
    <r>
      <rPr>
        <sz val="16"/>
        <color theme="1"/>
        <rFont val="Calibri"/>
        <family val="2"/>
      </rPr>
      <t>USB</t>
    </r>
    <r>
      <rPr>
        <sz val="16"/>
        <color theme="1"/>
        <rFont val="Verdana Pro"/>
        <family val="1"/>
      </rPr>
      <t xml:space="preserve">视频
</t>
    </r>
    <r>
      <rPr>
        <sz val="16"/>
        <color theme="1"/>
        <rFont val="Calibri"/>
        <family val="2"/>
      </rPr>
      <t>3.</t>
    </r>
    <r>
      <rPr>
        <sz val="16"/>
        <color theme="1"/>
        <rFont val="Verdana Pro"/>
        <family val="1"/>
      </rPr>
      <t>退出</t>
    </r>
    <r>
      <rPr>
        <sz val="16"/>
        <color theme="1"/>
        <rFont val="Calibri"/>
        <family val="2"/>
      </rPr>
      <t>USB</t>
    </r>
    <r>
      <rPr>
        <sz val="16"/>
        <color theme="1"/>
        <rFont val="Verdana Pro"/>
        <family val="1"/>
      </rPr>
      <t>图库</t>
    </r>
  </si>
  <si>
    <r>
      <rPr>
        <sz val="16"/>
        <color theme="1"/>
        <rFont val="Verdana Pro"/>
        <family val="1"/>
      </rPr>
      <t>通过命令打开图库</t>
    </r>
  </si>
  <si>
    <r>
      <rPr>
        <sz val="16"/>
        <color theme="1"/>
        <rFont val="Verdana Pro"/>
        <family val="1"/>
      </rPr>
      <t>计算从</t>
    </r>
    <r>
      <rPr>
        <sz val="16"/>
        <color theme="1"/>
        <rFont val="Calibri"/>
        <family val="2"/>
      </rPr>
      <t>Launcher 2</t>
    </r>
    <r>
      <rPr>
        <sz val="16"/>
        <color theme="1"/>
        <rFont val="Verdana Pro"/>
        <family val="1"/>
      </rPr>
      <t>分钟后点击图库卡片抬起动作到界面稳定展示</t>
    </r>
  </si>
  <si>
    <r>
      <rPr>
        <sz val="16"/>
        <color theme="1"/>
        <rFont val="Verdana Pro"/>
        <family val="1"/>
      </rPr>
      <t>车机开机状态，非首次进入空调界面</t>
    </r>
  </si>
  <si>
    <r>
      <rPr>
        <sz val="16"/>
        <color theme="1"/>
        <rFont val="Verdana Pro"/>
        <family val="1"/>
      </rPr>
      <t>打开空调界面</t>
    </r>
  </si>
  <si>
    <r>
      <rPr>
        <sz val="16"/>
        <color theme="1"/>
        <rFont val="Verdana Pro"/>
        <family val="1"/>
      </rPr>
      <t>计算从点击空调按钮到空调界面稳定显示</t>
    </r>
  </si>
  <si>
    <r>
      <t>1.</t>
    </r>
    <r>
      <rPr>
        <sz val="16"/>
        <color theme="1"/>
        <rFont val="Verdana Pro"/>
        <family val="1"/>
      </rPr>
      <t>手机通话中</t>
    </r>
  </si>
  <si>
    <r>
      <t>1.IVI</t>
    </r>
    <r>
      <rPr>
        <sz val="16"/>
        <color theme="1"/>
        <rFont val="Verdana Pro"/>
        <family val="1"/>
      </rPr>
      <t>开机，发送</t>
    </r>
    <r>
      <rPr>
        <sz val="16"/>
        <color theme="1"/>
        <rFont val="Calibri"/>
        <family val="2"/>
      </rPr>
      <t>adb reboot</t>
    </r>
    <r>
      <rPr>
        <sz val="16"/>
        <color theme="1"/>
        <rFont val="Verdana Pro"/>
        <family val="1"/>
      </rPr>
      <t xml:space="preserve">消息
</t>
    </r>
    <r>
      <rPr>
        <sz val="16"/>
        <color theme="1"/>
        <rFont val="Calibri"/>
        <family val="2"/>
      </rPr>
      <t>2.</t>
    </r>
    <r>
      <rPr>
        <sz val="16"/>
        <color theme="1"/>
        <rFont val="Verdana Pro"/>
        <family val="1"/>
      </rPr>
      <t>整个测试过程中录屏</t>
    </r>
  </si>
  <si>
    <r>
      <rPr>
        <sz val="16"/>
        <color theme="1"/>
        <rFont val="Verdana Pro"/>
        <family val="1"/>
      </rPr>
      <t>计算从</t>
    </r>
    <r>
      <rPr>
        <sz val="16"/>
        <color theme="1"/>
        <rFont val="Calibri"/>
        <family val="2"/>
      </rPr>
      <t>Launcher</t>
    </r>
    <r>
      <rPr>
        <sz val="16"/>
        <color theme="1"/>
        <rFont val="Verdana Pro"/>
        <family val="1"/>
      </rPr>
      <t>第一帧至蓝牙电话界面稳定展示</t>
    </r>
  </si>
  <si>
    <r>
      <t>1.IVI</t>
    </r>
    <r>
      <rPr>
        <sz val="16"/>
        <color theme="1"/>
        <rFont val="宋体"/>
        <family val="3"/>
        <charset val="134"/>
      </rPr>
      <t>开机，发送</t>
    </r>
    <r>
      <rPr>
        <sz val="16"/>
        <color theme="1"/>
        <rFont val="Calibri"/>
        <family val="2"/>
      </rPr>
      <t>adb reboot</t>
    </r>
    <r>
      <rPr>
        <sz val="16"/>
        <color theme="1"/>
        <rFont val="宋体"/>
        <family val="3"/>
        <charset val="134"/>
      </rPr>
      <t xml:space="preserve">消息
</t>
    </r>
    <r>
      <rPr>
        <sz val="16"/>
        <color theme="1"/>
        <rFont val="Calibri"/>
        <family val="2"/>
      </rPr>
      <t>2.</t>
    </r>
    <r>
      <rPr>
        <sz val="16"/>
        <color theme="1"/>
        <rFont val="宋体"/>
        <family val="3"/>
        <charset val="134"/>
      </rPr>
      <t xml:space="preserve">车机连接蓝牙，且通讯录同步完成
</t>
    </r>
    <r>
      <rPr>
        <sz val="16"/>
        <color theme="1"/>
        <rFont val="Calibri"/>
        <family val="2"/>
      </rPr>
      <t>3.</t>
    </r>
    <r>
      <rPr>
        <sz val="16"/>
        <color theme="1"/>
        <rFont val="宋体"/>
        <family val="3"/>
        <charset val="134"/>
      </rPr>
      <t>点击电话</t>
    </r>
  </si>
  <si>
    <r>
      <rPr>
        <sz val="16"/>
        <color theme="1"/>
        <rFont val="宋体"/>
        <family val="3"/>
        <charset val="134"/>
      </rPr>
      <t>计算从手指抬起动作到蓝牙电话界面（通讯录）稳定展示</t>
    </r>
  </si>
  <si>
    <r>
      <rPr>
        <sz val="16"/>
        <color theme="1"/>
        <rFont val="Verdana Pro"/>
        <family val="1"/>
      </rPr>
      <t>非首次进入蓝牙电话界面</t>
    </r>
  </si>
  <si>
    <r>
      <rPr>
        <sz val="16"/>
        <color theme="1"/>
        <rFont val="Verdana Pro"/>
        <family val="1"/>
      </rPr>
      <t>在</t>
    </r>
    <r>
      <rPr>
        <sz val="16"/>
        <color theme="1"/>
        <rFont val="Calibri"/>
        <family val="2"/>
      </rPr>
      <t>launcher</t>
    </r>
    <r>
      <rPr>
        <sz val="16"/>
        <color theme="1"/>
        <rFont val="Verdana Pro"/>
        <family val="1"/>
      </rPr>
      <t>界面点击进入蓝牙电话界面</t>
    </r>
  </si>
  <si>
    <r>
      <rPr>
        <sz val="16"/>
        <color theme="1"/>
        <rFont val="宋体"/>
        <family val="3"/>
        <charset val="134"/>
      </rPr>
      <t>计算从手指抬起动作到蓝牙电话界面稳定展示</t>
    </r>
  </si>
  <si>
    <r>
      <t>1.IVI</t>
    </r>
    <r>
      <rPr>
        <sz val="16"/>
        <color theme="1"/>
        <rFont val="Verdana Pro"/>
        <family val="1"/>
      </rPr>
      <t>开机，发送</t>
    </r>
    <r>
      <rPr>
        <sz val="16"/>
        <color theme="1"/>
        <rFont val="Calibri"/>
        <family val="2"/>
      </rPr>
      <t>adb reboot</t>
    </r>
    <r>
      <rPr>
        <sz val="16"/>
        <color theme="1"/>
        <rFont val="Verdana Pro"/>
        <family val="1"/>
      </rPr>
      <t xml:space="preserve">消息
</t>
    </r>
    <r>
      <rPr>
        <sz val="16"/>
        <color theme="1"/>
        <rFont val="Calibri"/>
        <family val="2"/>
      </rPr>
      <t>2.Launcher</t>
    </r>
    <r>
      <rPr>
        <sz val="16"/>
        <color theme="1"/>
        <rFont val="Verdana Pro"/>
        <family val="1"/>
      </rPr>
      <t>显示后</t>
    </r>
    <r>
      <rPr>
        <sz val="16"/>
        <color theme="1"/>
        <rFont val="Calibri"/>
        <family val="2"/>
      </rPr>
      <t>3</t>
    </r>
    <r>
      <rPr>
        <sz val="16"/>
        <color theme="1"/>
        <rFont val="Verdana Pro"/>
        <family val="1"/>
      </rPr>
      <t>分钟，手机端进行</t>
    </r>
    <r>
      <rPr>
        <sz val="16"/>
        <color theme="1"/>
        <rFont val="Calibri"/>
        <family val="2"/>
      </rPr>
      <t>DLNA</t>
    </r>
    <r>
      <rPr>
        <sz val="16"/>
        <color theme="1"/>
        <rFont val="Verdana Pro"/>
        <family val="1"/>
      </rPr>
      <t>投屏</t>
    </r>
  </si>
  <si>
    <r>
      <rPr>
        <sz val="16"/>
        <color theme="1"/>
        <rFont val="宋体"/>
        <family val="3"/>
        <charset val="134"/>
      </rPr>
      <t>计算从</t>
    </r>
    <r>
      <rPr>
        <sz val="16"/>
        <color theme="1"/>
        <rFont val="Calibri"/>
        <family val="2"/>
      </rPr>
      <t>Launcher</t>
    </r>
    <r>
      <rPr>
        <sz val="16"/>
        <color theme="1"/>
        <rFont val="宋体"/>
        <family val="3"/>
        <charset val="134"/>
      </rPr>
      <t>第一帧至车机端显示本地图片投屏界面（待确认）</t>
    </r>
  </si>
  <si>
    <r>
      <t>1.IVI</t>
    </r>
    <r>
      <rPr>
        <sz val="16"/>
        <color theme="1"/>
        <rFont val="宋体"/>
        <family val="3"/>
        <charset val="134"/>
      </rPr>
      <t>开机，发送</t>
    </r>
    <r>
      <rPr>
        <sz val="16"/>
        <color theme="1"/>
        <rFont val="Calibri"/>
        <family val="2"/>
      </rPr>
      <t>adb reboot</t>
    </r>
    <r>
      <rPr>
        <sz val="16"/>
        <color theme="1"/>
        <rFont val="宋体"/>
        <family val="3"/>
        <charset val="134"/>
      </rPr>
      <t xml:space="preserve">消息
</t>
    </r>
    <r>
      <rPr>
        <sz val="16"/>
        <color theme="1"/>
        <rFont val="Calibri"/>
        <family val="2"/>
      </rPr>
      <t>2.Launcher</t>
    </r>
    <r>
      <rPr>
        <sz val="16"/>
        <color theme="1"/>
        <rFont val="宋体"/>
        <family val="3"/>
        <charset val="134"/>
      </rPr>
      <t>显示后</t>
    </r>
    <r>
      <rPr>
        <sz val="16"/>
        <color theme="1"/>
        <rFont val="Calibri"/>
        <family val="2"/>
      </rPr>
      <t>3</t>
    </r>
    <r>
      <rPr>
        <sz val="16"/>
        <color theme="1"/>
        <rFont val="宋体"/>
        <family val="3"/>
        <charset val="134"/>
      </rPr>
      <t>分钟内，打开精简屏幕</t>
    </r>
  </si>
  <si>
    <r>
      <rPr>
        <sz val="16"/>
        <color theme="1"/>
        <rFont val="宋体"/>
        <family val="3"/>
        <charset val="134"/>
      </rPr>
      <t>非首次打开精简屏幕界面</t>
    </r>
  </si>
  <si>
    <r>
      <rPr>
        <sz val="16"/>
        <color theme="1"/>
        <rFont val="宋体"/>
        <family val="3"/>
        <charset val="134"/>
      </rPr>
      <t>在设置界面，点击打开精简屏幕</t>
    </r>
  </si>
  <si>
    <r>
      <rPr>
        <sz val="16"/>
        <color theme="1"/>
        <rFont val="宋体"/>
        <family val="3"/>
        <charset val="134"/>
      </rPr>
      <t>无图库功能</t>
    </r>
  </si>
  <si>
    <r>
      <t xml:space="preserve">
</t>
    </r>
    <r>
      <rPr>
        <sz val="16"/>
        <color theme="1"/>
        <rFont val="宋体"/>
        <family val="3"/>
        <charset val="134"/>
      </rPr>
      <t>【</t>
    </r>
    <r>
      <rPr>
        <sz val="16"/>
        <color theme="1"/>
        <rFont val="Calibri"/>
        <family val="2"/>
      </rPr>
      <t>MY24 U554</t>
    </r>
    <r>
      <rPr>
        <sz val="16"/>
        <color theme="1"/>
        <rFont val="宋体"/>
        <family val="3"/>
        <charset val="134"/>
      </rPr>
      <t>】【必现】【</t>
    </r>
    <r>
      <rPr>
        <sz val="16"/>
        <color theme="1"/>
        <rFont val="Calibri"/>
        <family val="2"/>
      </rPr>
      <t>BT Music</t>
    </r>
    <r>
      <rPr>
        <sz val="16"/>
        <color theme="1"/>
        <rFont val="宋体"/>
        <family val="3"/>
        <charset val="134"/>
      </rPr>
      <t>】【</t>
    </r>
    <r>
      <rPr>
        <sz val="16"/>
        <color theme="1"/>
        <rFont val="Calibri"/>
        <family val="2"/>
      </rPr>
      <t>performance</t>
    </r>
    <r>
      <rPr>
        <sz val="16"/>
        <color theme="1"/>
        <rFont val="宋体"/>
        <family val="3"/>
        <charset val="134"/>
      </rPr>
      <t>】蓝牙音乐热启动较慢（</t>
    </r>
    <r>
      <rPr>
        <sz val="16"/>
        <color theme="1"/>
        <rFont val="Calibri"/>
        <family val="2"/>
      </rPr>
      <t>R06.ENG_1.013s</t>
    </r>
    <r>
      <rPr>
        <sz val="16"/>
        <color theme="1"/>
        <rFont val="宋体"/>
        <family val="3"/>
        <charset val="134"/>
      </rPr>
      <t>；</t>
    </r>
    <r>
      <rPr>
        <sz val="16"/>
        <color theme="1"/>
        <rFont val="Calibri"/>
        <family val="2"/>
      </rPr>
      <t>target_0.6s</t>
    </r>
    <r>
      <rPr>
        <sz val="16"/>
        <color theme="1"/>
        <rFont val="宋体"/>
        <family val="3"/>
        <charset val="134"/>
      </rPr>
      <t>；允许偏差：</t>
    </r>
    <r>
      <rPr>
        <sz val="16"/>
        <color theme="1"/>
        <rFont val="Calibri"/>
        <family val="2"/>
      </rPr>
      <t>0.78s</t>
    </r>
    <r>
      <rPr>
        <sz val="16"/>
        <color theme="1"/>
        <rFont val="宋体"/>
        <family val="3"/>
        <charset val="134"/>
      </rPr>
      <t>）</t>
    </r>
    <r>
      <rPr>
        <sz val="16"/>
        <color theme="1"/>
        <rFont val="Calibri"/>
        <family val="2"/>
      </rPr>
      <t>-BUG20230718_30525</t>
    </r>
    <phoneticPr fontId="48" type="noConversion"/>
  </si>
  <si>
    <t>Pass</t>
    <phoneticPr fontId="48" type="noConversion"/>
  </si>
  <si>
    <r>
      <t>Benchmark</t>
    </r>
    <r>
      <rPr>
        <b/>
        <sz val="14"/>
        <color theme="1"/>
        <rFont val="等线"/>
        <family val="3"/>
        <charset val="134"/>
      </rPr>
      <t>用例</t>
    </r>
  </si>
  <si>
    <r>
      <rPr>
        <sz val="14"/>
        <color theme="1"/>
        <rFont val="等线"/>
        <family val="3"/>
        <charset val="134"/>
      </rPr>
      <t>快</t>
    </r>
    <r>
      <rPr>
        <sz val="14"/>
        <color theme="1"/>
        <rFont val="Calibri"/>
        <family val="2"/>
      </rPr>
      <t>/</t>
    </r>
    <r>
      <rPr>
        <sz val="14"/>
        <color theme="1"/>
        <rFont val="等线"/>
        <family val="3"/>
        <charset val="134"/>
      </rPr>
      <t>一般</t>
    </r>
    <r>
      <rPr>
        <sz val="14"/>
        <color theme="1"/>
        <rFont val="Calibri"/>
        <family val="2"/>
      </rPr>
      <t>/</t>
    </r>
    <r>
      <rPr>
        <sz val="14"/>
        <color theme="1"/>
        <rFont val="等线"/>
        <family val="3"/>
        <charset val="134"/>
      </rPr>
      <t>慢</t>
    </r>
  </si>
  <si>
    <r>
      <rPr>
        <sz val="14"/>
        <color theme="1"/>
        <rFont val="等线"/>
        <family val="3"/>
        <charset val="134"/>
      </rPr>
      <t>全电台扫描时间</t>
    </r>
  </si>
  <si>
    <r>
      <rPr>
        <sz val="14"/>
        <color theme="1"/>
        <rFont val="等线"/>
        <family val="3"/>
        <charset val="134"/>
      </rPr>
      <t>已经存在的电台切换</t>
    </r>
    <r>
      <rPr>
        <sz val="14"/>
        <color theme="1"/>
        <rFont val="Calibri"/>
        <family val="2"/>
      </rPr>
      <t xml:space="preserve"> FM to FM/AM to AM</t>
    </r>
  </si>
  <si>
    <r>
      <rPr>
        <sz val="14"/>
        <color theme="1"/>
        <rFont val="等线"/>
        <family val="3"/>
        <charset val="134"/>
      </rPr>
      <t>网络电台到</t>
    </r>
    <r>
      <rPr>
        <sz val="14"/>
        <color theme="1"/>
        <rFont val="Calibri"/>
        <family val="2"/>
      </rPr>
      <t>FM/AM</t>
    </r>
  </si>
  <si>
    <r>
      <rPr>
        <sz val="14"/>
        <color theme="1"/>
        <rFont val="等线"/>
        <family val="3"/>
        <charset val="134"/>
      </rPr>
      <t>已经存在的电台切换</t>
    </r>
    <r>
      <rPr>
        <sz val="14"/>
        <color theme="1"/>
        <rFont val="Calibri"/>
        <family val="2"/>
      </rPr>
      <t xml:space="preserve"> FM to AM</t>
    </r>
  </si>
  <si>
    <r>
      <t>BT</t>
    </r>
    <r>
      <rPr>
        <sz val="14"/>
        <color theme="1"/>
        <rFont val="等线"/>
        <family val="3"/>
        <charset val="134"/>
      </rPr>
      <t>连接时间，从确认配对到播放</t>
    </r>
    <r>
      <rPr>
        <sz val="14"/>
        <color theme="1"/>
        <rFont val="Calibri"/>
        <family val="2"/>
      </rPr>
      <t>BT</t>
    </r>
    <r>
      <rPr>
        <sz val="14"/>
        <color theme="1"/>
        <rFont val="等线"/>
        <family val="3"/>
        <charset val="134"/>
      </rPr>
      <t>音乐或者打电话的时间</t>
    </r>
  </si>
  <si>
    <r>
      <rPr>
        <sz val="14"/>
        <color theme="1"/>
        <rFont val="等线"/>
        <family val="3"/>
        <charset val="134"/>
      </rPr>
      <t>已经配对过的</t>
    </r>
    <r>
      <rPr>
        <sz val="14"/>
        <color theme="1"/>
        <rFont val="Calibri"/>
        <family val="2"/>
      </rPr>
      <t>BT</t>
    </r>
    <r>
      <rPr>
        <sz val="14"/>
        <color theme="1"/>
        <rFont val="等线"/>
        <family val="3"/>
        <charset val="134"/>
      </rPr>
      <t>设备，从点连接到播放</t>
    </r>
    <r>
      <rPr>
        <sz val="14"/>
        <color theme="1"/>
        <rFont val="Calibri"/>
        <family val="2"/>
      </rPr>
      <t>BT</t>
    </r>
    <r>
      <rPr>
        <sz val="14"/>
        <color theme="1"/>
        <rFont val="等线"/>
        <family val="3"/>
        <charset val="134"/>
      </rPr>
      <t>音乐或者打电话的时间</t>
    </r>
  </si>
  <si>
    <r>
      <rPr>
        <sz val="14"/>
        <color theme="1"/>
        <rFont val="等线"/>
        <family val="3"/>
        <charset val="134"/>
      </rPr>
      <t>同步</t>
    </r>
    <r>
      <rPr>
        <sz val="14"/>
        <color theme="1"/>
        <rFont val="Calibri"/>
        <family val="2"/>
      </rPr>
      <t>BT</t>
    </r>
    <r>
      <rPr>
        <sz val="14"/>
        <color theme="1"/>
        <rFont val="等线"/>
        <family val="3"/>
        <charset val="134"/>
      </rPr>
      <t>联系人</t>
    </r>
    <r>
      <rPr>
        <sz val="14"/>
        <color theme="1"/>
        <rFont val="Calibri"/>
        <family val="2"/>
      </rPr>
      <t xml:space="preserve"> 500</t>
    </r>
    <r>
      <rPr>
        <sz val="14"/>
        <color theme="1"/>
        <rFont val="等线"/>
        <family val="3"/>
        <charset val="134"/>
      </rPr>
      <t>条</t>
    </r>
  </si>
  <si>
    <r>
      <rPr>
        <sz val="14"/>
        <color theme="1"/>
        <rFont val="等线"/>
        <family val="3"/>
        <charset val="134"/>
      </rPr>
      <t>√</t>
    </r>
  </si>
  <si>
    <r>
      <t>30s (</t>
    </r>
    <r>
      <rPr>
        <sz val="14"/>
        <color theme="1"/>
        <rFont val="等线"/>
        <family val="3"/>
        <charset val="134"/>
      </rPr>
      <t>每条联系人</t>
    </r>
    <r>
      <rPr>
        <sz val="14"/>
        <color theme="1"/>
        <rFont val="Calibri"/>
        <family val="2"/>
      </rPr>
      <t>2</t>
    </r>
    <r>
      <rPr>
        <sz val="14"/>
        <color theme="1"/>
        <rFont val="等线"/>
        <family val="3"/>
        <charset val="134"/>
      </rPr>
      <t>个号码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</si>
  <si>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等线"/>
        <family val="3"/>
        <charset val="134"/>
      </rPr>
      <t>同步</t>
    </r>
    <r>
      <rPr>
        <sz val="14"/>
        <color theme="1"/>
        <rFont val="Calibri"/>
        <family val="2"/>
      </rPr>
      <t>BT</t>
    </r>
    <r>
      <rPr>
        <sz val="14"/>
        <color theme="1"/>
        <rFont val="等线"/>
        <family val="3"/>
        <charset val="134"/>
      </rPr>
      <t>联系人</t>
    </r>
    <r>
      <rPr>
        <sz val="14"/>
        <color theme="1"/>
        <rFont val="Calibri"/>
        <family val="2"/>
      </rPr>
      <t xml:space="preserve"> 1000</t>
    </r>
    <r>
      <rPr>
        <sz val="14"/>
        <color theme="1"/>
        <rFont val="等线"/>
        <family val="3"/>
        <charset val="134"/>
      </rPr>
      <t>条</t>
    </r>
  </si>
  <si>
    <r>
      <t>45s (</t>
    </r>
    <r>
      <rPr>
        <sz val="14"/>
        <color theme="1"/>
        <rFont val="等线"/>
        <family val="3"/>
        <charset val="134"/>
      </rPr>
      <t>每条联系人</t>
    </r>
    <r>
      <rPr>
        <sz val="14"/>
        <color theme="1"/>
        <rFont val="Calibri"/>
        <family val="2"/>
      </rPr>
      <t>2</t>
    </r>
    <r>
      <rPr>
        <sz val="14"/>
        <color theme="1"/>
        <rFont val="等线"/>
        <family val="3"/>
        <charset val="134"/>
      </rPr>
      <t>个号码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</si>
  <si>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等线"/>
        <family val="3"/>
        <charset val="134"/>
      </rPr>
      <t>同步</t>
    </r>
    <r>
      <rPr>
        <sz val="14"/>
        <color theme="1"/>
        <rFont val="Calibri"/>
        <family val="2"/>
      </rPr>
      <t>BT</t>
    </r>
    <r>
      <rPr>
        <sz val="14"/>
        <color theme="1"/>
        <rFont val="等线"/>
        <family val="3"/>
        <charset val="134"/>
      </rPr>
      <t>联系人</t>
    </r>
    <r>
      <rPr>
        <sz val="14"/>
        <color theme="1"/>
        <rFont val="Calibri"/>
        <family val="2"/>
      </rPr>
      <t xml:space="preserve"> 1500</t>
    </r>
    <r>
      <rPr>
        <sz val="14"/>
        <color theme="1"/>
        <rFont val="等线"/>
        <family val="3"/>
        <charset val="134"/>
      </rPr>
      <t>条</t>
    </r>
  </si>
  <si>
    <r>
      <t>60s (</t>
    </r>
    <r>
      <rPr>
        <sz val="14"/>
        <color theme="1"/>
        <rFont val="等线"/>
        <family val="3"/>
        <charset val="134"/>
      </rPr>
      <t>每条联系人</t>
    </r>
    <r>
      <rPr>
        <sz val="14"/>
        <color theme="1"/>
        <rFont val="Calibri"/>
        <family val="2"/>
      </rPr>
      <t>2</t>
    </r>
    <r>
      <rPr>
        <sz val="14"/>
        <color theme="1"/>
        <rFont val="等线"/>
        <family val="3"/>
        <charset val="134"/>
      </rPr>
      <t>个号码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</si>
  <si>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等线"/>
        <family val="3"/>
        <charset val="134"/>
      </rPr>
      <t>同步</t>
    </r>
    <r>
      <rPr>
        <sz val="14"/>
        <color theme="1"/>
        <rFont val="Calibri"/>
        <family val="2"/>
      </rPr>
      <t>BT</t>
    </r>
    <r>
      <rPr>
        <sz val="14"/>
        <color theme="1"/>
        <rFont val="等线"/>
        <family val="3"/>
        <charset val="134"/>
      </rPr>
      <t>联系人</t>
    </r>
    <r>
      <rPr>
        <sz val="14"/>
        <color theme="1"/>
        <rFont val="Calibri"/>
        <family val="2"/>
      </rPr>
      <t>6000-1W</t>
    </r>
    <r>
      <rPr>
        <sz val="14"/>
        <color theme="1"/>
        <rFont val="等线"/>
        <family val="3"/>
        <charset val="134"/>
      </rPr>
      <t>条</t>
    </r>
  </si>
  <si>
    <r>
      <rPr>
        <sz val="14"/>
        <color theme="1"/>
        <rFont val="等线"/>
        <family val="3"/>
        <charset val="134"/>
      </rPr>
      <t>不能比</t>
    </r>
    <r>
      <rPr>
        <sz val="14"/>
        <color theme="1"/>
        <rFont val="Calibri"/>
        <family val="2"/>
      </rPr>
      <t>SYNC</t>
    </r>
    <r>
      <rPr>
        <sz val="14"/>
        <color theme="1"/>
        <rFont val="等线"/>
        <family val="3"/>
        <charset val="134"/>
      </rPr>
      <t>（</t>
    </r>
    <r>
      <rPr>
        <sz val="14"/>
        <color theme="1"/>
        <rFont val="Calibri"/>
        <family val="2"/>
      </rPr>
      <t>10</t>
    </r>
    <r>
      <rPr>
        <sz val="14"/>
        <color theme="1"/>
        <rFont val="等线"/>
        <family val="3"/>
        <charset val="134"/>
      </rPr>
      <t>分钟）慢</t>
    </r>
  </si>
  <si>
    <r>
      <rPr>
        <sz val="14"/>
        <color theme="1"/>
        <rFont val="等线"/>
        <family val="3"/>
        <charset val="134"/>
      </rPr>
      <t>从插入</t>
    </r>
    <r>
      <rPr>
        <sz val="14"/>
        <color theme="1"/>
        <rFont val="Calibri"/>
        <family val="2"/>
      </rPr>
      <t>u</t>
    </r>
    <r>
      <rPr>
        <sz val="14"/>
        <color theme="1"/>
        <rFont val="等线"/>
        <family val="3"/>
        <charset val="134"/>
      </rPr>
      <t>盘开始，扫描前</t>
    </r>
    <r>
      <rPr>
        <sz val="14"/>
        <color theme="1"/>
        <rFont val="Calibri"/>
        <family val="2"/>
      </rPr>
      <t>100</t>
    </r>
    <r>
      <rPr>
        <sz val="14"/>
        <color theme="1"/>
        <rFont val="等线"/>
        <family val="3"/>
        <charset val="134"/>
      </rPr>
      <t>个</t>
    </r>
    <r>
      <rPr>
        <sz val="14"/>
        <color theme="1"/>
        <rFont val="Calibri"/>
        <family val="2"/>
      </rPr>
      <t>USB</t>
    </r>
    <r>
      <rPr>
        <sz val="14"/>
        <color theme="1"/>
        <rFont val="等线"/>
        <family val="3"/>
        <charset val="134"/>
      </rPr>
      <t>本地文件后，用户手动选择第一个音乐</t>
    </r>
    <r>
      <rPr>
        <sz val="14"/>
        <color theme="1"/>
        <rFont val="Calibri"/>
        <family val="2"/>
      </rPr>
      <t>/</t>
    </r>
    <r>
      <rPr>
        <sz val="14"/>
        <color theme="1"/>
        <rFont val="等线"/>
        <family val="3"/>
        <charset val="134"/>
      </rPr>
      <t>视频文件，能够开始播放第一帧的时间</t>
    </r>
  </si>
  <si>
    <r>
      <rPr>
        <sz val="14"/>
        <color theme="1"/>
        <rFont val="等线"/>
        <family val="3"/>
        <charset val="134"/>
      </rPr>
      <t>车机拨打、挂断电话后电话状态同步到手机界面的时间。（反之亦然）</t>
    </r>
  </si>
  <si>
    <r>
      <rPr>
        <sz val="14"/>
        <color theme="1"/>
        <rFont val="等线"/>
        <family val="3"/>
        <charset val="134"/>
      </rPr>
      <t>电话启动时间</t>
    </r>
    <r>
      <rPr>
        <sz val="14"/>
        <color theme="1"/>
        <rFont val="Calibri"/>
        <family val="2"/>
      </rPr>
      <t xml:space="preserve"> (homescreen</t>
    </r>
    <r>
      <rPr>
        <sz val="14"/>
        <color theme="1"/>
        <rFont val="等线"/>
        <family val="3"/>
        <charset val="134"/>
      </rPr>
      <t>准备后点击电话按钮到电话应用启动完毕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</si>
  <si>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等线"/>
        <family val="3"/>
        <charset val="134"/>
      </rPr>
      <t>点开</t>
    </r>
    <r>
      <rPr>
        <sz val="14"/>
        <color theme="1"/>
        <rFont val="Calibri"/>
        <family val="2"/>
      </rPr>
      <t>WIFI</t>
    </r>
    <r>
      <rPr>
        <sz val="14"/>
        <color theme="1"/>
        <rFont val="等线"/>
        <family val="3"/>
        <charset val="134"/>
      </rPr>
      <t>开关后到扫描出所有热点的时间</t>
    </r>
  </si>
  <si>
    <r>
      <rPr>
        <sz val="14"/>
        <color theme="1"/>
        <rFont val="等线"/>
        <family val="3"/>
        <charset val="134"/>
      </rPr>
      <t>断开</t>
    </r>
    <r>
      <rPr>
        <sz val="14"/>
        <color theme="1"/>
        <rFont val="Calibri"/>
        <family val="2"/>
      </rPr>
      <t>wifi</t>
    </r>
    <r>
      <rPr>
        <sz val="14"/>
        <color theme="1"/>
        <rFont val="等线"/>
        <family val="3"/>
        <charset val="134"/>
      </rPr>
      <t>热点的时间</t>
    </r>
  </si>
  <si>
    <r>
      <rPr>
        <sz val="14"/>
        <color theme="1"/>
        <rFont val="等线"/>
        <family val="3"/>
        <charset val="134"/>
      </rPr>
      <t>从输入密码到连接成功的时间</t>
    </r>
  </si>
  <si>
    <r>
      <rPr>
        <sz val="14"/>
        <color theme="1"/>
        <rFont val="等线"/>
        <family val="3"/>
        <charset val="134"/>
      </rPr>
      <t>无需输入密码直接连接成功的时间</t>
    </r>
  </si>
  <si>
    <r>
      <rPr>
        <sz val="14"/>
        <color theme="1"/>
        <rFont val="等线"/>
        <family val="3"/>
        <charset val="134"/>
      </rPr>
      <t>从接受到信号到相应</t>
    </r>
    <r>
      <rPr>
        <sz val="14"/>
        <color theme="1"/>
        <rFont val="Calibri"/>
        <family val="2"/>
      </rPr>
      <t xml:space="preserve">HMI status image coding </t>
    </r>
    <r>
      <rPr>
        <sz val="14"/>
        <color theme="1"/>
        <rFont val="等线"/>
        <family val="3"/>
        <charset val="134"/>
      </rPr>
      <t>显示的时间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</si>
</sst>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0_ "/>
    <numFmt numFmtId="177" formatCode="###############\K"/>
    <numFmt numFmtId="178" formatCode="0.0_);[Red]\(0.0\)"/>
    <numFmt numFmtId="179" formatCode="0.00_);[Red]\(0.00\)"/>
    <numFmt numFmtId="180" formatCode="0_);[Red]\(0\)"/>
  </numFmts>
  <fonts count="55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trike/>
      <sz val="10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Segoe UI"/>
      <family val="2"/>
    </font>
    <font>
      <b/>
      <sz val="14"/>
      <color theme="1"/>
      <name val="等线"/>
      <family val="3"/>
      <charset val="134"/>
      <scheme val="minor"/>
    </font>
    <font>
      <sz val="10"/>
      <color theme="1"/>
      <name val="Microsoft YaHei"/>
      <charset val="134"/>
    </font>
    <font>
      <sz val="10.5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theme="1"/>
      <name val="Aharoni"/>
      <family val="1"/>
    </font>
    <font>
      <sz val="16"/>
      <name val="Aharoni"/>
      <family val="1"/>
    </font>
    <font>
      <sz val="16"/>
      <name val="KaiTi"/>
      <family val="3"/>
    </font>
    <font>
      <sz val="16"/>
      <name val="Calibri"/>
      <family val="2"/>
    </font>
    <font>
      <sz val="16"/>
      <color theme="1"/>
      <name val="Calibri"/>
      <family val="2"/>
    </font>
    <font>
      <b/>
      <sz val="16"/>
      <color theme="1"/>
      <name val="Verdana Pro"/>
      <family val="1"/>
    </font>
    <font>
      <b/>
      <sz val="16"/>
      <color theme="1"/>
      <name val="Calibri"/>
      <family val="2"/>
    </font>
    <font>
      <sz val="16"/>
      <color theme="1"/>
      <name val="Verdana Pro"/>
      <family val="1"/>
    </font>
    <font>
      <sz val="16"/>
      <color theme="1"/>
      <name val="宋体"/>
      <family val="3"/>
      <charset val="134"/>
    </font>
    <font>
      <sz val="16"/>
      <color theme="1"/>
      <name val="微软雅黑"/>
      <family val="2"/>
      <charset val="134"/>
    </font>
    <font>
      <b/>
      <sz val="16"/>
      <color theme="1"/>
      <name val="Verdana Pro"/>
      <family val="1"/>
    </font>
    <font>
      <sz val="16"/>
      <color theme="1"/>
      <name val="Verdana Pro"/>
      <family val="1"/>
    </font>
    <font>
      <sz val="16"/>
      <color rgb="FF000000"/>
      <name val="Calibri"/>
      <family val="2"/>
    </font>
    <font>
      <sz val="12"/>
      <color rgb="FF000000"/>
      <name val="Verdana Pro"/>
      <family val="1"/>
    </font>
    <font>
      <sz val="16"/>
      <color rgb="FFFF0000"/>
      <name val="Aharoni"/>
      <family val="1"/>
    </font>
    <font>
      <sz val="12"/>
      <color theme="1"/>
      <name val="Verdana Pro"/>
      <family val="1"/>
    </font>
    <font>
      <strike/>
      <sz val="16"/>
      <color theme="1"/>
      <name val="等线 Light"/>
      <family val="3"/>
      <charset val="134"/>
    </font>
    <font>
      <sz val="16"/>
      <color theme="1"/>
      <name val="宋体"/>
      <family val="3"/>
      <charset val="134"/>
    </font>
    <font>
      <sz val="11"/>
      <color theme="1"/>
      <name val="Abadi"/>
      <family val="1"/>
    </font>
    <font>
      <sz val="11"/>
      <name val="Abadi"/>
      <family val="1"/>
    </font>
    <font>
      <sz val="14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Microsoft YaHei"/>
      <charset val="134"/>
    </font>
    <font>
      <sz val="18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6"/>
      <color theme="1"/>
      <name val="宋体"/>
      <family val="3"/>
      <charset val="134"/>
    </font>
    <font>
      <sz val="7"/>
      <color theme="1"/>
      <name val="Times New Roman"/>
      <family val="1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1"/>
      <name val="宋体"/>
      <family val="3"/>
      <charset val="134"/>
    </font>
    <font>
      <b/>
      <sz val="10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trike/>
      <sz val="16"/>
      <color theme="1"/>
      <name val="Calibri"/>
      <family val="2"/>
    </font>
    <font>
      <b/>
      <sz val="14"/>
      <color theme="1"/>
      <name val="Calibri"/>
      <family val="2"/>
    </font>
    <font>
      <b/>
      <sz val="14"/>
      <color theme="1"/>
      <name val="等线"/>
      <family val="3"/>
      <charset val="134"/>
    </font>
    <font>
      <sz val="14"/>
      <color theme="1"/>
      <name val="Calibri"/>
      <family val="2"/>
    </font>
    <font>
      <sz val="14"/>
      <color theme="1"/>
      <name val="等线"/>
      <family val="3"/>
      <charset val="134"/>
    </font>
    <font>
      <b/>
      <sz val="14"/>
      <color rgb="FF606266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</cellStyleXfs>
  <cellXfs count="372">
    <xf numFmtId="0" fontId="0" fillId="0" borderId="0" xfId="0"/>
    <xf numFmtId="0" fontId="1" fillId="2" borderId="1" xfId="2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wrapText="1"/>
    </xf>
    <xf numFmtId="0" fontId="1" fillId="0" borderId="0" xfId="3">
      <alignment vertical="center"/>
    </xf>
    <xf numFmtId="0" fontId="1" fillId="0" borderId="2" xfId="3" applyBorder="1">
      <alignment vertical="center"/>
    </xf>
    <xf numFmtId="0" fontId="3" fillId="3" borderId="2" xfId="3" applyFont="1" applyFill="1" applyBorder="1">
      <alignment vertical="center"/>
    </xf>
    <xf numFmtId="0" fontId="1" fillId="0" borderId="0" xfId="3" applyBorder="1">
      <alignment vertical="center"/>
    </xf>
    <xf numFmtId="0" fontId="1" fillId="2" borderId="2" xfId="2" applyFill="1" applyBorder="1"/>
    <xf numFmtId="0" fontId="1" fillId="2" borderId="2" xfId="3" applyFill="1" applyBorder="1">
      <alignment vertical="center"/>
    </xf>
    <xf numFmtId="0" fontId="1" fillId="0" borderId="0" xfId="3" applyNumberFormat="1" applyFont="1" applyFill="1" applyBorder="1" applyAlignment="1" applyProtection="1">
      <alignment vertical="center"/>
    </xf>
    <xf numFmtId="9" fontId="0" fillId="0" borderId="2" xfId="0" applyNumberFormat="1" applyBorder="1"/>
    <xf numFmtId="0" fontId="1" fillId="0" borderId="0" xfId="0" applyNumberFormat="1" applyFont="1" applyFill="1" applyBorder="1" applyAlignment="1" applyProtection="1">
      <alignment vertical="center"/>
    </xf>
    <xf numFmtId="0" fontId="1" fillId="0" borderId="2" xfId="2" applyBorder="1"/>
    <xf numFmtId="0" fontId="1" fillId="0" borderId="0" xfId="2"/>
    <xf numFmtId="0" fontId="1" fillId="2" borderId="1" xfId="2" applyFill="1" applyBorder="1" applyAlignment="1">
      <alignment vertical="center"/>
    </xf>
    <xf numFmtId="0" fontId="1" fillId="2" borderId="1" xfId="2" applyFill="1" applyBorder="1"/>
    <xf numFmtId="0" fontId="1" fillId="0" borderId="2" xfId="2" applyBorder="1" applyAlignment="1">
      <alignment horizontal="center" vertical="center" wrapText="1"/>
    </xf>
    <xf numFmtId="0" fontId="1" fillId="0" borderId="7" xfId="2" applyBorder="1" applyAlignment="1">
      <alignment vertical="center"/>
    </xf>
    <xf numFmtId="0" fontId="1" fillId="0" borderId="2" xfId="2" applyFont="1" applyBorder="1"/>
    <xf numFmtId="0" fontId="1" fillId="0" borderId="2" xfId="2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8" xfId="2" applyFill="1" applyBorder="1"/>
    <xf numFmtId="10" fontId="1" fillId="0" borderId="2" xfId="2" applyNumberFormat="1" applyBorder="1"/>
    <xf numFmtId="0" fontId="1" fillId="0" borderId="2" xfId="2" applyBorder="1" applyAlignment="1">
      <alignment horizontal="center" vertical="center"/>
    </xf>
    <xf numFmtId="0" fontId="1" fillId="0" borderId="7" xfId="2" applyBorder="1"/>
    <xf numFmtId="0" fontId="1" fillId="0" borderId="2" xfId="2" applyBorder="1" applyAlignment="1">
      <alignment vertical="center"/>
    </xf>
    <xf numFmtId="0" fontId="1" fillId="2" borderId="2" xfId="2" applyFill="1" applyBorder="1" applyAlignment="1">
      <alignment vertical="center"/>
    </xf>
    <xf numFmtId="0" fontId="1" fillId="0" borderId="11" xfId="2" applyBorder="1"/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/>
    </xf>
    <xf numFmtId="0" fontId="1" fillId="0" borderId="1" xfId="2" applyBorder="1" applyAlignment="1">
      <alignment horizontal="center" vertical="center"/>
    </xf>
    <xf numFmtId="0" fontId="1" fillId="0" borderId="9" xfId="2" applyBorder="1" applyAlignment="1">
      <alignment horizontal="center" vertical="center"/>
    </xf>
    <xf numFmtId="0" fontId="1" fillId="0" borderId="5" xfId="2" applyBorder="1"/>
    <xf numFmtId="0" fontId="1" fillId="0" borderId="12" xfId="2" applyBorder="1"/>
    <xf numFmtId="0" fontId="1" fillId="0" borderId="13" xfId="2" applyBorder="1"/>
    <xf numFmtId="0" fontId="1" fillId="0" borderId="10" xfId="2" applyBorder="1" applyAlignment="1">
      <alignment horizontal="center" vertical="center"/>
    </xf>
    <xf numFmtId="0" fontId="4" fillId="4" borderId="0" xfId="1" applyFont="1" applyFill="1"/>
    <xf numFmtId="0" fontId="1" fillId="4" borderId="0" xfId="1" applyFill="1"/>
    <xf numFmtId="0" fontId="1" fillId="5" borderId="0" xfId="1" applyFill="1"/>
    <xf numFmtId="0" fontId="1" fillId="0" borderId="0" xfId="1" applyFill="1"/>
    <xf numFmtId="0" fontId="1" fillId="0" borderId="0" xfId="1"/>
    <xf numFmtId="0" fontId="1" fillId="0" borderId="0" xfId="1" applyNumberFormat="1"/>
    <xf numFmtId="0" fontId="2" fillId="7" borderId="2" xfId="1" applyFont="1" applyFill="1" applyBorder="1"/>
    <xf numFmtId="10" fontId="2" fillId="6" borderId="2" xfId="1" applyNumberFormat="1" applyFont="1" applyFill="1" applyBorder="1"/>
    <xf numFmtId="0" fontId="5" fillId="5" borderId="2" xfId="1" applyFont="1" applyFill="1" applyBorder="1" applyAlignment="1">
      <alignment horizontal="left" vertical="center"/>
    </xf>
    <xf numFmtId="0" fontId="1" fillId="0" borderId="2" xfId="1" applyBorder="1"/>
    <xf numFmtId="0" fontId="5" fillId="5" borderId="2" xfId="1" applyFont="1" applyFill="1" applyBorder="1" applyAlignment="1">
      <alignment horizontal="justify" vertical="center"/>
    </xf>
    <xf numFmtId="0" fontId="5" fillId="0" borderId="2" xfId="1" applyFont="1" applyBorder="1" applyAlignment="1">
      <alignment horizontal="justify" vertical="center"/>
    </xf>
    <xf numFmtId="3" fontId="1" fillId="0" borderId="6" xfId="1" applyNumberFormat="1" applyBorder="1"/>
    <xf numFmtId="3" fontId="1" fillId="0" borderId="10" xfId="1" applyNumberFormat="1" applyBorder="1"/>
    <xf numFmtId="3" fontId="1" fillId="0" borderId="3" xfId="1" applyNumberFormat="1" applyBorder="1"/>
    <xf numFmtId="3" fontId="1" fillId="0" borderId="1" xfId="1" applyNumberFormat="1" applyBorder="1"/>
    <xf numFmtId="0" fontId="6" fillId="4" borderId="2" xfId="1" applyFont="1" applyFill="1" applyBorder="1" applyAlignment="1">
      <alignment horizontal="justify" vertical="center"/>
    </xf>
    <xf numFmtId="0" fontId="4" fillId="4" borderId="2" xfId="1" applyFont="1" applyFill="1" applyBorder="1"/>
    <xf numFmtId="3" fontId="1" fillId="0" borderId="6" xfId="1" applyNumberFormat="1" applyFont="1" applyBorder="1"/>
    <xf numFmtId="3" fontId="1" fillId="0" borderId="10" xfId="1" applyNumberFormat="1" applyFont="1" applyBorder="1"/>
    <xf numFmtId="0" fontId="7" fillId="0" borderId="2" xfId="0" applyFont="1" applyFill="1" applyBorder="1"/>
    <xf numFmtId="3" fontId="1" fillId="0" borderId="2" xfId="0" applyNumberFormat="1" applyFont="1" applyFill="1" applyBorder="1"/>
    <xf numFmtId="0" fontId="8" fillId="0" borderId="2" xfId="1" applyFont="1" applyBorder="1"/>
    <xf numFmtId="3" fontId="1" fillId="0" borderId="2" xfId="1" applyNumberFormat="1" applyBorder="1"/>
    <xf numFmtId="0" fontId="5" fillId="4" borderId="2" xfId="1" applyFont="1" applyFill="1" applyBorder="1" applyAlignment="1">
      <alignment horizontal="justify" vertical="center"/>
    </xf>
    <xf numFmtId="0" fontId="1" fillId="4" borderId="2" xfId="1" applyFill="1" applyBorder="1"/>
    <xf numFmtId="0" fontId="7" fillId="4" borderId="2" xfId="0" applyFont="1" applyFill="1" applyBorder="1"/>
    <xf numFmtId="0" fontId="1" fillId="5" borderId="2" xfId="1" applyFill="1" applyBorder="1"/>
    <xf numFmtId="0" fontId="1" fillId="0" borderId="2" xfId="1" applyFill="1" applyBorder="1"/>
    <xf numFmtId="0" fontId="1" fillId="0" borderId="0" xfId="1" applyBorder="1"/>
    <xf numFmtId="0" fontId="5" fillId="0" borderId="2" xfId="1" applyFont="1" applyFill="1" applyBorder="1" applyAlignment="1">
      <alignment horizontal="justify" vertical="center"/>
    </xf>
    <xf numFmtId="49" fontId="2" fillId="6" borderId="2" xfId="1" applyNumberFormat="1" applyFont="1" applyFill="1" applyBorder="1"/>
    <xf numFmtId="0" fontId="2" fillId="6" borderId="2" xfId="1" applyNumberFormat="1" applyFont="1" applyFill="1" applyBorder="1"/>
    <xf numFmtId="0" fontId="1" fillId="0" borderId="2" xfId="1" applyNumberFormat="1" applyBorder="1"/>
    <xf numFmtId="0" fontId="1" fillId="0" borderId="10" xfId="1" applyFont="1" applyBorder="1"/>
    <xf numFmtId="0" fontId="1" fillId="0" borderId="10" xfId="1" applyNumberFormat="1" applyFont="1" applyBorder="1"/>
    <xf numFmtId="0" fontId="1" fillId="0" borderId="4" xfId="1" applyNumberFormat="1" applyFont="1" applyBorder="1"/>
    <xf numFmtId="3" fontId="1" fillId="0" borderId="1" xfId="0" applyNumberFormat="1" applyFont="1" applyFill="1" applyBorder="1" applyAlignment="1" applyProtection="1"/>
    <xf numFmtId="0" fontId="1" fillId="0" borderId="1" xfId="1" applyNumberFormat="1" applyFont="1" applyBorder="1"/>
    <xf numFmtId="0" fontId="1" fillId="0" borderId="8" xfId="1" applyNumberFormat="1" applyFont="1" applyBorder="1"/>
    <xf numFmtId="0" fontId="4" fillId="4" borderId="2" xfId="1" applyNumberFormat="1" applyFont="1" applyFill="1" applyBorder="1"/>
    <xf numFmtId="3" fontId="1" fillId="0" borderId="2" xfId="1" applyNumberFormat="1" applyFont="1" applyBorder="1"/>
    <xf numFmtId="0" fontId="1" fillId="0" borderId="2" xfId="1" applyNumberFormat="1" applyFont="1" applyBorder="1"/>
    <xf numFmtId="0" fontId="1" fillId="0" borderId="11" xfId="1" applyNumberFormat="1" applyFont="1" applyBorder="1"/>
    <xf numFmtId="0" fontId="1" fillId="0" borderId="2" xfId="0" applyNumberFormat="1" applyFont="1" applyBorder="1"/>
    <xf numFmtId="0" fontId="1" fillId="0" borderId="2" xfId="0" applyNumberFormat="1" applyFont="1" applyFill="1" applyBorder="1"/>
    <xf numFmtId="0" fontId="1" fillId="0" borderId="11" xfId="0" applyNumberFormat="1" applyFont="1" applyFill="1" applyBorder="1"/>
    <xf numFmtId="0" fontId="7" fillId="0" borderId="2" xfId="0" applyNumberFormat="1" applyFont="1" applyFill="1" applyBorder="1"/>
    <xf numFmtId="0" fontId="7" fillId="0" borderId="11" xfId="0" applyNumberFormat="1" applyFont="1" applyFill="1" applyBorder="1"/>
    <xf numFmtId="3" fontId="7" fillId="0" borderId="2" xfId="0" applyNumberFormat="1" applyFont="1" applyFill="1" applyBorder="1"/>
    <xf numFmtId="3" fontId="0" fillId="0" borderId="0" xfId="0" applyNumberFormat="1"/>
    <xf numFmtId="49" fontId="1" fillId="0" borderId="2" xfId="1" applyNumberFormat="1" applyBorder="1"/>
    <xf numFmtId="3" fontId="0" fillId="0" borderId="0" xfId="0" applyNumberFormat="1" applyAlignment="1">
      <alignment vertical="center"/>
    </xf>
    <xf numFmtId="0" fontId="1" fillId="0" borderId="2" xfId="1" applyNumberFormat="1" applyFill="1" applyBorder="1"/>
    <xf numFmtId="49" fontId="2" fillId="6" borderId="11" xfId="1" applyNumberFormat="1" applyFont="1" applyFill="1" applyBorder="1"/>
    <xf numFmtId="3" fontId="1" fillId="0" borderId="0" xfId="1" applyNumberFormat="1" applyFont="1" applyBorder="1"/>
    <xf numFmtId="10" fontId="1" fillId="0" borderId="2" xfId="1" applyNumberFormat="1" applyBorder="1"/>
    <xf numFmtId="9" fontId="1" fillId="0" borderId="2" xfId="1" applyNumberFormat="1" applyBorder="1"/>
    <xf numFmtId="176" fontId="1" fillId="0" borderId="2" xfId="1" applyNumberFormat="1" applyBorder="1"/>
    <xf numFmtId="0" fontId="1" fillId="0" borderId="7" xfId="1" applyBorder="1"/>
    <xf numFmtId="0" fontId="10" fillId="0" borderId="2" xfId="0" applyFont="1" applyBorder="1"/>
    <xf numFmtId="0" fontId="1" fillId="0" borderId="0" xfId="4" applyFill="1" applyAlignment="1">
      <alignment wrapText="1"/>
    </xf>
    <xf numFmtId="0" fontId="1" fillId="0" borderId="0" xfId="4" applyAlignment="1">
      <alignment vertical="center" wrapText="1"/>
    </xf>
    <xf numFmtId="0" fontId="1" fillId="0" borderId="0" xfId="4" applyAlignment="1">
      <alignment wrapText="1"/>
    </xf>
    <xf numFmtId="0" fontId="11" fillId="8" borderId="2" xfId="4" applyFont="1" applyFill="1" applyBorder="1" applyAlignment="1">
      <alignment horizontal="left" vertical="center" wrapText="1"/>
    </xf>
    <xf numFmtId="0" fontId="1" fillId="0" borderId="2" xfId="5" applyFill="1" applyBorder="1" applyAlignment="1">
      <alignment wrapText="1"/>
    </xf>
    <xf numFmtId="0" fontId="1" fillId="0" borderId="10" xfId="5" applyFill="1" applyBorder="1" applyAlignment="1">
      <alignment wrapText="1"/>
    </xf>
    <xf numFmtId="0" fontId="1" fillId="0" borderId="2" xfId="4" applyBorder="1" applyAlignment="1">
      <alignment horizontal="left" vertical="center" wrapText="1"/>
    </xf>
    <xf numFmtId="0" fontId="1" fillId="0" borderId="2" xfId="4" applyBorder="1" applyAlignment="1">
      <alignment vertical="center" wrapText="1"/>
    </xf>
    <xf numFmtId="0" fontId="12" fillId="0" borderId="2" xfId="0" applyFont="1" applyFill="1" applyBorder="1" applyAlignment="1">
      <alignment vertical="center" wrapText="1"/>
    </xf>
    <xf numFmtId="0" fontId="1" fillId="0" borderId="1" xfId="5" applyFill="1" applyBorder="1" applyAlignment="1">
      <alignment wrapText="1"/>
    </xf>
    <xf numFmtId="0" fontId="1" fillId="0" borderId="1" xfId="4" applyBorder="1" applyAlignment="1">
      <alignment horizontal="left" vertical="center" wrapText="1"/>
    </xf>
    <xf numFmtId="0" fontId="1" fillId="0" borderId="1" xfId="4" applyBorder="1" applyAlignment="1">
      <alignment vertical="center" wrapText="1"/>
    </xf>
    <xf numFmtId="0" fontId="0" fillId="0" borderId="2" xfId="0" applyFill="1" applyBorder="1"/>
    <xf numFmtId="0" fontId="0" fillId="0" borderId="10" xfId="0" applyFill="1" applyBorder="1"/>
    <xf numFmtId="0" fontId="1" fillId="0" borderId="10" xfId="4" applyBorder="1" applyAlignment="1">
      <alignment horizontal="left" vertical="center" wrapText="1"/>
    </xf>
    <xf numFmtId="0" fontId="1" fillId="0" borderId="10" xfId="4" applyBorder="1" applyAlignment="1">
      <alignment vertical="center" wrapText="1"/>
    </xf>
    <xf numFmtId="0" fontId="1" fillId="0" borderId="2" xfId="5" applyFill="1" applyBorder="1" applyAlignment="1">
      <alignment vertical="center" wrapText="1"/>
    </xf>
    <xf numFmtId="0" fontId="0" fillId="0" borderId="2" xfId="0" applyFill="1" applyBorder="1" applyAlignment="1">
      <alignment wrapText="1"/>
    </xf>
    <xf numFmtId="0" fontId="0" fillId="0" borderId="1" xfId="0" applyFill="1" applyBorder="1"/>
    <xf numFmtId="0" fontId="1" fillId="0" borderId="10" xfId="5" applyFill="1" applyBorder="1" applyAlignment="1">
      <alignment vertical="center" wrapText="1"/>
    </xf>
    <xf numFmtId="0" fontId="1" fillId="0" borderId="2" xfId="5" applyFill="1" applyBorder="1" applyAlignment="1">
      <alignment horizontal="left" vertical="center" wrapText="1"/>
    </xf>
    <xf numFmtId="0" fontId="1" fillId="0" borderId="2" xfId="4" applyFill="1" applyBorder="1" applyAlignment="1">
      <alignment wrapText="1"/>
    </xf>
    <xf numFmtId="2" fontId="1" fillId="0" borderId="2" xfId="4" applyNumberFormat="1" applyFill="1" applyBorder="1" applyAlignment="1">
      <alignment wrapText="1"/>
    </xf>
    <xf numFmtId="178" fontId="1" fillId="0" borderId="2" xfId="4" applyNumberFormat="1" applyBorder="1" applyAlignment="1">
      <alignment horizontal="center" vertical="center" wrapText="1"/>
    </xf>
    <xf numFmtId="0" fontId="1" fillId="0" borderId="2" xfId="4" applyBorder="1" applyAlignment="1">
      <alignment wrapText="1"/>
    </xf>
    <xf numFmtId="179" fontId="1" fillId="5" borderId="2" xfId="4" applyNumberFormat="1" applyFill="1" applyBorder="1" applyAlignment="1">
      <alignment horizontal="center" vertical="top" wrapText="1"/>
    </xf>
    <xf numFmtId="2" fontId="1" fillId="0" borderId="2" xfId="4" applyNumberFormat="1" applyBorder="1" applyAlignment="1">
      <alignment wrapText="1"/>
    </xf>
    <xf numFmtId="0" fontId="1" fillId="0" borderId="10" xfId="4" applyBorder="1" applyAlignment="1">
      <alignment vertical="top" wrapText="1"/>
    </xf>
    <xf numFmtId="0" fontId="1" fillId="0" borderId="1" xfId="5" applyFill="1" applyBorder="1" applyAlignment="1">
      <alignment horizontal="left" vertical="center" wrapText="1"/>
    </xf>
    <xf numFmtId="0" fontId="1" fillId="0" borderId="2" xfId="5" applyBorder="1" applyAlignment="1">
      <alignment horizontal="left" vertical="center" wrapText="1"/>
    </xf>
    <xf numFmtId="0" fontId="1" fillId="0" borderId="10" xfId="4" applyBorder="1" applyAlignment="1">
      <alignment wrapText="1"/>
    </xf>
    <xf numFmtId="0" fontId="1" fillId="0" borderId="10" xfId="5" applyBorder="1" applyAlignment="1">
      <alignment horizontal="left" vertical="center" wrapText="1"/>
    </xf>
    <xf numFmtId="179" fontId="1" fillId="5" borderId="2" xfId="4" applyNumberFormat="1" applyFont="1" applyFill="1" applyBorder="1" applyAlignment="1">
      <alignment horizontal="center" vertical="top" wrapText="1"/>
    </xf>
    <xf numFmtId="179" fontId="1" fillId="0" borderId="2" xfId="4" applyNumberFormat="1" applyBorder="1" applyAlignment="1">
      <alignment horizontal="center" vertical="top" wrapText="1"/>
    </xf>
    <xf numFmtId="0" fontId="14" fillId="0" borderId="0" xfId="0" applyFont="1" applyBorder="1"/>
    <xf numFmtId="0" fontId="15" fillId="0" borderId="0" xfId="0" applyFont="1" applyBorder="1"/>
    <xf numFmtId="0" fontId="15" fillId="0" borderId="0" xfId="0" applyFont="1" applyFill="1" applyBorder="1"/>
    <xf numFmtId="0" fontId="16" fillId="0" borderId="0" xfId="0" applyFont="1" applyFill="1" applyBorder="1"/>
    <xf numFmtId="0" fontId="15" fillId="9" borderId="0" xfId="0" applyFont="1" applyFill="1" applyBorder="1"/>
    <xf numFmtId="0" fontId="15" fillId="10" borderId="0" xfId="0" applyFont="1" applyFill="1" applyBorder="1"/>
    <xf numFmtId="0" fontId="14" fillId="0" borderId="0" xfId="0" applyFont="1"/>
    <xf numFmtId="0" fontId="17" fillId="0" borderId="0" xfId="0" applyFont="1"/>
    <xf numFmtId="0" fontId="18" fillId="0" borderId="0" xfId="0" applyFont="1"/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14" fillId="0" borderId="0" xfId="0" applyFont="1" applyFill="1"/>
    <xf numFmtId="0" fontId="19" fillId="0" borderId="0" xfId="0" applyFont="1" applyFill="1"/>
    <xf numFmtId="0" fontId="19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wrapText="1"/>
    </xf>
    <xf numFmtId="0" fontId="20" fillId="11" borderId="2" xfId="0" applyFont="1" applyFill="1" applyBorder="1" applyAlignment="1">
      <alignment vertical="center"/>
    </xf>
    <xf numFmtId="0" fontId="21" fillId="11" borderId="2" xfId="0" applyFont="1" applyFill="1" applyBorder="1" applyAlignment="1">
      <alignment horizontal="center" vertical="center" wrapText="1" readingOrder="1"/>
    </xf>
    <xf numFmtId="0" fontId="20" fillId="11" borderId="2" xfId="0" applyFont="1" applyFill="1" applyBorder="1" applyAlignment="1">
      <alignment horizontal="center" vertical="center" wrapText="1"/>
    </xf>
    <xf numFmtId="0" fontId="22" fillId="0" borderId="2" xfId="0" applyFont="1" applyBorder="1"/>
    <xf numFmtId="0" fontId="22" fillId="0" borderId="2" xfId="0" applyFont="1" applyFill="1" applyBorder="1"/>
    <xf numFmtId="0" fontId="22" fillId="0" borderId="2" xfId="0" applyFont="1" applyFill="1" applyBorder="1" applyAlignment="1">
      <alignment horizontal="left" vertical="center" wrapText="1" readingOrder="1"/>
    </xf>
    <xf numFmtId="0" fontId="19" fillId="0" borderId="2" xfId="0" applyFont="1" applyFill="1" applyBorder="1" applyAlignment="1">
      <alignment horizontal="left" vertical="center" wrapText="1" readingOrder="1"/>
    </xf>
    <xf numFmtId="0" fontId="22" fillId="0" borderId="2" xfId="0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left" wrapText="1" readingOrder="1"/>
    </xf>
    <xf numFmtId="0" fontId="22" fillId="0" borderId="2" xfId="0" applyFont="1" applyFill="1" applyBorder="1" applyAlignment="1">
      <alignment wrapText="1"/>
    </xf>
    <xf numFmtId="0" fontId="24" fillId="0" borderId="2" xfId="0" applyFont="1" applyFill="1" applyBorder="1" applyAlignment="1">
      <alignment horizontal="left" wrapText="1" readingOrder="1"/>
    </xf>
    <xf numFmtId="0" fontId="25" fillId="12" borderId="2" xfId="0" applyFont="1" applyFill="1" applyBorder="1" applyAlignment="1">
      <alignment horizontal="center" vertical="center" wrapText="1"/>
    </xf>
    <xf numFmtId="0" fontId="20" fillId="11" borderId="2" xfId="0" applyFont="1" applyFill="1" applyBorder="1" applyAlignment="1">
      <alignment vertical="center" wrapText="1"/>
    </xf>
    <xf numFmtId="179" fontId="22" fillId="0" borderId="2" xfId="0" applyNumberFormat="1" applyFont="1" applyBorder="1" applyAlignment="1">
      <alignment horizontal="center" vertical="center" wrapText="1"/>
    </xf>
    <xf numFmtId="179" fontId="22" fillId="0" borderId="2" xfId="0" applyNumberFormat="1" applyFont="1" applyFill="1" applyBorder="1" applyAlignment="1">
      <alignment horizontal="center" vertical="center"/>
    </xf>
    <xf numFmtId="0" fontId="22" fillId="0" borderId="2" xfId="0" applyFont="1" applyFill="1" applyBorder="1" applyAlignment="1">
      <alignment horizontal="left" vertical="center" wrapText="1"/>
    </xf>
    <xf numFmtId="179" fontId="26" fillId="0" borderId="2" xfId="0" applyNumberFormat="1" applyFont="1" applyFill="1" applyBorder="1" applyAlignment="1">
      <alignment horizontal="center" vertical="center"/>
    </xf>
    <xf numFmtId="179" fontId="22" fillId="0" borderId="10" xfId="0" applyNumberFormat="1" applyFont="1" applyBorder="1" applyAlignment="1">
      <alignment horizontal="center" vertical="center" wrapText="1"/>
    </xf>
    <xf numFmtId="176" fontId="22" fillId="0" borderId="2" xfId="0" applyNumberFormat="1" applyFont="1" applyFill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0" fontId="23" fillId="0" borderId="2" xfId="0" applyFont="1" applyFill="1" applyBorder="1" applyAlignment="1">
      <alignment wrapText="1"/>
    </xf>
    <xf numFmtId="0" fontId="15" fillId="0" borderId="2" xfId="0" applyFont="1" applyFill="1" applyBorder="1"/>
    <xf numFmtId="0" fontId="15" fillId="0" borderId="10" xfId="0" applyFont="1" applyFill="1" applyBorder="1"/>
    <xf numFmtId="0" fontId="28" fillId="0" borderId="10" xfId="0" applyFont="1" applyFill="1" applyBorder="1" applyAlignment="1">
      <alignment horizontal="center" wrapText="1"/>
    </xf>
    <xf numFmtId="0" fontId="16" fillId="0" borderId="2" xfId="0" applyFont="1" applyFill="1" applyBorder="1"/>
    <xf numFmtId="0" fontId="29" fillId="0" borderId="2" xfId="0" applyFont="1" applyFill="1" applyBorder="1"/>
    <xf numFmtId="0" fontId="14" fillId="0" borderId="0" xfId="0" applyFont="1" applyFill="1" applyBorder="1"/>
    <xf numFmtId="0" fontId="23" fillId="0" borderId="2" xfId="0" applyFont="1" applyFill="1" applyBorder="1" applyAlignment="1">
      <alignment horizontal="center" vertical="center"/>
    </xf>
    <xf numFmtId="0" fontId="30" fillId="0" borderId="2" xfId="0" applyFont="1" applyFill="1" applyBorder="1" applyAlignment="1">
      <alignment horizontal="center" wrapText="1"/>
    </xf>
    <xf numFmtId="0" fontId="31" fillId="0" borderId="2" xfId="0" applyFont="1" applyFill="1" applyBorder="1"/>
    <xf numFmtId="0" fontId="31" fillId="0" borderId="2" xfId="0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center" vertical="center" wrapText="1"/>
    </xf>
    <xf numFmtId="9" fontId="22" fillId="0" borderId="10" xfId="0" applyNumberFormat="1" applyFont="1" applyBorder="1" applyAlignment="1">
      <alignment horizontal="center" vertical="center" wrapText="1"/>
    </xf>
    <xf numFmtId="10" fontId="22" fillId="0" borderId="2" xfId="0" applyNumberFormat="1" applyFont="1" applyFill="1" applyBorder="1" applyAlignment="1">
      <alignment horizontal="center" vertical="center"/>
    </xf>
    <xf numFmtId="0" fontId="22" fillId="0" borderId="10" xfId="0" applyFont="1" applyBorder="1" applyAlignment="1">
      <alignment horizontal="center" vertical="center" wrapText="1"/>
    </xf>
    <xf numFmtId="9" fontId="22" fillId="0" borderId="2" xfId="0" applyNumberFormat="1" applyFont="1" applyFill="1" applyBorder="1" applyAlignment="1">
      <alignment horizontal="center" vertical="center"/>
    </xf>
    <xf numFmtId="180" fontId="22" fillId="0" borderId="2" xfId="0" applyNumberFormat="1" applyFont="1" applyFill="1" applyBorder="1" applyAlignment="1">
      <alignment horizontal="center" vertical="center"/>
    </xf>
    <xf numFmtId="179" fontId="22" fillId="5" borderId="2" xfId="0" applyNumberFormat="1" applyFont="1" applyFill="1" applyBorder="1" applyAlignment="1">
      <alignment horizontal="center" vertical="center" wrapText="1"/>
    </xf>
    <xf numFmtId="0" fontId="22" fillId="5" borderId="2" xfId="0" applyFont="1" applyFill="1" applyBorder="1" applyAlignment="1">
      <alignment horizontal="center" vertical="center" wrapText="1"/>
    </xf>
    <xf numFmtId="180" fontId="22" fillId="0" borderId="10" xfId="0" applyNumberFormat="1" applyFont="1" applyBorder="1" applyAlignment="1">
      <alignment horizontal="center" vertical="center" wrapText="1"/>
    </xf>
    <xf numFmtId="180" fontId="22" fillId="0" borderId="10" xfId="0" applyNumberFormat="1" applyFont="1" applyFill="1" applyBorder="1" applyAlignment="1">
      <alignment horizontal="center" vertical="center" wrapText="1"/>
    </xf>
    <xf numFmtId="0" fontId="32" fillId="0" borderId="2" xfId="0" applyFont="1" applyFill="1" applyBorder="1" applyAlignment="1">
      <alignment horizontal="left"/>
    </xf>
    <xf numFmtId="0" fontId="22" fillId="0" borderId="2" xfId="0" applyFont="1" applyFill="1" applyBorder="1" applyAlignment="1">
      <alignment horizontal="left"/>
    </xf>
    <xf numFmtId="0" fontId="22" fillId="0" borderId="1" xfId="0" applyFont="1" applyFill="1" applyBorder="1"/>
    <xf numFmtId="0" fontId="22" fillId="0" borderId="11" xfId="0" applyFont="1" applyFill="1" applyBorder="1"/>
    <xf numFmtId="0" fontId="22" fillId="0" borderId="10" xfId="0" applyFont="1" applyFill="1" applyBorder="1"/>
    <xf numFmtId="0" fontId="17" fillId="0" borderId="0" xfId="0" applyFont="1" applyAlignment="1">
      <alignment horizontal="left"/>
    </xf>
    <xf numFmtId="47" fontId="18" fillId="0" borderId="0" xfId="0" applyNumberFormat="1" applyFont="1" applyAlignment="1">
      <alignment horizontal="left"/>
    </xf>
    <xf numFmtId="0" fontId="33" fillId="0" borderId="2" xfId="0" applyFont="1" applyBorder="1" applyAlignment="1">
      <alignment horizontal="left" vertical="center" wrapText="1" readingOrder="1"/>
    </xf>
    <xf numFmtId="0" fontId="34" fillId="0" borderId="2" xfId="0" applyFont="1" applyBorder="1" applyAlignment="1">
      <alignment horizontal="left" vertical="center" wrapText="1" readingOrder="1"/>
    </xf>
    <xf numFmtId="0" fontId="5" fillId="5" borderId="0" xfId="1" applyFont="1" applyFill="1" applyAlignment="1">
      <alignment horizontal="left" vertical="center"/>
    </xf>
    <xf numFmtId="0" fontId="1" fillId="3" borderId="2" xfId="1" applyFill="1" applyBorder="1"/>
    <xf numFmtId="3" fontId="0" fillId="0" borderId="2" xfId="0" applyNumberFormat="1" applyBorder="1"/>
    <xf numFmtId="0" fontId="1" fillId="0" borderId="0" xfId="6"/>
    <xf numFmtId="0" fontId="35" fillId="3" borderId="2" xfId="0" applyFont="1" applyFill="1" applyBorder="1"/>
    <xf numFmtId="0" fontId="35" fillId="0" borderId="2" xfId="0" applyFont="1" applyBorder="1"/>
    <xf numFmtId="0" fontId="1" fillId="0" borderId="2" xfId="6" applyBorder="1"/>
    <xf numFmtId="0" fontId="0" fillId="2" borderId="2" xfId="0" applyFill="1" applyBorder="1"/>
    <xf numFmtId="14" fontId="0" fillId="0" borderId="2" xfId="0" applyNumberFormat="1" applyBorder="1"/>
    <xf numFmtId="0" fontId="0" fillId="9" borderId="2" xfId="0" applyFill="1" applyBorder="1" applyAlignment="1">
      <alignment wrapText="1"/>
    </xf>
    <xf numFmtId="0" fontId="0" fillId="9" borderId="2" xfId="0" applyFill="1" applyBorder="1"/>
    <xf numFmtId="14" fontId="0" fillId="9" borderId="2" xfId="0" applyNumberFormat="1" applyFill="1" applyBorder="1"/>
    <xf numFmtId="0" fontId="1" fillId="0" borderId="0" xfId="4"/>
    <xf numFmtId="0" fontId="1" fillId="0" borderId="0" xfId="4" applyAlignment="1">
      <alignment horizontal="center" vertical="center"/>
    </xf>
    <xf numFmtId="0" fontId="36" fillId="0" borderId="0" xfId="4" applyFont="1"/>
    <xf numFmtId="0" fontId="2" fillId="13" borderId="2" xfId="4" applyFont="1" applyFill="1" applyBorder="1" applyAlignment="1">
      <alignment horizontal="center" vertical="center" wrapText="1"/>
    </xf>
    <xf numFmtId="0" fontId="37" fillId="0" borderId="2" xfId="4" applyFont="1" applyBorder="1" applyAlignment="1">
      <alignment horizontal="center" vertical="center"/>
    </xf>
    <xf numFmtId="0" fontId="1" fillId="0" borderId="2" xfId="4" applyBorder="1"/>
    <xf numFmtId="0" fontId="1" fillId="0" borderId="0" xfId="6" applyAlignment="1">
      <alignment vertical="center"/>
    </xf>
    <xf numFmtId="0" fontId="1" fillId="14" borderId="2" xfId="6" applyFill="1" applyBorder="1" applyAlignment="1">
      <alignment vertical="center"/>
    </xf>
    <xf numFmtId="0" fontId="37" fillId="0" borderId="2" xfId="6" applyFont="1" applyBorder="1" applyAlignment="1">
      <alignment horizontal="center" vertical="center"/>
    </xf>
    <xf numFmtId="0" fontId="1" fillId="5" borderId="2" xfId="6" applyFill="1" applyBorder="1" applyAlignment="1">
      <alignment horizontal="center" vertical="center"/>
    </xf>
    <xf numFmtId="0" fontId="38" fillId="0" borderId="0" xfId="6" applyFont="1"/>
    <xf numFmtId="0" fontId="1" fillId="15" borderId="0" xfId="6" applyFill="1" applyAlignment="1">
      <alignment horizontal="left"/>
    </xf>
    <xf numFmtId="0" fontId="1" fillId="16" borderId="2" xfId="6" applyFill="1" applyBorder="1" applyAlignment="1">
      <alignment wrapText="1"/>
    </xf>
    <xf numFmtId="0" fontId="1" fillId="16" borderId="2" xfId="6" applyFill="1" applyBorder="1"/>
    <xf numFmtId="0" fontId="1" fillId="0" borderId="2" xfId="6" applyBorder="1" applyAlignment="1">
      <alignment wrapText="1"/>
    </xf>
    <xf numFmtId="0" fontId="1" fillId="0" borderId="0" xfId="6" applyFill="1" applyAlignment="1">
      <alignment horizontal="left"/>
    </xf>
    <xf numFmtId="0" fontId="1" fillId="15" borderId="0" xfId="6" applyFill="1" applyAlignment="1">
      <alignment horizontal="left" wrapText="1"/>
    </xf>
    <xf numFmtId="0" fontId="2" fillId="0" borderId="0" xfId="6" applyFont="1"/>
    <xf numFmtId="0" fontId="36" fillId="0" borderId="0" xfId="6" applyFont="1"/>
    <xf numFmtId="0" fontId="39" fillId="0" borderId="0" xfId="6" applyFont="1"/>
    <xf numFmtId="0" fontId="1" fillId="0" borderId="2" xfId="6" applyBorder="1" applyAlignment="1">
      <alignment horizontal="center" vertical="center"/>
    </xf>
    <xf numFmtId="0" fontId="2" fillId="0" borderId="14" xfId="3" applyFont="1" applyBorder="1">
      <alignment vertical="center"/>
    </xf>
    <xf numFmtId="0" fontId="1" fillId="0" borderId="15" xfId="3" applyBorder="1" applyAlignment="1">
      <alignment horizontal="left" vertical="center"/>
    </xf>
    <xf numFmtId="0" fontId="1" fillId="0" borderId="16" xfId="3" applyBorder="1">
      <alignment vertical="center"/>
    </xf>
    <xf numFmtId="0" fontId="2" fillId="0" borderId="0" xfId="3" applyFont="1">
      <alignment vertical="center"/>
    </xf>
    <xf numFmtId="0" fontId="2" fillId="0" borderId="17" xfId="3" applyFont="1" applyBorder="1">
      <alignment vertical="center"/>
    </xf>
    <xf numFmtId="0" fontId="1" fillId="0" borderId="18" xfId="3" applyBorder="1" applyAlignment="1">
      <alignment horizontal="left" vertical="center"/>
    </xf>
    <xf numFmtId="0" fontId="1" fillId="0" borderId="19" xfId="3" applyBorder="1">
      <alignment vertical="center"/>
    </xf>
    <xf numFmtId="0" fontId="1" fillId="0" borderId="0" xfId="3" applyAlignment="1">
      <alignment horizontal="left" vertical="center"/>
    </xf>
    <xf numFmtId="0" fontId="1" fillId="0" borderId="16" xfId="3" applyBorder="1" applyAlignment="1">
      <alignment horizontal="left" vertical="center"/>
    </xf>
    <xf numFmtId="0" fontId="2" fillId="0" borderId="20" xfId="3" applyFont="1" applyBorder="1">
      <alignment vertical="center"/>
    </xf>
    <xf numFmtId="0" fontId="1" fillId="0" borderId="2" xfId="3" applyBorder="1" applyAlignment="1">
      <alignment horizontal="left" vertical="center"/>
    </xf>
    <xf numFmtId="0" fontId="1" fillId="0" borderId="21" xfId="3" applyBorder="1">
      <alignment vertical="center"/>
    </xf>
    <xf numFmtId="0" fontId="2" fillId="0" borderId="2" xfId="6" applyFont="1" applyBorder="1" applyAlignment="1">
      <alignment vertical="center"/>
    </xf>
    <xf numFmtId="0" fontId="1" fillId="17" borderId="2" xfId="6" applyFill="1" applyBorder="1" applyAlignment="1">
      <alignment horizontal="left" vertical="center"/>
    </xf>
    <xf numFmtId="0" fontId="1" fillId="18" borderId="2" xfId="6" applyFill="1" applyBorder="1" applyAlignment="1">
      <alignment horizontal="left" vertical="center"/>
    </xf>
    <xf numFmtId="0" fontId="1" fillId="14" borderId="2" xfId="6" applyFill="1" applyBorder="1" applyAlignment="1">
      <alignment horizontal="center" vertical="center" wrapText="1"/>
    </xf>
    <xf numFmtId="0" fontId="1" fillId="17" borderId="2" xfId="6" applyFill="1" applyBorder="1" applyAlignment="1">
      <alignment vertical="center"/>
    </xf>
    <xf numFmtId="0" fontId="1" fillId="18" borderId="2" xfId="6" applyFill="1" applyBorder="1" applyAlignment="1">
      <alignment vertical="center"/>
    </xf>
    <xf numFmtId="0" fontId="19" fillId="5" borderId="2" xfId="0" applyFont="1" applyFill="1" applyBorder="1"/>
    <xf numFmtId="0" fontId="22" fillId="5" borderId="2" xfId="0" applyFont="1" applyFill="1" applyBorder="1"/>
    <xf numFmtId="0" fontId="19" fillId="5" borderId="2" xfId="0" applyFont="1" applyFill="1" applyBorder="1" applyAlignment="1">
      <alignment horizontal="left" vertical="center" wrapText="1" readingOrder="1"/>
    </xf>
    <xf numFmtId="0" fontId="19" fillId="5" borderId="2" xfId="0" applyFont="1" applyFill="1" applyBorder="1" applyAlignment="1">
      <alignment horizontal="left" vertical="center" wrapText="1"/>
    </xf>
    <xf numFmtId="0" fontId="19" fillId="5" borderId="2" xfId="0" applyFont="1" applyFill="1" applyBorder="1" applyAlignment="1">
      <alignment wrapText="1"/>
    </xf>
    <xf numFmtId="179" fontId="19" fillId="5" borderId="2" xfId="0" applyNumberFormat="1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/>
    </xf>
    <xf numFmtId="179" fontId="19" fillId="5" borderId="2" xfId="0" applyNumberFormat="1" applyFont="1" applyFill="1" applyBorder="1" applyAlignment="1">
      <alignment horizontal="center" vertical="center" wrapText="1"/>
    </xf>
    <xf numFmtId="0" fontId="27" fillId="5" borderId="2" xfId="0" applyFont="1" applyFill="1" applyBorder="1" applyAlignment="1">
      <alignment horizontal="center" vertical="center" wrapText="1"/>
    </xf>
    <xf numFmtId="0" fontId="19" fillId="5" borderId="2" xfId="0" applyFont="1" applyFill="1" applyBorder="1" applyAlignment="1">
      <alignment horizontal="center" vertical="center" wrapText="1"/>
    </xf>
    <xf numFmtId="0" fontId="27" fillId="5" borderId="10" xfId="0" applyFont="1" applyFill="1" applyBorder="1" applyAlignment="1">
      <alignment horizontal="center" vertical="center" wrapText="1"/>
    </xf>
    <xf numFmtId="0" fontId="19" fillId="5" borderId="2" xfId="0" applyNumberFormat="1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vertical="center" wrapText="1"/>
    </xf>
    <xf numFmtId="0" fontId="19" fillId="5" borderId="2" xfId="0" applyFont="1" applyFill="1" applyBorder="1" applyAlignment="1">
      <alignment horizontal="left" wrapText="1" readingOrder="1"/>
    </xf>
    <xf numFmtId="176" fontId="19" fillId="5" borderId="2" xfId="0" applyNumberFormat="1" applyFont="1" applyFill="1" applyBorder="1" applyAlignment="1">
      <alignment horizontal="center" vertical="center"/>
    </xf>
    <xf numFmtId="180" fontId="19" fillId="5" borderId="2" xfId="0" applyNumberFormat="1" applyFont="1" applyFill="1" applyBorder="1" applyAlignment="1">
      <alignment horizontal="center" vertical="center"/>
    </xf>
    <xf numFmtId="0" fontId="19" fillId="5" borderId="2" xfId="0" applyNumberFormat="1" applyFont="1" applyFill="1" applyBorder="1" applyAlignment="1">
      <alignment horizontal="center" vertical="center" wrapText="1"/>
    </xf>
    <xf numFmtId="0" fontId="19" fillId="5" borderId="10" xfId="0" applyNumberFormat="1" applyFont="1" applyFill="1" applyBorder="1" applyAlignment="1">
      <alignment horizontal="center" vertical="center" wrapText="1"/>
    </xf>
    <xf numFmtId="0" fontId="21" fillId="19" borderId="2" xfId="0" applyFont="1" applyFill="1" applyBorder="1" applyAlignment="1">
      <alignment horizontal="center" vertical="center" wrapText="1" readingOrder="1"/>
    </xf>
    <xf numFmtId="0" fontId="21" fillId="19" borderId="2" xfId="0" applyFont="1" applyFill="1" applyBorder="1" applyAlignment="1">
      <alignment horizontal="left" vertical="center" wrapText="1"/>
    </xf>
    <xf numFmtId="0" fontId="21" fillId="19" borderId="2" xfId="0" applyFont="1" applyFill="1" applyBorder="1" applyAlignment="1">
      <alignment vertical="center" wrapText="1"/>
    </xf>
    <xf numFmtId="0" fontId="21" fillId="19" borderId="2" xfId="0" applyFont="1" applyFill="1" applyBorder="1" applyAlignment="1">
      <alignment horizontal="center" vertical="center" wrapText="1"/>
    </xf>
    <xf numFmtId="0" fontId="21" fillId="19" borderId="2" xfId="0" applyFont="1" applyFill="1" applyBorder="1" applyAlignment="1">
      <alignment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18" fillId="5" borderId="2" xfId="0" applyFont="1" applyFill="1" applyBorder="1"/>
    <xf numFmtId="0" fontId="49" fillId="5" borderId="2" xfId="0" applyFont="1" applyFill="1" applyBorder="1"/>
    <xf numFmtId="0" fontId="19" fillId="5" borderId="2" xfId="0" applyFont="1" applyFill="1" applyBorder="1" applyAlignment="1">
      <alignment horizontal="left" wrapText="1"/>
    </xf>
    <xf numFmtId="179" fontId="19" fillId="5" borderId="10" xfId="0" applyNumberFormat="1" applyFont="1" applyFill="1" applyBorder="1" applyAlignment="1">
      <alignment horizontal="center" vertical="center" wrapText="1"/>
    </xf>
    <xf numFmtId="10" fontId="19" fillId="5" borderId="2" xfId="0" applyNumberFormat="1" applyFont="1" applyFill="1" applyBorder="1" applyAlignment="1">
      <alignment horizontal="center" vertical="center"/>
    </xf>
    <xf numFmtId="10" fontId="2" fillId="6" borderId="2" xfId="1" applyNumberFormat="1" applyFont="1" applyFill="1" applyBorder="1" applyAlignment="1">
      <alignment horizontal="center" vertical="center"/>
    </xf>
    <xf numFmtId="49" fontId="2" fillId="6" borderId="2" xfId="1" applyNumberFormat="1" applyFont="1" applyFill="1" applyBorder="1" applyAlignment="1">
      <alignment horizontal="center" vertical="center"/>
    </xf>
    <xf numFmtId="0" fontId="9" fillId="0" borderId="2" xfId="1" applyNumberFormat="1" applyFont="1" applyFill="1" applyBorder="1" applyAlignment="1">
      <alignment horizontal="center" vertical="center"/>
    </xf>
    <xf numFmtId="177" fontId="9" fillId="0" borderId="2" xfId="1" applyNumberFormat="1" applyFont="1" applyFill="1" applyBorder="1" applyAlignment="1">
      <alignment horizontal="center" vertical="center"/>
    </xf>
    <xf numFmtId="10" fontId="9" fillId="0" borderId="2" xfId="1" applyNumberFormat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4" borderId="2" xfId="1" applyFill="1" applyBorder="1" applyAlignment="1">
      <alignment horizontal="center" vertical="center"/>
    </xf>
    <xf numFmtId="0" fontId="1" fillId="5" borderId="2" xfId="1" applyFill="1" applyBorder="1" applyAlignment="1">
      <alignment horizontal="center" vertical="center"/>
    </xf>
    <xf numFmtId="0" fontId="1" fillId="0" borderId="2" xfId="1" applyFill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1" xfId="3" applyFont="1" applyBorder="1">
      <alignment vertical="center"/>
    </xf>
    <xf numFmtId="0" fontId="50" fillId="8" borderId="2" xfId="4" applyFont="1" applyFill="1" applyBorder="1" applyAlignment="1">
      <alignment horizontal="left" wrapText="1"/>
    </xf>
    <xf numFmtId="0" fontId="50" fillId="8" borderId="2" xfId="4" applyFont="1" applyFill="1" applyBorder="1" applyAlignment="1">
      <alignment horizontal="left" vertical="center" wrapText="1"/>
    </xf>
    <xf numFmtId="0" fontId="50" fillId="8" borderId="2" xfId="4" applyFont="1" applyFill="1" applyBorder="1" applyAlignment="1">
      <alignment horizontal="center" vertical="center" wrapText="1"/>
    </xf>
    <xf numFmtId="0" fontId="52" fillId="0" borderId="2" xfId="4" applyFont="1" applyFill="1" applyBorder="1" applyAlignment="1">
      <alignment horizontal="left" vertical="top" wrapText="1"/>
    </xf>
    <xf numFmtId="0" fontId="52" fillId="0" borderId="1" xfId="4" applyFont="1" applyFill="1" applyBorder="1" applyAlignment="1">
      <alignment horizontal="center" vertical="top" wrapText="1"/>
    </xf>
    <xf numFmtId="0" fontId="52" fillId="0" borderId="2" xfId="5" applyFont="1" applyFill="1" applyBorder="1" applyAlignment="1">
      <alignment wrapText="1"/>
    </xf>
    <xf numFmtId="0" fontId="52" fillId="0" borderId="10" xfId="5" applyFont="1" applyFill="1" applyBorder="1" applyAlignment="1">
      <alignment wrapText="1"/>
    </xf>
    <xf numFmtId="0" fontId="52" fillId="0" borderId="10" xfId="4" applyFont="1" applyFill="1" applyBorder="1" applyAlignment="1">
      <alignment horizontal="left" vertical="center" wrapText="1"/>
    </xf>
    <xf numFmtId="0" fontId="52" fillId="5" borderId="2" xfId="4" applyNumberFormat="1" applyFont="1" applyFill="1" applyBorder="1" applyAlignment="1">
      <alignment horizontal="center" vertical="center" wrapText="1"/>
    </xf>
    <xf numFmtId="178" fontId="52" fillId="0" borderId="2" xfId="4" applyNumberFormat="1" applyFont="1" applyFill="1" applyBorder="1" applyAlignment="1">
      <alignment horizontal="center" vertical="center" wrapText="1"/>
    </xf>
    <xf numFmtId="0" fontId="52" fillId="0" borderId="10" xfId="4" applyFont="1" applyFill="1" applyBorder="1" applyAlignment="1">
      <alignment vertical="center" wrapText="1"/>
    </xf>
    <xf numFmtId="0" fontId="52" fillId="0" borderId="2" xfId="4" applyFont="1" applyFill="1" applyBorder="1" applyAlignment="1">
      <alignment wrapText="1"/>
    </xf>
    <xf numFmtId="0" fontId="52" fillId="5" borderId="2" xfId="4" applyFont="1" applyFill="1" applyBorder="1" applyAlignment="1">
      <alignment horizontal="left" vertical="center" wrapText="1"/>
    </xf>
    <xf numFmtId="0" fontId="52" fillId="5" borderId="2" xfId="4" applyNumberFormat="1" applyFont="1" applyFill="1" applyBorder="1" applyAlignment="1">
      <alignment horizontal="left" vertical="center" wrapText="1"/>
    </xf>
    <xf numFmtId="0" fontId="52" fillId="5" borderId="2" xfId="4" applyFont="1" applyFill="1" applyBorder="1" applyAlignment="1">
      <alignment horizontal="center" vertical="center" wrapText="1"/>
    </xf>
    <xf numFmtId="178" fontId="52" fillId="0" borderId="2" xfId="4" applyNumberFormat="1" applyFont="1" applyBorder="1" applyAlignment="1">
      <alignment horizontal="center" vertical="center" wrapText="1"/>
    </xf>
    <xf numFmtId="0" fontId="52" fillId="0" borderId="2" xfId="2" applyFont="1" applyBorder="1" applyAlignment="1">
      <alignment vertical="center"/>
    </xf>
    <xf numFmtId="0" fontId="52" fillId="0" borderId="2" xfId="4" applyFont="1" applyBorder="1" applyAlignment="1">
      <alignment vertical="center" wrapText="1"/>
    </xf>
    <xf numFmtId="0" fontId="52" fillId="0" borderId="2" xfId="4" applyFont="1" applyBorder="1" applyAlignment="1">
      <alignment wrapText="1"/>
    </xf>
    <xf numFmtId="0" fontId="52" fillId="0" borderId="2" xfId="5" applyFont="1" applyFill="1" applyBorder="1" applyAlignment="1">
      <alignment horizontal="left" vertical="center" wrapText="1"/>
    </xf>
    <xf numFmtId="0" fontId="54" fillId="0" borderId="2" xfId="2" applyFont="1" applyBorder="1" applyAlignment="1">
      <alignment horizontal="center" vertical="center" wrapText="1"/>
    </xf>
    <xf numFmtId="0" fontId="52" fillId="0" borderId="2" xfId="5" applyFont="1" applyBorder="1" applyAlignment="1">
      <alignment horizontal="left" vertical="center" wrapText="1"/>
    </xf>
    <xf numFmtId="0" fontId="52" fillId="5" borderId="2" xfId="4" quotePrefix="1" applyFont="1" applyFill="1" applyBorder="1" applyAlignment="1">
      <alignment horizontal="left" vertical="center" wrapText="1"/>
    </xf>
    <xf numFmtId="0" fontId="52" fillId="0" borderId="0" xfId="4" applyFont="1" applyAlignment="1">
      <alignment wrapText="1"/>
    </xf>
    <xf numFmtId="0" fontId="52" fillId="0" borderId="0" xfId="4" applyFont="1" applyAlignment="1">
      <alignment horizontal="left" vertical="center" wrapText="1"/>
    </xf>
    <xf numFmtId="0" fontId="52" fillId="0" borderId="0" xfId="4" applyFont="1" applyAlignment="1">
      <alignment horizontal="center" vertical="center" wrapText="1"/>
    </xf>
    <xf numFmtId="0" fontId="52" fillId="0" borderId="0" xfId="4" applyFont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1" xfId="6" applyBorder="1" applyAlignment="1">
      <alignment horizontal="center" vertical="center"/>
    </xf>
    <xf numFmtId="0" fontId="1" fillId="0" borderId="10" xfId="6" applyBorder="1" applyAlignment="1">
      <alignment horizontal="center" vertical="center"/>
    </xf>
    <xf numFmtId="0" fontId="1" fillId="3" borderId="2" xfId="1" applyFill="1" applyBorder="1" applyAlignment="1">
      <alignment horizontal="center"/>
    </xf>
    <xf numFmtId="0" fontId="52" fillId="0" borderId="1" xfId="4" applyFont="1" applyBorder="1" applyAlignment="1">
      <alignment horizontal="left" vertical="top" wrapText="1"/>
    </xf>
    <xf numFmtId="0" fontId="52" fillId="0" borderId="9" xfId="4" applyFont="1" applyBorder="1" applyAlignment="1">
      <alignment horizontal="left" vertical="top" wrapText="1"/>
    </xf>
    <xf numFmtId="0" fontId="52" fillId="0" borderId="10" xfId="4" applyFont="1" applyBorder="1" applyAlignment="1">
      <alignment horizontal="left" vertical="top" wrapText="1"/>
    </xf>
    <xf numFmtId="0" fontId="1" fillId="0" borderId="1" xfId="4" applyBorder="1" applyAlignment="1">
      <alignment horizontal="center" vertical="top" wrapText="1"/>
    </xf>
    <xf numFmtId="0" fontId="1" fillId="0" borderId="9" xfId="4" applyBorder="1" applyAlignment="1">
      <alignment horizontal="center" vertical="top" wrapText="1"/>
    </xf>
    <xf numFmtId="0" fontId="1" fillId="0" borderId="10" xfId="4" applyBorder="1" applyAlignment="1">
      <alignment horizontal="center" vertical="top" wrapText="1"/>
    </xf>
    <xf numFmtId="0" fontId="1" fillId="0" borderId="1" xfId="4" applyBorder="1" applyAlignment="1">
      <alignment horizontal="left" vertical="top" wrapText="1"/>
    </xf>
    <xf numFmtId="0" fontId="1" fillId="0" borderId="9" xfId="4" applyBorder="1" applyAlignment="1">
      <alignment horizontal="left" vertical="top" wrapText="1"/>
    </xf>
    <xf numFmtId="0" fontId="1" fillId="0" borderId="1" xfId="4" applyBorder="1" applyAlignment="1">
      <alignment horizontal="left" vertical="center" wrapText="1"/>
    </xf>
    <xf numFmtId="0" fontId="1" fillId="0" borderId="10" xfId="4" applyBorder="1" applyAlignment="1">
      <alignment horizontal="left" vertical="center" wrapText="1"/>
    </xf>
    <xf numFmtId="0" fontId="1" fillId="0" borderId="10" xfId="4" applyBorder="1" applyAlignment="1">
      <alignment horizontal="left" vertical="top" wrapText="1"/>
    </xf>
    <xf numFmtId="0" fontId="1" fillId="0" borderId="9" xfId="4" applyBorder="1" applyAlignment="1">
      <alignment horizontal="left" vertical="center" wrapText="1"/>
    </xf>
    <xf numFmtId="0" fontId="52" fillId="0" borderId="1" xfId="4" applyFont="1" applyBorder="1" applyAlignment="1">
      <alignment vertical="top" wrapText="1"/>
    </xf>
    <xf numFmtId="0" fontId="52" fillId="0" borderId="10" xfId="4" applyFont="1" applyBorder="1" applyAlignment="1">
      <alignment vertical="top" wrapText="1"/>
    </xf>
    <xf numFmtId="0" fontId="1" fillId="0" borderId="1" xfId="4" applyBorder="1" applyAlignment="1">
      <alignment vertical="top" wrapText="1"/>
    </xf>
    <xf numFmtId="0" fontId="1" fillId="0" borderId="10" xfId="4" applyBorder="1" applyAlignment="1">
      <alignment vertical="top" wrapText="1"/>
    </xf>
    <xf numFmtId="0" fontId="52" fillId="0" borderId="1" xfId="4" applyFont="1" applyBorder="1" applyAlignment="1">
      <alignment horizontal="left" vertical="center" wrapText="1"/>
    </xf>
    <xf numFmtId="0" fontId="52" fillId="0" borderId="10" xfId="4" applyFont="1" applyBorder="1" applyAlignment="1">
      <alignment horizontal="left" vertical="center" wrapText="1"/>
    </xf>
    <xf numFmtId="0" fontId="1" fillId="0" borderId="2" xfId="4" applyBorder="1" applyAlignment="1">
      <alignment horizontal="left" vertical="top" wrapText="1"/>
    </xf>
    <xf numFmtId="0" fontId="1" fillId="6" borderId="2" xfId="1" applyFill="1" applyBorder="1" applyAlignment="1">
      <alignment horizontal="center" wrapText="1"/>
    </xf>
    <xf numFmtId="0" fontId="1" fillId="6" borderId="5" xfId="1" applyFill="1" applyBorder="1" applyAlignment="1">
      <alignment horizontal="center" wrapText="1"/>
    </xf>
    <xf numFmtId="0" fontId="1" fillId="6" borderId="5" xfId="1" applyNumberFormat="1" applyFill="1" applyBorder="1" applyAlignment="1">
      <alignment horizontal="center" wrapText="1"/>
    </xf>
    <xf numFmtId="0" fontId="1" fillId="6" borderId="2" xfId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/>
    </xf>
    <xf numFmtId="0" fontId="1" fillId="2" borderId="1" xfId="2" applyFill="1" applyBorder="1" applyAlignment="1">
      <alignment horizontal="center" vertical="center"/>
    </xf>
    <xf numFmtId="0" fontId="1" fillId="2" borderId="10" xfId="2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/>
    </xf>
    <xf numFmtId="0" fontId="3" fillId="2" borderId="4" xfId="2" applyFont="1" applyFill="1" applyBorder="1" applyAlignment="1">
      <alignment horizontal="center"/>
    </xf>
    <xf numFmtId="0" fontId="3" fillId="2" borderId="5" xfId="2" applyFont="1" applyFill="1" applyBorder="1" applyAlignment="1">
      <alignment horizontal="center"/>
    </xf>
    <xf numFmtId="0" fontId="1" fillId="2" borderId="2" xfId="2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 wrapText="1"/>
    </xf>
    <xf numFmtId="0" fontId="3" fillId="2" borderId="10" xfId="2" applyFont="1" applyFill="1" applyBorder="1" applyAlignment="1">
      <alignment horizontal="center" vertical="center" wrapText="1"/>
    </xf>
    <xf numFmtId="0" fontId="1" fillId="2" borderId="3" xfId="2" applyFill="1" applyBorder="1" applyAlignment="1">
      <alignment horizontal="center" vertical="center"/>
    </xf>
    <xf numFmtId="0" fontId="1" fillId="2" borderId="6" xfId="2" applyFill="1" applyBorder="1" applyAlignment="1">
      <alignment horizontal="center" vertical="center"/>
    </xf>
    <xf numFmtId="0" fontId="3" fillId="2" borderId="9" xfId="2" applyFont="1" applyFill="1" applyBorder="1" applyAlignment="1">
      <alignment horizontal="center" vertical="center" wrapText="1"/>
    </xf>
    <xf numFmtId="179" fontId="21" fillId="19" borderId="2" xfId="0" applyNumberFormat="1" applyFont="1" applyFill="1" applyBorder="1" applyAlignment="1">
      <alignment horizontal="center" vertical="center" wrapText="1"/>
    </xf>
    <xf numFmtId="179" fontId="19" fillId="5" borderId="10" xfId="0" applyNumberFormat="1" applyFont="1" applyFill="1" applyBorder="1" applyAlignment="1">
      <alignment horizontal="center" vertical="center"/>
    </xf>
    <xf numFmtId="179" fontId="18" fillId="5" borderId="10" xfId="0" applyNumberFormat="1" applyFont="1" applyFill="1" applyBorder="1" applyAlignment="1">
      <alignment horizontal="center" vertical="center"/>
    </xf>
    <xf numFmtId="179" fontId="19" fillId="0" borderId="0" xfId="0" applyNumberFormat="1" applyFont="1" applyFill="1" applyAlignment="1">
      <alignment horizontal="center" vertical="center"/>
    </xf>
    <xf numFmtId="179" fontId="18" fillId="0" borderId="0" xfId="0" applyNumberFormat="1" applyFont="1" applyAlignment="1">
      <alignment horizontal="center" vertical="center"/>
    </xf>
    <xf numFmtId="179" fontId="50" fillId="8" borderId="2" xfId="4" applyNumberFormat="1" applyFont="1" applyFill="1" applyBorder="1" applyAlignment="1">
      <alignment horizontal="center" vertical="center" wrapText="1"/>
    </xf>
    <xf numFmtId="179" fontId="52" fillId="0" borderId="10" xfId="4" applyNumberFormat="1" applyFont="1" applyFill="1" applyBorder="1" applyAlignment="1">
      <alignment horizontal="center" vertical="center" wrapText="1"/>
    </xf>
    <xf numFmtId="179" fontId="52" fillId="0" borderId="2" xfId="4" applyNumberFormat="1" applyFont="1" applyFill="1" applyBorder="1" applyAlignment="1">
      <alignment horizontal="center" vertical="center" wrapText="1"/>
    </xf>
    <xf numFmtId="179" fontId="52" fillId="5" borderId="2" xfId="4" applyNumberFormat="1" applyFont="1" applyFill="1" applyBorder="1" applyAlignment="1">
      <alignment horizontal="center" vertical="center" wrapText="1"/>
    </xf>
    <xf numFmtId="179" fontId="52" fillId="0" borderId="2" xfId="4" applyNumberFormat="1" applyFont="1" applyBorder="1" applyAlignment="1">
      <alignment horizontal="center" vertical="center" wrapText="1"/>
    </xf>
    <xf numFmtId="179" fontId="52" fillId="0" borderId="0" xfId="4" applyNumberFormat="1" applyFont="1" applyAlignment="1">
      <alignment horizontal="center" vertical="center" wrapText="1"/>
    </xf>
  </cellXfs>
  <cellStyles count="7">
    <cellStyle name="Normal 2" xfId="2"/>
    <cellStyle name="常规" xfId="0" builtinId="0"/>
    <cellStyle name="常规 2" xfId="3"/>
    <cellStyle name="常规 4" xfId="4"/>
    <cellStyle name="常规 4 2" xfId="5"/>
    <cellStyle name="常规 5" xfId="6"/>
    <cellStyle name="常规 6" xfId="1"/>
  </cellStyles>
  <dxfs count="33"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lightUp"/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lightUp"/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lightUp"/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colors>
    <mruColors>
      <color rgb="FFFFFF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8"/>
  <sheetViews>
    <sheetView workbookViewId="0">
      <selection activeCell="F9" sqref="F9"/>
    </sheetView>
  </sheetViews>
  <sheetFormatPr defaultColWidth="9" defaultRowHeight="13.8"/>
  <cols>
    <col min="1" max="1" width="26" customWidth="1"/>
    <col min="2" max="2" width="28.109375" customWidth="1"/>
    <col min="3" max="3" width="19.109375" customWidth="1"/>
    <col min="4" max="4" width="28.109375" customWidth="1"/>
    <col min="5" max="5" width="32.21875" customWidth="1"/>
    <col min="6" max="6" width="12.77734375" customWidth="1"/>
    <col min="7" max="7" width="14.109375" customWidth="1"/>
    <col min="9" max="9" width="10" customWidth="1"/>
    <col min="10" max="10" width="48.77734375" customWidth="1"/>
    <col min="11" max="11" width="13.77734375" customWidth="1"/>
    <col min="14" max="15" width="17.77734375" customWidth="1"/>
    <col min="16" max="16" width="25.21875" customWidth="1"/>
  </cols>
  <sheetData>
    <row r="1" spans="1:16" s="217" customFormat="1" ht="51" customHeight="1">
      <c r="A1" s="218"/>
      <c r="B1" s="218" t="s">
        <v>0</v>
      </c>
      <c r="C1" s="218" t="s">
        <v>1</v>
      </c>
      <c r="D1" s="218" t="s">
        <v>2</v>
      </c>
      <c r="E1" s="218" t="s">
        <v>3</v>
      </c>
      <c r="F1" s="218" t="s">
        <v>4</v>
      </c>
      <c r="G1" s="218" t="s">
        <v>5</v>
      </c>
      <c r="H1" s="218" t="s">
        <v>6</v>
      </c>
      <c r="I1" s="218" t="s">
        <v>7</v>
      </c>
      <c r="J1" s="247" t="s">
        <v>8</v>
      </c>
      <c r="K1" s="247" t="s">
        <v>9</v>
      </c>
      <c r="L1" s="218" t="s">
        <v>10</v>
      </c>
      <c r="M1" s="218" t="s">
        <v>11</v>
      </c>
      <c r="N1" s="218" t="s">
        <v>12</v>
      </c>
      <c r="O1" s="218" t="s">
        <v>13</v>
      </c>
      <c r="P1" s="218" t="s">
        <v>14</v>
      </c>
    </row>
    <row r="2" spans="1:16" s="202" customFormat="1" ht="15.6">
      <c r="A2" s="219" t="s">
        <v>15</v>
      </c>
      <c r="B2" s="219"/>
      <c r="C2" s="220">
        <v>15.5</v>
      </c>
      <c r="D2" s="205" t="s">
        <v>16</v>
      </c>
      <c r="E2" s="205" t="s">
        <v>17</v>
      </c>
      <c r="F2" s="205">
        <v>4</v>
      </c>
      <c r="G2" s="205" t="s">
        <v>18</v>
      </c>
      <c r="H2" s="205" t="s">
        <v>19</v>
      </c>
      <c r="I2" s="205" t="s">
        <v>20</v>
      </c>
      <c r="J2" s="205" t="s">
        <v>21</v>
      </c>
      <c r="K2" s="205" t="s">
        <v>22</v>
      </c>
      <c r="L2" s="205" t="s">
        <v>23</v>
      </c>
      <c r="M2" s="205" t="s">
        <v>24</v>
      </c>
      <c r="N2" s="205" t="s">
        <v>25</v>
      </c>
      <c r="O2" s="205" t="s">
        <v>26</v>
      </c>
      <c r="P2" s="205" t="s">
        <v>27</v>
      </c>
    </row>
    <row r="3" spans="1:16" s="202" customFormat="1" ht="15.6">
      <c r="A3" s="219" t="s">
        <v>28</v>
      </c>
      <c r="B3" s="219"/>
      <c r="C3" s="220">
        <v>13.2</v>
      </c>
      <c r="D3" s="205" t="s">
        <v>29</v>
      </c>
      <c r="E3" s="205" t="s">
        <v>30</v>
      </c>
      <c r="F3" s="205">
        <v>4</v>
      </c>
      <c r="G3" s="205" t="s">
        <v>18</v>
      </c>
      <c r="H3" s="205" t="s">
        <v>19</v>
      </c>
      <c r="I3" s="205" t="s">
        <v>20</v>
      </c>
      <c r="J3" s="205" t="s">
        <v>21</v>
      </c>
      <c r="K3" s="205" t="s">
        <v>22</v>
      </c>
      <c r="L3" s="205" t="s">
        <v>23</v>
      </c>
      <c r="M3" s="205" t="s">
        <v>24</v>
      </c>
      <c r="N3" s="205" t="s">
        <v>25</v>
      </c>
      <c r="O3" s="205" t="s">
        <v>26</v>
      </c>
      <c r="P3" s="205" t="s">
        <v>27</v>
      </c>
    </row>
    <row r="4" spans="1:16" s="202" customFormat="1" ht="15.6">
      <c r="A4" s="219" t="s">
        <v>31</v>
      </c>
      <c r="B4" s="219" t="s">
        <v>32</v>
      </c>
      <c r="C4" s="220">
        <v>27</v>
      </c>
      <c r="D4" s="205" t="s">
        <v>33</v>
      </c>
      <c r="E4" s="205" t="s">
        <v>30</v>
      </c>
      <c r="F4" s="205">
        <v>4</v>
      </c>
      <c r="G4" s="205" t="s">
        <v>34</v>
      </c>
      <c r="H4" s="205" t="s">
        <v>35</v>
      </c>
      <c r="I4" s="205" t="s">
        <v>36</v>
      </c>
      <c r="J4" s="205" t="s">
        <v>21</v>
      </c>
      <c r="K4" s="205" t="s">
        <v>22</v>
      </c>
      <c r="L4" s="205" t="s">
        <v>24</v>
      </c>
      <c r="M4" s="205" t="s">
        <v>37</v>
      </c>
      <c r="N4" s="205" t="s">
        <v>25</v>
      </c>
      <c r="O4" s="205" t="s">
        <v>26</v>
      </c>
      <c r="P4" s="205" t="s">
        <v>27</v>
      </c>
    </row>
    <row r="5" spans="1:16" s="202" customFormat="1" ht="15.6">
      <c r="A5" s="219" t="s">
        <v>38</v>
      </c>
      <c r="B5" s="219" t="s">
        <v>39</v>
      </c>
      <c r="C5" s="220">
        <v>13.2</v>
      </c>
      <c r="D5" s="205" t="s">
        <v>29</v>
      </c>
      <c r="E5" s="205" t="s">
        <v>30</v>
      </c>
      <c r="F5" s="205">
        <v>4</v>
      </c>
      <c r="G5" s="205" t="s">
        <v>18</v>
      </c>
      <c r="H5" s="205" t="s">
        <v>19</v>
      </c>
      <c r="I5" s="205" t="s">
        <v>20</v>
      </c>
      <c r="J5" s="205" t="s">
        <v>21</v>
      </c>
      <c r="K5" s="205" t="s">
        <v>22</v>
      </c>
      <c r="L5" s="205" t="s">
        <v>24</v>
      </c>
      <c r="M5" s="205" t="s">
        <v>37</v>
      </c>
      <c r="N5" s="205" t="s">
        <v>25</v>
      </c>
      <c r="O5" s="205" t="s">
        <v>26</v>
      </c>
      <c r="P5" s="205" t="s">
        <v>27</v>
      </c>
    </row>
    <row r="6" spans="1:16" s="202" customFormat="1" ht="15.6">
      <c r="A6" s="219" t="s">
        <v>39</v>
      </c>
      <c r="B6" s="219" t="s">
        <v>38</v>
      </c>
      <c r="C6" s="220">
        <v>12</v>
      </c>
      <c r="D6" s="205" t="s">
        <v>40</v>
      </c>
      <c r="E6" s="205" t="s">
        <v>30</v>
      </c>
      <c r="F6" s="205">
        <v>4</v>
      </c>
      <c r="G6" s="205" t="s">
        <v>18</v>
      </c>
      <c r="H6" s="205" t="s">
        <v>19</v>
      </c>
      <c r="I6" s="205" t="s">
        <v>20</v>
      </c>
      <c r="J6" s="205" t="s">
        <v>21</v>
      </c>
      <c r="K6" s="205" t="s">
        <v>22</v>
      </c>
      <c r="L6" s="205" t="s">
        <v>23</v>
      </c>
      <c r="M6" s="205" t="s">
        <v>24</v>
      </c>
      <c r="N6" s="205" t="s">
        <v>25</v>
      </c>
      <c r="O6" s="205" t="s">
        <v>26</v>
      </c>
      <c r="P6" s="205" t="s">
        <v>27</v>
      </c>
    </row>
    <row r="7" spans="1:16" s="202" customFormat="1" ht="22.8">
      <c r="A7" s="221" t="s">
        <v>41</v>
      </c>
    </row>
    <row r="8" spans="1:16" s="202" customFormat="1">
      <c r="A8" s="222" t="s">
        <v>42</v>
      </c>
      <c r="B8" s="222"/>
      <c r="C8" s="222"/>
      <c r="D8" s="222"/>
      <c r="E8" s="222"/>
    </row>
    <row r="9" spans="1:16" s="202" customFormat="1">
      <c r="A9" s="223" t="s">
        <v>43</v>
      </c>
      <c r="B9" s="224" t="s">
        <v>44</v>
      </c>
      <c r="C9" s="224" t="s">
        <v>45</v>
      </c>
      <c r="D9" s="224" t="s">
        <v>46</v>
      </c>
      <c r="E9" s="224" t="s">
        <v>47</v>
      </c>
    </row>
    <row r="10" spans="1:16" s="202" customFormat="1">
      <c r="A10" s="225" t="s">
        <v>48</v>
      </c>
      <c r="B10" s="205">
        <v>1670</v>
      </c>
      <c r="C10" s="205">
        <v>6.3</v>
      </c>
      <c r="D10" s="205">
        <v>2</v>
      </c>
      <c r="E10" s="323" t="s">
        <v>49</v>
      </c>
    </row>
    <row r="11" spans="1:16" s="202" customFormat="1">
      <c r="A11" s="205" t="s">
        <v>50</v>
      </c>
      <c r="B11" s="205">
        <v>1593</v>
      </c>
      <c r="C11" s="205">
        <v>6.3</v>
      </c>
      <c r="D11" s="205">
        <v>2</v>
      </c>
      <c r="E11" s="324"/>
    </row>
    <row r="12" spans="1:16" s="202" customFormat="1">
      <c r="A12" s="222" t="s">
        <v>51</v>
      </c>
      <c r="B12" s="222"/>
      <c r="C12" s="222"/>
      <c r="D12" s="222"/>
      <c r="E12" s="222"/>
    </row>
    <row r="13" spans="1:16" s="202" customFormat="1">
      <c r="A13" s="223" t="s">
        <v>43</v>
      </c>
      <c r="B13" s="224" t="s">
        <v>44</v>
      </c>
      <c r="C13" s="224" t="s">
        <v>45</v>
      </c>
      <c r="D13" s="224" t="s">
        <v>46</v>
      </c>
      <c r="E13" s="224" t="s">
        <v>47</v>
      </c>
    </row>
    <row r="14" spans="1:16" s="202" customFormat="1">
      <c r="A14" s="225" t="s">
        <v>48</v>
      </c>
      <c r="B14" s="205">
        <v>1516</v>
      </c>
      <c r="C14" s="205">
        <v>6.3</v>
      </c>
      <c r="D14" s="205">
        <v>2</v>
      </c>
      <c r="E14" s="323" t="s">
        <v>52</v>
      </c>
    </row>
    <row r="15" spans="1:16" s="202" customFormat="1">
      <c r="A15" s="205" t="s">
        <v>50</v>
      </c>
      <c r="B15" s="205">
        <v>1286</v>
      </c>
      <c r="C15" s="205">
        <v>6.3</v>
      </c>
      <c r="D15" s="205">
        <v>2</v>
      </c>
      <c r="E15" s="324"/>
    </row>
    <row r="16" spans="1:16" s="202" customFormat="1">
      <c r="A16" s="222" t="s">
        <v>7</v>
      </c>
      <c r="B16" s="222"/>
    </row>
    <row r="17" spans="1:7" s="202" customFormat="1" ht="27.6">
      <c r="A17" s="224" t="s">
        <v>53</v>
      </c>
      <c r="B17" s="225" t="s">
        <v>54</v>
      </c>
      <c r="C17" s="223" t="s">
        <v>55</v>
      </c>
      <c r="D17" s="205" t="s">
        <v>56</v>
      </c>
    </row>
    <row r="18" spans="1:7" s="202" customFormat="1" ht="27.6">
      <c r="A18" s="224" t="s">
        <v>7</v>
      </c>
      <c r="B18" s="225" t="s">
        <v>57</v>
      </c>
      <c r="C18" s="223" t="s">
        <v>58</v>
      </c>
      <c r="D18" s="225" t="s">
        <v>59</v>
      </c>
    </row>
    <row r="19" spans="1:7" s="202" customFormat="1">
      <c r="A19" s="224" t="s">
        <v>60</v>
      </c>
      <c r="B19" s="205" t="s">
        <v>59</v>
      </c>
      <c r="C19" s="224" t="s">
        <v>61</v>
      </c>
      <c r="D19" s="225" t="s">
        <v>59</v>
      </c>
      <c r="E19" s="226"/>
      <c r="G19" s="226"/>
    </row>
    <row r="20" spans="1:7" s="202" customFormat="1" ht="41.4">
      <c r="A20" s="223" t="s">
        <v>62</v>
      </c>
      <c r="B20" s="205" t="s">
        <v>63</v>
      </c>
      <c r="C20" s="223" t="s">
        <v>64</v>
      </c>
      <c r="D20" s="225" t="s">
        <v>65</v>
      </c>
    </row>
    <row r="21" spans="1:7" s="202" customFormat="1" ht="27.6">
      <c r="A21" s="223" t="s">
        <v>66</v>
      </c>
      <c r="B21" s="225" t="s">
        <v>67</v>
      </c>
      <c r="C21" s="223" t="s">
        <v>68</v>
      </c>
      <c r="D21" s="225" t="s">
        <v>69</v>
      </c>
    </row>
    <row r="22" spans="1:7" s="202" customFormat="1">
      <c r="A22" s="223" t="s">
        <v>70</v>
      </c>
      <c r="B22" s="225" t="s">
        <v>59</v>
      </c>
    </row>
    <row r="23" spans="1:7" s="202" customFormat="1">
      <c r="A23" s="222" t="s">
        <v>71</v>
      </c>
      <c r="B23" s="222"/>
    </row>
    <row r="24" spans="1:7" s="202" customFormat="1">
      <c r="A24" s="223" t="s">
        <v>72</v>
      </c>
      <c r="B24" s="225" t="s">
        <v>59</v>
      </c>
    </row>
    <row r="25" spans="1:7" s="202" customFormat="1" ht="27.6">
      <c r="A25" s="223" t="s">
        <v>73</v>
      </c>
      <c r="B25" s="225" t="s">
        <v>74</v>
      </c>
    </row>
    <row r="26" spans="1:7" s="202" customFormat="1" ht="27.6">
      <c r="A26" s="223" t="s">
        <v>75</v>
      </c>
      <c r="B26" s="225" t="s">
        <v>76</v>
      </c>
    </row>
    <row r="27" spans="1:7" s="202" customFormat="1">
      <c r="A27" s="227" t="s">
        <v>77</v>
      </c>
      <c r="B27" s="227"/>
    </row>
    <row r="28" spans="1:7" s="202" customFormat="1">
      <c r="A28" s="223" t="s">
        <v>78</v>
      </c>
      <c r="B28" s="225" t="s">
        <v>79</v>
      </c>
    </row>
    <row r="29" spans="1:7" s="202" customFormat="1">
      <c r="A29" s="223" t="s">
        <v>80</v>
      </c>
      <c r="B29" s="225" t="s">
        <v>81</v>
      </c>
    </row>
    <row r="30" spans="1:7" s="202" customFormat="1">
      <c r="A30" s="222" t="s">
        <v>82</v>
      </c>
      <c r="B30" s="222"/>
    </row>
    <row r="31" spans="1:7" s="202" customFormat="1">
      <c r="A31" s="224" t="s">
        <v>83</v>
      </c>
      <c r="B31" s="205" t="s">
        <v>84</v>
      </c>
    </row>
    <row r="32" spans="1:7" s="202" customFormat="1">
      <c r="A32" s="224" t="s">
        <v>85</v>
      </c>
      <c r="B32" s="205" t="s">
        <v>86</v>
      </c>
    </row>
    <row r="33" spans="1:11" s="202" customFormat="1"/>
    <row r="34" spans="1:11" s="202" customFormat="1" ht="22.8">
      <c r="A34" s="221" t="s">
        <v>87</v>
      </c>
    </row>
    <row r="35" spans="1:11" s="202" customFormat="1">
      <c r="A35" s="228" t="s">
        <v>88</v>
      </c>
      <c r="B35" s="229" t="s">
        <v>89</v>
      </c>
      <c r="D35" s="230"/>
    </row>
    <row r="36" spans="1:11" s="4" customFormat="1">
      <c r="A36" s="4" t="s">
        <v>90</v>
      </c>
    </row>
    <row r="37" spans="1:11" s="4" customFormat="1">
      <c r="A37" s="5" t="s">
        <v>91</v>
      </c>
      <c r="B37" s="231" t="s">
        <v>92</v>
      </c>
      <c r="C37" s="231"/>
    </row>
    <row r="38" spans="1:11" s="4" customFormat="1"/>
    <row r="39" spans="1:11" s="4" customFormat="1">
      <c r="A39" s="232" t="s">
        <v>93</v>
      </c>
      <c r="B39" s="233">
        <v>60973312</v>
      </c>
      <c r="C39" s="234" t="s">
        <v>94</v>
      </c>
      <c r="D39" s="235"/>
    </row>
    <row r="40" spans="1:11" s="4" customFormat="1">
      <c r="A40" s="236" t="s">
        <v>95</v>
      </c>
      <c r="B40" s="237">
        <v>98048</v>
      </c>
      <c r="C40" s="238" t="s">
        <v>94</v>
      </c>
      <c r="D40" s="235"/>
    </row>
    <row r="41" spans="1:11" s="4" customFormat="1">
      <c r="B41" s="239"/>
    </row>
    <row r="42" spans="1:11" s="4" customFormat="1">
      <c r="A42" s="232" t="s">
        <v>96</v>
      </c>
      <c r="B42" s="233" t="s">
        <v>97</v>
      </c>
      <c r="C42" s="240">
        <v>122142720</v>
      </c>
      <c r="D42" s="235"/>
    </row>
    <row r="43" spans="1:11" s="4" customFormat="1">
      <c r="A43" s="241" t="s">
        <v>93</v>
      </c>
      <c r="B43" s="242">
        <v>61071360</v>
      </c>
      <c r="C43" s="243" t="s">
        <v>94</v>
      </c>
      <c r="D43" s="235"/>
    </row>
    <row r="44" spans="1:11" s="4" customFormat="1">
      <c r="A44" s="241"/>
      <c r="B44" s="242">
        <v>59640</v>
      </c>
      <c r="C44" s="243" t="s">
        <v>98</v>
      </c>
      <c r="D44" s="235"/>
    </row>
    <row r="45" spans="1:11" s="4" customFormat="1">
      <c r="A45" s="236"/>
      <c r="B45" s="237">
        <v>58.2421875</v>
      </c>
      <c r="C45" s="238" t="s">
        <v>99</v>
      </c>
      <c r="D45" s="235"/>
    </row>
    <row r="46" spans="1:11" s="4" customFormat="1"/>
    <row r="47" spans="1:11" s="4" customFormat="1">
      <c r="A47" s="244" t="s">
        <v>100</v>
      </c>
      <c r="B47" s="244" t="s">
        <v>101</v>
      </c>
      <c r="C47" s="244" t="s">
        <v>102</v>
      </c>
      <c r="D47" s="244" t="s">
        <v>103</v>
      </c>
      <c r="E47" s="244" t="s">
        <v>104</v>
      </c>
      <c r="F47" s="244" t="s">
        <v>105</v>
      </c>
      <c r="G47" s="244" t="s">
        <v>106</v>
      </c>
      <c r="H47" s="244" t="s">
        <v>107</v>
      </c>
      <c r="I47" s="244" t="s">
        <v>108</v>
      </c>
      <c r="J47" s="244" t="s">
        <v>109</v>
      </c>
      <c r="K47" s="244" t="s">
        <v>110</v>
      </c>
    </row>
    <row r="48" spans="1:11" s="4" customFormat="1">
      <c r="A48" s="245">
        <v>0</v>
      </c>
      <c r="B48" s="245" t="s">
        <v>111</v>
      </c>
      <c r="C48" s="245"/>
      <c r="D48" s="245" t="s">
        <v>112</v>
      </c>
      <c r="E48" s="245"/>
      <c r="F48" s="245"/>
      <c r="G48" s="245">
        <v>0</v>
      </c>
      <c r="H48" s="245">
        <v>65536</v>
      </c>
      <c r="I48" s="245" t="s">
        <v>59</v>
      </c>
      <c r="J48" s="245"/>
      <c r="K48" s="248" t="s">
        <v>113</v>
      </c>
    </row>
    <row r="49" spans="1:11" s="4" customFormat="1">
      <c r="A49" s="246">
        <v>1</v>
      </c>
      <c r="B49" s="246" t="s">
        <v>114</v>
      </c>
      <c r="C49" s="246" t="b">
        <v>1</v>
      </c>
      <c r="D49" s="246" t="s">
        <v>115</v>
      </c>
      <c r="E49" s="246"/>
      <c r="F49" s="246"/>
      <c r="G49" s="246"/>
      <c r="H49" s="246">
        <v>2048</v>
      </c>
      <c r="I49" s="246" t="s">
        <v>59</v>
      </c>
      <c r="J49" s="246" t="s">
        <v>116</v>
      </c>
      <c r="K49" s="249"/>
    </row>
    <row r="50" spans="1:11" s="4" customFormat="1">
      <c r="A50" s="246">
        <v>2</v>
      </c>
      <c r="B50" s="246" t="s">
        <v>117</v>
      </c>
      <c r="C50" s="246" t="b">
        <v>1</v>
      </c>
      <c r="D50" s="246" t="s">
        <v>115</v>
      </c>
      <c r="E50" s="246"/>
      <c r="F50" s="246"/>
      <c r="G50" s="246"/>
      <c r="H50" s="246">
        <v>2048</v>
      </c>
      <c r="I50" s="246" t="s">
        <v>59</v>
      </c>
      <c r="J50" s="246" t="s">
        <v>118</v>
      </c>
      <c r="K50" s="249"/>
    </row>
    <row r="51" spans="1:11" s="4" customFormat="1">
      <c r="A51" s="245">
        <v>3</v>
      </c>
      <c r="B51" s="245" t="s">
        <v>119</v>
      </c>
      <c r="C51" s="245" t="b">
        <v>1</v>
      </c>
      <c r="D51" s="245" t="s">
        <v>120</v>
      </c>
      <c r="E51" s="245"/>
      <c r="F51" s="245"/>
      <c r="G51" s="245"/>
      <c r="H51" s="245">
        <v>2048</v>
      </c>
      <c r="I51" s="245" t="s">
        <v>59</v>
      </c>
      <c r="J51" s="245" t="s">
        <v>121</v>
      </c>
      <c r="K51" s="248" t="s">
        <v>122</v>
      </c>
    </row>
    <row r="52" spans="1:11" s="4" customFormat="1">
      <c r="A52" s="245">
        <v>4</v>
      </c>
      <c r="B52" s="245" t="s">
        <v>123</v>
      </c>
      <c r="C52" s="245" t="b">
        <v>1</v>
      </c>
      <c r="D52" s="245" t="s">
        <v>120</v>
      </c>
      <c r="E52" s="245"/>
      <c r="F52" s="245"/>
      <c r="G52" s="245"/>
      <c r="H52" s="245">
        <v>2048</v>
      </c>
      <c r="I52" s="245" t="s">
        <v>59</v>
      </c>
      <c r="J52" s="245" t="s">
        <v>124</v>
      </c>
      <c r="K52" s="248"/>
    </row>
    <row r="53" spans="1:11" s="4" customFormat="1">
      <c r="A53" s="246">
        <v>5</v>
      </c>
      <c r="B53" s="246" t="s">
        <v>125</v>
      </c>
      <c r="C53" s="246" t="b">
        <v>1</v>
      </c>
      <c r="D53" s="246" t="s">
        <v>126</v>
      </c>
      <c r="E53" s="246"/>
      <c r="F53" s="246"/>
      <c r="G53" s="246"/>
      <c r="H53" s="246">
        <v>500</v>
      </c>
      <c r="I53" s="246" t="s">
        <v>59</v>
      </c>
      <c r="J53" s="246" t="s">
        <v>127</v>
      </c>
      <c r="K53" s="249"/>
    </row>
    <row r="54" spans="1:11" s="4" customFormat="1">
      <c r="A54" s="246">
        <v>6</v>
      </c>
      <c r="B54" s="246" t="s">
        <v>128</v>
      </c>
      <c r="C54" s="246" t="b">
        <v>1</v>
      </c>
      <c r="D54" s="246" t="s">
        <v>126</v>
      </c>
      <c r="E54" s="246"/>
      <c r="F54" s="246"/>
      <c r="G54" s="246"/>
      <c r="H54" s="246">
        <v>500</v>
      </c>
      <c r="I54" s="246" t="s">
        <v>59</v>
      </c>
      <c r="J54" s="246" t="s">
        <v>129</v>
      </c>
      <c r="K54" s="249"/>
    </row>
    <row r="55" spans="1:11" s="4" customFormat="1">
      <c r="A55" s="245">
        <v>7</v>
      </c>
      <c r="B55" s="245" t="s">
        <v>130</v>
      </c>
      <c r="C55" s="245" t="b">
        <v>1</v>
      </c>
      <c r="D55" s="245" t="s">
        <v>131</v>
      </c>
      <c r="E55" s="245"/>
      <c r="F55" s="245"/>
      <c r="G55" s="245"/>
      <c r="H55" s="245">
        <v>512</v>
      </c>
      <c r="I55" s="245" t="s">
        <v>59</v>
      </c>
      <c r="J55" s="245" t="s">
        <v>132</v>
      </c>
      <c r="K55" s="248"/>
    </row>
    <row r="56" spans="1:11" s="4" customFormat="1">
      <c r="A56" s="245">
        <v>8</v>
      </c>
      <c r="B56" s="245" t="s">
        <v>133</v>
      </c>
      <c r="C56" s="245" t="b">
        <v>1</v>
      </c>
      <c r="D56" s="245" t="s">
        <v>131</v>
      </c>
      <c r="E56" s="245"/>
      <c r="F56" s="245"/>
      <c r="G56" s="245"/>
      <c r="H56" s="245">
        <v>512</v>
      </c>
      <c r="I56" s="245" t="s">
        <v>59</v>
      </c>
      <c r="J56" s="245" t="s">
        <v>134</v>
      </c>
      <c r="K56" s="248"/>
    </row>
    <row r="57" spans="1:11" s="4" customFormat="1">
      <c r="A57" s="246">
        <v>9</v>
      </c>
      <c r="B57" s="246" t="s">
        <v>135</v>
      </c>
      <c r="C57" s="246" t="b">
        <v>1</v>
      </c>
      <c r="D57" s="246" t="s">
        <v>136</v>
      </c>
      <c r="E57" s="246"/>
      <c r="F57" s="246"/>
      <c r="G57" s="246"/>
      <c r="H57" s="246">
        <v>512</v>
      </c>
      <c r="I57" s="246" t="s">
        <v>59</v>
      </c>
      <c r="J57" s="246" t="s">
        <v>137</v>
      </c>
      <c r="K57" s="249"/>
    </row>
    <row r="58" spans="1:11" s="4" customFormat="1">
      <c r="A58" s="246">
        <v>10</v>
      </c>
      <c r="B58" s="246" t="s">
        <v>138</v>
      </c>
      <c r="C58" s="246" t="b">
        <v>1</v>
      </c>
      <c r="D58" s="246" t="s">
        <v>136</v>
      </c>
      <c r="E58" s="246"/>
      <c r="F58" s="246"/>
      <c r="G58" s="246"/>
      <c r="H58" s="246">
        <v>512</v>
      </c>
      <c r="I58" s="246" t="s">
        <v>59</v>
      </c>
      <c r="J58" s="246" t="s">
        <v>139</v>
      </c>
      <c r="K58" s="249"/>
    </row>
    <row r="59" spans="1:11" s="4" customFormat="1">
      <c r="A59" s="245">
        <v>11</v>
      </c>
      <c r="B59" s="245" t="s">
        <v>140</v>
      </c>
      <c r="C59" s="245" t="b">
        <v>1</v>
      </c>
      <c r="D59" s="245"/>
      <c r="E59" s="245"/>
      <c r="F59" s="245"/>
      <c r="G59" s="245"/>
      <c r="H59" s="245">
        <v>2048</v>
      </c>
      <c r="I59" s="245" t="s">
        <v>59</v>
      </c>
      <c r="J59" s="245" t="s">
        <v>141</v>
      </c>
      <c r="K59" s="248"/>
    </row>
    <row r="60" spans="1:11" s="4" customFormat="1">
      <c r="A60" s="246">
        <v>12</v>
      </c>
      <c r="B60" s="246" t="s">
        <v>142</v>
      </c>
      <c r="C60" s="246" t="b">
        <v>1</v>
      </c>
      <c r="D60" s="246" t="s">
        <v>143</v>
      </c>
      <c r="E60" s="246"/>
      <c r="F60" s="246"/>
      <c r="G60" s="246"/>
      <c r="H60" s="246">
        <v>128</v>
      </c>
      <c r="I60" s="246" t="s">
        <v>59</v>
      </c>
      <c r="J60" s="246" t="s">
        <v>144</v>
      </c>
      <c r="K60" s="249"/>
    </row>
    <row r="61" spans="1:11" s="4" customFormat="1">
      <c r="A61" s="246">
        <v>13</v>
      </c>
      <c r="B61" s="246" t="s">
        <v>145</v>
      </c>
      <c r="C61" s="246" t="b">
        <v>1</v>
      </c>
      <c r="D61" s="246" t="s">
        <v>143</v>
      </c>
      <c r="E61" s="246"/>
      <c r="F61" s="246"/>
      <c r="G61" s="246"/>
      <c r="H61" s="246">
        <v>128</v>
      </c>
      <c r="I61" s="246" t="s">
        <v>59</v>
      </c>
      <c r="J61" s="246" t="s">
        <v>144</v>
      </c>
      <c r="K61" s="249"/>
    </row>
    <row r="62" spans="1:11" s="4" customFormat="1">
      <c r="A62" s="245">
        <v>14</v>
      </c>
      <c r="B62" s="245" t="s">
        <v>146</v>
      </c>
      <c r="C62" s="245" t="b">
        <v>1</v>
      </c>
      <c r="D62" s="245" t="s">
        <v>147</v>
      </c>
      <c r="E62" s="245"/>
      <c r="F62" s="245"/>
      <c r="G62" s="245"/>
      <c r="H62" s="245">
        <v>1024</v>
      </c>
      <c r="I62" s="245" t="s">
        <v>59</v>
      </c>
      <c r="J62" s="245" t="s">
        <v>148</v>
      </c>
      <c r="K62" s="248"/>
    </row>
    <row r="63" spans="1:11" s="4" customFormat="1">
      <c r="A63" s="245">
        <v>15</v>
      </c>
      <c r="B63" s="245" t="s">
        <v>149</v>
      </c>
      <c r="C63" s="245" t="b">
        <v>1</v>
      </c>
      <c r="D63" s="245" t="s">
        <v>147</v>
      </c>
      <c r="E63" s="245"/>
      <c r="F63" s="245"/>
      <c r="G63" s="245"/>
      <c r="H63" s="245">
        <v>1024</v>
      </c>
      <c r="I63" s="245" t="s">
        <v>59</v>
      </c>
      <c r="J63" s="245" t="s">
        <v>150</v>
      </c>
      <c r="K63" s="248"/>
    </row>
    <row r="64" spans="1:11" s="4" customFormat="1">
      <c r="A64" s="246">
        <v>16</v>
      </c>
      <c r="B64" s="246" t="s">
        <v>151</v>
      </c>
      <c r="C64" s="246" t="b">
        <v>1</v>
      </c>
      <c r="D64" s="246" t="s">
        <v>152</v>
      </c>
      <c r="E64" s="246"/>
      <c r="F64" s="246"/>
      <c r="G64" s="246"/>
      <c r="H64" s="246">
        <v>65536</v>
      </c>
      <c r="I64" s="246" t="s">
        <v>59</v>
      </c>
      <c r="J64" s="246" t="s">
        <v>153</v>
      </c>
      <c r="K64" s="249"/>
    </row>
    <row r="65" spans="1:11" s="4" customFormat="1">
      <c r="A65" s="246">
        <v>17</v>
      </c>
      <c r="B65" s="246" t="s">
        <v>154</v>
      </c>
      <c r="C65" s="246" t="b">
        <v>1</v>
      </c>
      <c r="D65" s="246" t="s">
        <v>152</v>
      </c>
      <c r="E65" s="246"/>
      <c r="F65" s="246"/>
      <c r="G65" s="246"/>
      <c r="H65" s="246">
        <v>65536</v>
      </c>
      <c r="I65" s="246" t="s">
        <v>59</v>
      </c>
      <c r="J65" s="246" t="s">
        <v>153</v>
      </c>
      <c r="K65" s="249"/>
    </row>
    <row r="66" spans="1:11" s="4" customFormat="1">
      <c r="A66" s="245">
        <v>18</v>
      </c>
      <c r="B66" s="245" t="s">
        <v>155</v>
      </c>
      <c r="C66" s="245" t="b">
        <v>1</v>
      </c>
      <c r="D66" s="245" t="s">
        <v>156</v>
      </c>
      <c r="E66" s="245"/>
      <c r="F66" s="245"/>
      <c r="G66" s="245"/>
      <c r="H66" s="245">
        <v>4194304</v>
      </c>
      <c r="I66" s="245" t="s">
        <v>157</v>
      </c>
      <c r="J66" s="245" t="s">
        <v>158</v>
      </c>
      <c r="K66" s="248"/>
    </row>
    <row r="67" spans="1:11" s="4" customFormat="1">
      <c r="A67" s="245">
        <v>19</v>
      </c>
      <c r="B67" s="245" t="s">
        <v>159</v>
      </c>
      <c r="C67" s="245" t="b">
        <v>1</v>
      </c>
      <c r="D67" s="245" t="s">
        <v>156</v>
      </c>
      <c r="E67" s="245"/>
      <c r="F67" s="245"/>
      <c r="G67" s="245"/>
      <c r="H67" s="245">
        <v>4194304</v>
      </c>
      <c r="I67" s="245" t="s">
        <v>59</v>
      </c>
      <c r="J67" s="245" t="s">
        <v>158</v>
      </c>
      <c r="K67" s="248"/>
    </row>
    <row r="68" spans="1:11" s="4" customFormat="1">
      <c r="A68" s="246">
        <v>20</v>
      </c>
      <c r="B68" s="246" t="s">
        <v>160</v>
      </c>
      <c r="C68" s="246" t="b">
        <v>1</v>
      </c>
      <c r="D68" s="246" t="s">
        <v>161</v>
      </c>
      <c r="E68" s="246"/>
      <c r="F68" s="246"/>
      <c r="G68" s="246"/>
      <c r="H68" s="246">
        <v>2097152</v>
      </c>
      <c r="I68" s="246" t="s">
        <v>162</v>
      </c>
      <c r="J68" s="246" t="s">
        <v>158</v>
      </c>
      <c r="K68" s="249"/>
    </row>
    <row r="69" spans="1:11" s="4" customFormat="1">
      <c r="A69" s="246">
        <v>21</v>
      </c>
      <c r="B69" s="246" t="s">
        <v>163</v>
      </c>
      <c r="C69" s="246" t="b">
        <v>1</v>
      </c>
      <c r="D69" s="246" t="s">
        <v>161</v>
      </c>
      <c r="E69" s="246"/>
      <c r="F69" s="246"/>
      <c r="G69" s="246"/>
      <c r="H69" s="246">
        <v>2097152</v>
      </c>
      <c r="I69" s="246" t="s">
        <v>59</v>
      </c>
      <c r="J69" s="246" t="s">
        <v>158</v>
      </c>
      <c r="K69" s="249"/>
    </row>
    <row r="70" spans="1:11" s="4" customFormat="1">
      <c r="A70" s="245">
        <v>22</v>
      </c>
      <c r="B70" s="245" t="s">
        <v>164</v>
      </c>
      <c r="C70" s="245" t="b">
        <v>1</v>
      </c>
      <c r="D70" s="245" t="s">
        <v>165</v>
      </c>
      <c r="E70" s="245"/>
      <c r="F70" s="245"/>
      <c r="G70" s="245"/>
      <c r="H70" s="245">
        <v>512</v>
      </c>
      <c r="I70" s="245" t="s">
        <v>59</v>
      </c>
      <c r="J70" s="245" t="s">
        <v>166</v>
      </c>
      <c r="K70" s="245"/>
    </row>
    <row r="71" spans="1:11" s="4" customFormat="1">
      <c r="A71" s="245">
        <v>23</v>
      </c>
      <c r="B71" s="245" t="s">
        <v>167</v>
      </c>
      <c r="C71" s="245" t="b">
        <v>1</v>
      </c>
      <c r="D71" s="245" t="s">
        <v>165</v>
      </c>
      <c r="E71" s="245"/>
      <c r="F71" s="245"/>
      <c r="G71" s="245"/>
      <c r="H71" s="245">
        <v>512</v>
      </c>
      <c r="I71" s="245" t="s">
        <v>59</v>
      </c>
      <c r="J71" s="245" t="s">
        <v>166</v>
      </c>
      <c r="K71" s="245"/>
    </row>
    <row r="72" spans="1:11" s="4" customFormat="1">
      <c r="A72" s="246">
        <v>24</v>
      </c>
      <c r="B72" s="246" t="s">
        <v>168</v>
      </c>
      <c r="C72" s="246" t="b">
        <v>1</v>
      </c>
      <c r="D72" s="246" t="s">
        <v>169</v>
      </c>
      <c r="E72" s="246"/>
      <c r="F72" s="246"/>
      <c r="G72" s="246"/>
      <c r="H72" s="246">
        <v>256</v>
      </c>
      <c r="I72" s="246" t="s">
        <v>59</v>
      </c>
      <c r="J72" s="246" t="s">
        <v>170</v>
      </c>
      <c r="K72" s="246"/>
    </row>
    <row r="73" spans="1:11" s="4" customFormat="1">
      <c r="A73" s="246">
        <v>25</v>
      </c>
      <c r="B73" s="246" t="s">
        <v>171</v>
      </c>
      <c r="C73" s="246" t="b">
        <v>1</v>
      </c>
      <c r="D73" s="246" t="s">
        <v>169</v>
      </c>
      <c r="E73" s="246"/>
      <c r="F73" s="246"/>
      <c r="G73" s="246"/>
      <c r="H73" s="246">
        <v>256</v>
      </c>
      <c r="I73" s="246" t="s">
        <v>59</v>
      </c>
      <c r="J73" s="246" t="s">
        <v>170</v>
      </c>
      <c r="K73" s="246"/>
    </row>
    <row r="74" spans="1:11" s="4" customFormat="1">
      <c r="A74" s="245">
        <v>26</v>
      </c>
      <c r="B74" s="245" t="s">
        <v>172</v>
      </c>
      <c r="C74" s="245" t="b">
        <v>1</v>
      </c>
      <c r="D74" s="245" t="s">
        <v>173</v>
      </c>
      <c r="E74" s="245"/>
      <c r="F74" s="245"/>
      <c r="G74" s="245"/>
      <c r="H74" s="245">
        <v>512</v>
      </c>
      <c r="I74" s="245" t="s">
        <v>59</v>
      </c>
      <c r="J74" s="245" t="s">
        <v>174</v>
      </c>
      <c r="K74" s="245"/>
    </row>
    <row r="75" spans="1:11" s="4" customFormat="1">
      <c r="A75" s="245">
        <v>27</v>
      </c>
      <c r="B75" s="245" t="s">
        <v>175</v>
      </c>
      <c r="C75" s="245" t="b">
        <v>1</v>
      </c>
      <c r="D75" s="245" t="s">
        <v>173</v>
      </c>
      <c r="E75" s="245"/>
      <c r="F75" s="245"/>
      <c r="G75" s="245"/>
      <c r="H75" s="245">
        <v>512</v>
      </c>
      <c r="I75" s="245" t="s">
        <v>59</v>
      </c>
      <c r="J75" s="245" t="s">
        <v>174</v>
      </c>
      <c r="K75" s="245"/>
    </row>
    <row r="76" spans="1:11" s="4" customFormat="1">
      <c r="A76" s="246">
        <v>28</v>
      </c>
      <c r="B76" s="246" t="s">
        <v>176</v>
      </c>
      <c r="C76" s="246" t="b">
        <v>1</v>
      </c>
      <c r="D76" s="246" t="s">
        <v>177</v>
      </c>
      <c r="E76" s="246"/>
      <c r="F76" s="246"/>
      <c r="G76" s="246"/>
      <c r="H76" s="246">
        <v>97280</v>
      </c>
      <c r="I76" s="246" t="s">
        <v>59</v>
      </c>
      <c r="J76" s="246" t="s">
        <v>178</v>
      </c>
      <c r="K76" s="246"/>
    </row>
    <row r="77" spans="1:11" s="4" customFormat="1">
      <c r="A77" s="246">
        <v>29</v>
      </c>
      <c r="B77" s="246" t="s">
        <v>179</v>
      </c>
      <c r="C77" s="246" t="b">
        <v>1</v>
      </c>
      <c r="D77" s="246" t="s">
        <v>177</v>
      </c>
      <c r="E77" s="246"/>
      <c r="F77" s="246"/>
      <c r="G77" s="246"/>
      <c r="H77" s="246">
        <v>97280</v>
      </c>
      <c r="I77" s="246" t="s">
        <v>59</v>
      </c>
      <c r="J77" s="246" t="s">
        <v>178</v>
      </c>
      <c r="K77" s="246"/>
    </row>
    <row r="78" spans="1:11" s="4" customFormat="1">
      <c r="A78" s="245">
        <v>30</v>
      </c>
      <c r="B78" s="245" t="s">
        <v>180</v>
      </c>
      <c r="C78" s="245" t="b">
        <v>1</v>
      </c>
      <c r="D78" s="245" t="s">
        <v>181</v>
      </c>
      <c r="E78" s="245"/>
      <c r="F78" s="245"/>
      <c r="G78" s="245"/>
      <c r="H78" s="245">
        <v>16384</v>
      </c>
      <c r="I78" s="245" t="s">
        <v>59</v>
      </c>
      <c r="J78" s="245" t="s">
        <v>182</v>
      </c>
      <c r="K78" s="245"/>
    </row>
    <row r="79" spans="1:11" s="4" customFormat="1">
      <c r="A79" s="245">
        <v>31</v>
      </c>
      <c r="B79" s="245" t="s">
        <v>183</v>
      </c>
      <c r="C79" s="245" t="b">
        <v>1</v>
      </c>
      <c r="D79" s="245" t="s">
        <v>181</v>
      </c>
      <c r="E79" s="245"/>
      <c r="F79" s="245"/>
      <c r="G79" s="245"/>
      <c r="H79" s="245">
        <v>16384</v>
      </c>
      <c r="I79" s="245" t="s">
        <v>59</v>
      </c>
      <c r="J79" s="245" t="s">
        <v>182</v>
      </c>
      <c r="K79" s="245"/>
    </row>
    <row r="80" spans="1:11" s="4" customFormat="1">
      <c r="A80" s="246">
        <v>32</v>
      </c>
      <c r="B80" s="246" t="s">
        <v>184</v>
      </c>
      <c r="C80" s="246" t="b">
        <v>1</v>
      </c>
      <c r="D80" s="246"/>
      <c r="E80" s="246"/>
      <c r="F80" s="246"/>
      <c r="G80" s="246"/>
      <c r="H80" s="246">
        <v>1024</v>
      </c>
      <c r="I80" s="246" t="s">
        <v>59</v>
      </c>
      <c r="J80" s="246" t="s">
        <v>185</v>
      </c>
      <c r="K80" s="246"/>
    </row>
    <row r="81" spans="1:11" s="4" customFormat="1">
      <c r="A81" s="245">
        <v>33</v>
      </c>
      <c r="B81" s="245" t="s">
        <v>186</v>
      </c>
      <c r="C81" s="245" t="b">
        <v>1</v>
      </c>
      <c r="D81" s="245"/>
      <c r="E81" s="245"/>
      <c r="F81" s="245"/>
      <c r="G81" s="245"/>
      <c r="H81" s="245">
        <v>32768</v>
      </c>
      <c r="I81" s="245" t="s">
        <v>59</v>
      </c>
      <c r="J81" s="245" t="s">
        <v>187</v>
      </c>
      <c r="K81" s="245"/>
    </row>
    <row r="82" spans="1:11" s="4" customFormat="1">
      <c r="A82" s="246">
        <v>34</v>
      </c>
      <c r="B82" s="246" t="s">
        <v>188</v>
      </c>
      <c r="C82" s="246" t="b">
        <v>1</v>
      </c>
      <c r="D82" s="246"/>
      <c r="E82" s="246"/>
      <c r="F82" s="246"/>
      <c r="G82" s="246"/>
      <c r="H82" s="246">
        <v>1</v>
      </c>
      <c r="I82" s="246" t="s">
        <v>59</v>
      </c>
      <c r="J82" s="246" t="s">
        <v>189</v>
      </c>
      <c r="K82" s="246"/>
    </row>
    <row r="83" spans="1:11" s="4" customFormat="1">
      <c r="A83" s="245">
        <v>35</v>
      </c>
      <c r="B83" s="245" t="s">
        <v>190</v>
      </c>
      <c r="C83" s="245" t="b">
        <v>1</v>
      </c>
      <c r="D83" s="245"/>
      <c r="E83" s="245"/>
      <c r="F83" s="245"/>
      <c r="G83" s="245"/>
      <c r="H83" s="245">
        <v>256</v>
      </c>
      <c r="I83" s="245" t="s">
        <v>59</v>
      </c>
      <c r="J83" s="245" t="s">
        <v>191</v>
      </c>
      <c r="K83" s="245"/>
    </row>
    <row r="84" spans="1:11" s="4" customFormat="1">
      <c r="A84" s="246">
        <v>36</v>
      </c>
      <c r="B84" s="246" t="s">
        <v>192</v>
      </c>
      <c r="C84" s="246" t="b">
        <v>1</v>
      </c>
      <c r="D84" s="246"/>
      <c r="E84" s="246"/>
      <c r="F84" s="246"/>
      <c r="G84" s="246"/>
      <c r="H84" s="246">
        <v>256</v>
      </c>
      <c r="I84" s="246" t="s">
        <v>59</v>
      </c>
      <c r="J84" s="246" t="s">
        <v>193</v>
      </c>
      <c r="K84" s="246"/>
    </row>
    <row r="85" spans="1:11" s="4" customFormat="1">
      <c r="A85" s="245">
        <v>37</v>
      </c>
      <c r="B85" s="245" t="s">
        <v>194</v>
      </c>
      <c r="C85" s="245" t="b">
        <v>1</v>
      </c>
      <c r="D85" s="245"/>
      <c r="E85" s="245"/>
      <c r="F85" s="245"/>
      <c r="G85" s="245"/>
      <c r="H85" s="245">
        <v>1</v>
      </c>
      <c r="I85" s="245" t="s">
        <v>59</v>
      </c>
      <c r="J85" s="245" t="s">
        <v>195</v>
      </c>
      <c r="K85" s="245"/>
    </row>
    <row r="86" spans="1:11" s="4" customFormat="1">
      <c r="A86" s="246">
        <v>38</v>
      </c>
      <c r="B86" s="246" t="s">
        <v>196</v>
      </c>
      <c r="C86" s="246" t="b">
        <v>1</v>
      </c>
      <c r="D86" s="246"/>
      <c r="E86" s="246"/>
      <c r="F86" s="246"/>
      <c r="G86" s="246"/>
      <c r="H86" s="246">
        <v>33424</v>
      </c>
      <c r="I86" s="246" t="s">
        <v>59</v>
      </c>
      <c r="J86" s="246" t="s">
        <v>197</v>
      </c>
      <c r="K86" s="246"/>
    </row>
    <row r="87" spans="1:11" s="4" customFormat="1">
      <c r="A87" s="245">
        <v>39</v>
      </c>
      <c r="B87" s="245" t="s">
        <v>198</v>
      </c>
      <c r="C87" s="245" t="b">
        <v>1</v>
      </c>
      <c r="D87" s="245"/>
      <c r="E87" s="245"/>
      <c r="F87" s="245"/>
      <c r="G87" s="245"/>
      <c r="H87" s="245">
        <v>1024</v>
      </c>
      <c r="I87" s="245" t="s">
        <v>59</v>
      </c>
      <c r="J87" s="245" t="s">
        <v>199</v>
      </c>
      <c r="K87" s="245"/>
    </row>
    <row r="88" spans="1:11" s="4" customFormat="1">
      <c r="A88" s="246">
        <v>40</v>
      </c>
      <c r="B88" s="246" t="s">
        <v>200</v>
      </c>
      <c r="C88" s="246" t="b">
        <v>1</v>
      </c>
      <c r="D88" s="246" t="s">
        <v>201</v>
      </c>
      <c r="E88" s="246"/>
      <c r="F88" s="246"/>
      <c r="G88" s="246"/>
      <c r="H88" s="246">
        <v>128</v>
      </c>
      <c r="I88" s="246" t="s">
        <v>59</v>
      </c>
      <c r="J88" s="246" t="s">
        <v>202</v>
      </c>
      <c r="K88" s="246"/>
    </row>
    <row r="89" spans="1:11" s="4" customFormat="1">
      <c r="A89" s="245">
        <v>41</v>
      </c>
      <c r="B89" s="245" t="s">
        <v>203</v>
      </c>
      <c r="C89" s="245" t="b">
        <v>1</v>
      </c>
      <c r="D89" s="245" t="s">
        <v>204</v>
      </c>
      <c r="E89" s="245"/>
      <c r="F89" s="245"/>
      <c r="G89" s="245"/>
      <c r="H89" s="245">
        <v>1024</v>
      </c>
      <c r="I89" s="245" t="s">
        <v>59</v>
      </c>
      <c r="J89" s="245" t="s">
        <v>205</v>
      </c>
      <c r="K89" s="245"/>
    </row>
    <row r="90" spans="1:11" s="4" customFormat="1">
      <c r="A90" s="245">
        <v>42</v>
      </c>
      <c r="B90" s="245" t="s">
        <v>206</v>
      </c>
      <c r="C90" s="245" t="b">
        <v>1</v>
      </c>
      <c r="D90" s="245" t="s">
        <v>204</v>
      </c>
      <c r="E90" s="245"/>
      <c r="F90" s="245"/>
      <c r="G90" s="245"/>
      <c r="H90" s="245">
        <v>1024</v>
      </c>
      <c r="I90" s="245" t="s">
        <v>59</v>
      </c>
      <c r="J90" s="245" t="s">
        <v>205</v>
      </c>
      <c r="K90" s="245"/>
    </row>
    <row r="91" spans="1:11" s="4" customFormat="1">
      <c r="A91" s="246">
        <v>43</v>
      </c>
      <c r="B91" s="246" t="s">
        <v>207</v>
      </c>
      <c r="C91" s="246" t="b">
        <v>0</v>
      </c>
      <c r="D91" s="246"/>
      <c r="E91" s="246"/>
      <c r="F91" s="246"/>
      <c r="G91" s="246"/>
      <c r="H91" s="246">
        <v>1</v>
      </c>
      <c r="I91" s="246" t="s">
        <v>59</v>
      </c>
      <c r="J91" s="246" t="s">
        <v>208</v>
      </c>
      <c r="K91" s="246"/>
    </row>
    <row r="92" spans="1:11" s="4" customFormat="1">
      <c r="A92" s="245">
        <v>44</v>
      </c>
      <c r="B92" s="245" t="s">
        <v>209</v>
      </c>
      <c r="C92" s="245" t="b">
        <v>0</v>
      </c>
      <c r="D92" s="245"/>
      <c r="E92" s="245"/>
      <c r="F92" s="245"/>
      <c r="G92" s="245"/>
      <c r="H92" s="245">
        <v>8</v>
      </c>
      <c r="I92" s="245" t="s">
        <v>59</v>
      </c>
      <c r="J92" s="245" t="s">
        <v>210</v>
      </c>
      <c r="K92" s="245"/>
    </row>
    <row r="93" spans="1:11" s="4" customFormat="1">
      <c r="A93" s="246">
        <v>45</v>
      </c>
      <c r="B93" s="246" t="s">
        <v>211</v>
      </c>
      <c r="C93" s="246" t="b">
        <v>0</v>
      </c>
      <c r="D93" s="246"/>
      <c r="E93" s="246"/>
      <c r="F93" s="246"/>
      <c r="G93" s="246"/>
      <c r="H93" s="246">
        <v>2048</v>
      </c>
      <c r="I93" s="246" t="s">
        <v>59</v>
      </c>
      <c r="J93" s="246" t="s">
        <v>212</v>
      </c>
      <c r="K93" s="246"/>
    </row>
    <row r="94" spans="1:11" s="4" customFormat="1">
      <c r="A94" s="246">
        <v>46</v>
      </c>
      <c r="B94" s="246" t="s">
        <v>213</v>
      </c>
      <c r="C94" s="246" t="b">
        <v>0</v>
      </c>
      <c r="D94" s="246"/>
      <c r="E94" s="246"/>
      <c r="F94" s="246"/>
      <c r="G94" s="246"/>
      <c r="H94" s="246">
        <v>2048</v>
      </c>
      <c r="I94" s="246" t="s">
        <v>59</v>
      </c>
      <c r="J94" s="246" t="s">
        <v>214</v>
      </c>
      <c r="K94" s="246"/>
    </row>
    <row r="95" spans="1:11" s="4" customFormat="1">
      <c r="A95" s="245">
        <v>47</v>
      </c>
      <c r="B95" s="245" t="s">
        <v>215</v>
      </c>
      <c r="C95" s="245" t="b">
        <v>0</v>
      </c>
      <c r="D95" s="245" t="s">
        <v>216</v>
      </c>
      <c r="E95" s="245"/>
      <c r="F95" s="245"/>
      <c r="G95" s="245"/>
      <c r="H95" s="245">
        <v>32768</v>
      </c>
      <c r="I95" s="245" t="s">
        <v>59</v>
      </c>
      <c r="J95" s="245" t="s">
        <v>217</v>
      </c>
      <c r="K95" s="245"/>
    </row>
    <row r="96" spans="1:11" s="4" customFormat="1">
      <c r="A96" s="246">
        <v>48</v>
      </c>
      <c r="B96" s="246" t="s">
        <v>218</v>
      </c>
      <c r="C96" s="246" t="b">
        <v>0</v>
      </c>
      <c r="D96" s="246"/>
      <c r="E96" s="246"/>
      <c r="F96" s="246"/>
      <c r="G96" s="246"/>
      <c r="H96" s="246">
        <v>1024</v>
      </c>
      <c r="I96" s="246" t="s">
        <v>59</v>
      </c>
      <c r="J96" s="246" t="s">
        <v>219</v>
      </c>
      <c r="K96" s="246"/>
    </row>
    <row r="97" spans="1:11" s="4" customFormat="1">
      <c r="A97" s="245">
        <v>49</v>
      </c>
      <c r="B97" s="245" t="s">
        <v>220</v>
      </c>
      <c r="C97" s="245" t="b">
        <v>0</v>
      </c>
      <c r="D97" s="245"/>
      <c r="E97" s="245"/>
      <c r="F97" s="245"/>
      <c r="G97" s="245"/>
      <c r="H97" s="245">
        <v>512</v>
      </c>
      <c r="I97" s="245" t="s">
        <v>59</v>
      </c>
      <c r="J97" s="245" t="s">
        <v>221</v>
      </c>
      <c r="K97" s="245"/>
    </row>
    <row r="98" spans="1:11" s="4" customFormat="1">
      <c r="A98" s="246">
        <v>50</v>
      </c>
      <c r="B98" s="246" t="s">
        <v>222</v>
      </c>
      <c r="C98" s="246" t="b">
        <v>0</v>
      </c>
      <c r="D98" s="246" t="s">
        <v>223</v>
      </c>
      <c r="E98" s="246"/>
      <c r="F98" s="246"/>
      <c r="G98" s="246"/>
      <c r="H98" s="246">
        <v>128</v>
      </c>
      <c r="I98" s="246" t="s">
        <v>59</v>
      </c>
      <c r="J98" s="246" t="s">
        <v>224</v>
      </c>
      <c r="K98" s="246"/>
    </row>
    <row r="99" spans="1:11" s="4" customFormat="1">
      <c r="A99" s="246">
        <v>51</v>
      </c>
      <c r="B99" s="246" t="s">
        <v>225</v>
      </c>
      <c r="C99" s="246" t="b">
        <v>0</v>
      </c>
      <c r="D99" s="246" t="s">
        <v>223</v>
      </c>
      <c r="E99" s="246"/>
      <c r="F99" s="246"/>
      <c r="G99" s="246"/>
      <c r="H99" s="246">
        <v>128</v>
      </c>
      <c r="I99" s="246" t="s">
        <v>59</v>
      </c>
      <c r="J99" s="246" t="s">
        <v>226</v>
      </c>
      <c r="K99" s="246"/>
    </row>
    <row r="100" spans="1:11" s="4" customFormat="1">
      <c r="A100" s="245">
        <v>52</v>
      </c>
      <c r="B100" s="245" t="s">
        <v>227</v>
      </c>
      <c r="C100" s="245" t="b">
        <v>0</v>
      </c>
      <c r="D100" s="245"/>
      <c r="E100" s="245"/>
      <c r="F100" s="245"/>
      <c r="G100" s="245"/>
      <c r="H100" s="245">
        <v>512</v>
      </c>
      <c r="I100" s="245" t="s">
        <v>59</v>
      </c>
      <c r="J100" s="245" t="s">
        <v>228</v>
      </c>
      <c r="K100" s="245"/>
    </row>
    <row r="101" spans="1:11" s="4" customFormat="1">
      <c r="A101" s="246">
        <v>53</v>
      </c>
      <c r="B101" s="246" t="s">
        <v>229</v>
      </c>
      <c r="C101" s="246" t="b">
        <v>0</v>
      </c>
      <c r="D101" s="246"/>
      <c r="E101" s="246"/>
      <c r="F101" s="246"/>
      <c r="G101" s="246"/>
      <c r="H101" s="246">
        <v>5120</v>
      </c>
      <c r="I101" s="246" t="s">
        <v>59</v>
      </c>
      <c r="J101" s="246" t="s">
        <v>230</v>
      </c>
      <c r="K101" s="246"/>
    </row>
    <row r="102" spans="1:11" s="4" customFormat="1">
      <c r="A102" s="245">
        <v>54</v>
      </c>
      <c r="B102" s="245" t="s">
        <v>231</v>
      </c>
      <c r="C102" s="245" t="b">
        <v>0</v>
      </c>
      <c r="D102" s="245"/>
      <c r="E102" s="245"/>
      <c r="F102" s="245"/>
      <c r="G102" s="245"/>
      <c r="H102" s="245">
        <v>2048</v>
      </c>
      <c r="I102" s="245" t="s">
        <v>59</v>
      </c>
      <c r="J102" s="245" t="s">
        <v>232</v>
      </c>
      <c r="K102" s="245"/>
    </row>
    <row r="103" spans="1:11" s="4" customFormat="1">
      <c r="A103" s="246">
        <v>55</v>
      </c>
      <c r="B103" s="246" t="s">
        <v>233</v>
      </c>
      <c r="C103" s="246" t="b">
        <v>0</v>
      </c>
      <c r="D103" s="246" t="s">
        <v>234</v>
      </c>
      <c r="E103" s="246" t="s">
        <v>235</v>
      </c>
      <c r="F103" s="246"/>
      <c r="G103" s="246"/>
      <c r="H103" s="246">
        <v>16384</v>
      </c>
      <c r="I103" s="246" t="s">
        <v>59</v>
      </c>
      <c r="J103" s="246" t="s">
        <v>236</v>
      </c>
      <c r="K103" s="246"/>
    </row>
    <row r="104" spans="1:11" s="4" customFormat="1">
      <c r="A104" s="245">
        <v>56</v>
      </c>
      <c r="B104" s="245" t="s">
        <v>237</v>
      </c>
      <c r="C104" s="245" t="b">
        <v>0</v>
      </c>
      <c r="D104" s="245"/>
      <c r="E104" s="245"/>
      <c r="F104" s="245"/>
      <c r="G104" s="245"/>
      <c r="H104" s="245">
        <v>16384</v>
      </c>
      <c r="I104" s="245" t="s">
        <v>59</v>
      </c>
      <c r="J104" s="245" t="s">
        <v>238</v>
      </c>
      <c r="K104" s="245"/>
    </row>
    <row r="105" spans="1:11" s="4" customFormat="1">
      <c r="A105" s="246">
        <v>57</v>
      </c>
      <c r="B105" s="246" t="s">
        <v>239</v>
      </c>
      <c r="C105" s="246" t="b">
        <v>0</v>
      </c>
      <c r="D105" s="246" t="s">
        <v>240</v>
      </c>
      <c r="E105" s="246" t="s">
        <v>235</v>
      </c>
      <c r="F105" s="246"/>
      <c r="G105" s="246"/>
      <c r="H105" s="246">
        <v>16384</v>
      </c>
      <c r="I105" s="246" t="s">
        <v>59</v>
      </c>
      <c r="J105" s="246" t="s">
        <v>241</v>
      </c>
      <c r="K105" s="246"/>
    </row>
    <row r="106" spans="1:11" s="4" customFormat="1" ht="19.350000000000001" customHeight="1">
      <c r="A106" s="245">
        <v>58</v>
      </c>
      <c r="B106" s="245" t="s">
        <v>242</v>
      </c>
      <c r="C106" s="245" t="b">
        <v>0</v>
      </c>
      <c r="D106" s="245" t="s">
        <v>243</v>
      </c>
      <c r="E106" s="245" t="s">
        <v>235</v>
      </c>
      <c r="F106" s="245"/>
      <c r="G106" s="245"/>
      <c r="H106" s="245">
        <v>31457280</v>
      </c>
      <c r="I106" s="245" t="s">
        <v>59</v>
      </c>
      <c r="J106" s="245" t="s">
        <v>244</v>
      </c>
      <c r="K106" s="245"/>
    </row>
    <row r="107" spans="1:11" s="4" customFormat="1">
      <c r="A107" s="246">
        <v>59</v>
      </c>
      <c r="B107" s="246" t="s">
        <v>245</v>
      </c>
      <c r="C107" s="246" t="b">
        <v>0</v>
      </c>
      <c r="D107" s="246" t="s">
        <v>246</v>
      </c>
      <c r="E107" s="246"/>
      <c r="F107" s="246"/>
      <c r="G107" s="246"/>
      <c r="H107" s="246">
        <v>16324588</v>
      </c>
      <c r="I107" s="246" t="s">
        <v>59</v>
      </c>
      <c r="J107" s="246" t="s">
        <v>247</v>
      </c>
      <c r="K107" s="246"/>
    </row>
    <row r="108" spans="1:11" s="4" customFormat="1">
      <c r="A108" s="245">
        <v>-1</v>
      </c>
      <c r="B108" s="245" t="s">
        <v>248</v>
      </c>
      <c r="C108" s="245"/>
      <c r="D108" s="245" t="s">
        <v>112</v>
      </c>
      <c r="E108" s="245"/>
      <c r="F108" s="245"/>
      <c r="G108" s="245"/>
      <c r="H108" s="245">
        <v>17</v>
      </c>
      <c r="I108" s="245" t="s">
        <v>59</v>
      </c>
      <c r="J108" s="245"/>
      <c r="K108" s="245" t="s">
        <v>249</v>
      </c>
    </row>
  </sheetData>
  <customSheetViews>
    <customSheetView guid="{CCE0CEAE-4608-435E-9D3B-CBC2E223BEC2}">
      <selection activeCell="F9" sqref="F9"/>
      <pageMargins left="0.7" right="0.7" top="0.75" bottom="0.75" header="0.3" footer="0.3"/>
      <pageSetup orientation="portrait" horizontalDpi="300" verticalDpi="300"/>
    </customSheetView>
    <customSheetView guid="{F3A29C7B-D7CA-4F82-AD81-75A7954F8115}">
      <selection activeCell="F9" sqref="F9"/>
      <pageMargins left="0.7" right="0.7" top="0.75" bottom="0.75" header="0.3" footer="0.3"/>
      <pageSetup orientation="portrait" horizontalDpi="300" verticalDpi="300"/>
    </customSheetView>
    <customSheetView guid="{CB3F1FAE-C62B-4B72-896C-25D9DAC4350C}">
      <selection activeCell="F9" sqref="F9"/>
      <pageMargins left="0.7" right="0.7" top="0.75" bottom="0.75" header="0.3" footer="0.3"/>
      <pageSetup orientation="portrait" horizontalDpi="300" verticalDpi="300"/>
    </customSheetView>
    <customSheetView guid="{B2CDAC78-02BA-4212-8D93-56633C1A25A5}">
      <selection activeCell="F9" sqref="F9"/>
      <pageMargins left="0.7" right="0.7" top="0.75" bottom="0.75" header="0.3" footer="0.3"/>
      <pageSetup orientation="portrait" horizontalDpi="300" verticalDpi="300"/>
    </customSheetView>
    <customSheetView guid="{8C6D7907-C6C5-4CB0-A020-033D83E63B67}">
      <selection activeCell="F9" sqref="F9"/>
      <pageMargins left="0.7" right="0.7" top="0.75" bottom="0.75" header="0.3" footer="0.3"/>
      <pageSetup orientation="portrait" horizontalDpi="300" verticalDpi="300"/>
    </customSheetView>
    <customSheetView guid="{537C3FE8-5F3B-4E4E-995F-46C053DC2D87}">
      <selection activeCell="F9" sqref="F9"/>
      <pageMargins left="0.7" right="0.7" top="0.75" bottom="0.75" header="0.3" footer="0.3"/>
      <pageSetup orientation="portrait" horizontalDpi="300" verticalDpi="300"/>
    </customSheetView>
    <customSheetView guid="{30FB73C9-1A2F-4029-BBDD-333BEA673400}">
      <selection activeCell="F9" sqref="F9"/>
      <pageMargins left="0.7" right="0.7" top="0.75" bottom="0.75" header="0.3" footer="0.3"/>
      <pageSetup orientation="portrait" horizontalDpi="300" verticalDpi="300"/>
    </customSheetView>
    <customSheetView guid="{ACB7D3B7-49A4-48D3-A429-6A890A2F5617}">
      <selection activeCell="F9" sqref="F9"/>
      <pageMargins left="0.7" right="0.7" top="0.75" bottom="0.75" header="0.3" footer="0.3"/>
      <pageSetup orientation="portrait" horizontalDpi="300" verticalDpi="300"/>
    </customSheetView>
    <customSheetView guid="{B8C6B633-CDEE-4A98-93FA-6016F933DF1F}">
      <selection activeCell="F9" sqref="F9"/>
      <pageMargins left="0.7" right="0.7" top="0.75" bottom="0.75" header="0.3" footer="0.3"/>
      <pageSetup orientation="portrait" horizontalDpi="300" verticalDpi="300"/>
    </customSheetView>
    <customSheetView guid="{265B6695-9241-4382-A6D6-09C085B50FD3}">
      <selection activeCell="F9" sqref="F9"/>
      <pageMargins left="0.7" right="0.7" top="0.75" bottom="0.75" header="0.3" footer="0.3"/>
      <pageSetup orientation="portrait" horizontalDpi="300" verticalDpi="300"/>
    </customSheetView>
    <customSheetView guid="{A2C4FA49-605E-45F9-ACE1-44E8C567FA23}">
      <selection activeCell="F9" sqref="F9"/>
      <pageMargins left="0.7" right="0.7" top="0.75" bottom="0.75" header="0.3" footer="0.3"/>
      <pageSetup orientation="portrait" horizontalDpi="300" verticalDpi="300"/>
    </customSheetView>
    <customSheetView guid="{AFDE0EBA-069C-4527-9C45-FD44E193CF94}">
      <selection activeCell="F9" sqref="F9"/>
      <pageMargins left="0.7" right="0.7" top="0.75" bottom="0.75" header="0.3" footer="0.3"/>
      <pageSetup orientation="portrait" horizontalDpi="300" verticalDpi="300"/>
    </customSheetView>
  </customSheetViews>
  <mergeCells count="2">
    <mergeCell ref="E10:E11"/>
    <mergeCell ref="E14:E15"/>
  </mergeCells>
  <phoneticPr fontId="48" type="noConversion"/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8"/>
  <sheetViews>
    <sheetView workbookViewId="0">
      <selection activeCell="D18" sqref="D18"/>
    </sheetView>
  </sheetViews>
  <sheetFormatPr defaultColWidth="9" defaultRowHeight="13.8"/>
  <cols>
    <col min="2" max="2" width="21.5546875" customWidth="1"/>
    <col min="3" max="3" width="31.77734375" customWidth="1"/>
    <col min="4" max="4" width="16.109375" customWidth="1"/>
    <col min="5" max="5" width="17.21875" customWidth="1"/>
    <col min="6" max="6" width="14" customWidth="1"/>
    <col min="8" max="8" width="22.33203125" customWidth="1"/>
    <col min="9" max="9" width="34.77734375" customWidth="1"/>
    <col min="10" max="10" width="28.109375" customWidth="1"/>
    <col min="11" max="11" width="23" customWidth="1"/>
    <col min="12" max="12" width="28" customWidth="1"/>
    <col min="13" max="13" width="11.21875" customWidth="1"/>
    <col min="14" max="14" width="27" customWidth="1"/>
    <col min="15" max="15" width="30.109375" customWidth="1"/>
    <col min="16" max="16" width="21.109375" customWidth="1"/>
    <col min="17" max="17" width="24.21875" customWidth="1"/>
    <col min="18" max="18" width="21.109375" customWidth="1"/>
    <col min="19" max="19" width="13.33203125" customWidth="1"/>
    <col min="20" max="20" width="21.5546875" customWidth="1"/>
    <col min="21" max="21" width="26.77734375" customWidth="1"/>
    <col min="22" max="22" width="14" customWidth="1"/>
    <col min="23" max="23" width="7.33203125" customWidth="1"/>
    <col min="24" max="24" width="27.77734375" customWidth="1"/>
  </cols>
  <sheetData>
    <row r="1" spans="1:24" s="211" customFormat="1" ht="27" customHeight="1">
      <c r="A1" s="213" t="s">
        <v>88</v>
      </c>
      <c r="B1" s="213" t="s">
        <v>89</v>
      </c>
      <c r="C1" s="211" t="s">
        <v>250</v>
      </c>
    </row>
    <row r="2" spans="1:24" s="212" customFormat="1" ht="55.2">
      <c r="A2" s="214" t="s">
        <v>251</v>
      </c>
      <c r="B2" s="214" t="s">
        <v>252</v>
      </c>
      <c r="C2" s="214" t="s">
        <v>253</v>
      </c>
      <c r="D2" s="214" t="s">
        <v>254</v>
      </c>
      <c r="E2" s="214" t="s">
        <v>255</v>
      </c>
      <c r="F2" s="214" t="s">
        <v>256</v>
      </c>
      <c r="G2" s="214" t="s">
        <v>257</v>
      </c>
      <c r="H2" s="214" t="s">
        <v>258</v>
      </c>
      <c r="I2" s="214" t="s">
        <v>259</v>
      </c>
      <c r="J2" s="214" t="s">
        <v>260</v>
      </c>
      <c r="K2" s="214" t="s">
        <v>261</v>
      </c>
      <c r="L2" s="214" t="s">
        <v>262</v>
      </c>
      <c r="M2" s="214" t="s">
        <v>263</v>
      </c>
      <c r="N2" s="214" t="s">
        <v>264</v>
      </c>
      <c r="O2" s="214" t="s">
        <v>265</v>
      </c>
      <c r="P2" s="214" t="s">
        <v>266</v>
      </c>
      <c r="Q2" s="214" t="s">
        <v>267</v>
      </c>
      <c r="R2" s="214" t="s">
        <v>268</v>
      </c>
      <c r="S2" s="214" t="s">
        <v>269</v>
      </c>
      <c r="T2" s="214" t="s">
        <v>270</v>
      </c>
      <c r="U2" s="214" t="s">
        <v>271</v>
      </c>
      <c r="V2" s="214" t="s">
        <v>272</v>
      </c>
      <c r="W2" s="214" t="s">
        <v>273</v>
      </c>
      <c r="X2" s="214" t="s">
        <v>274</v>
      </c>
    </row>
    <row r="3" spans="1:24" s="211" customFormat="1" ht="15.6">
      <c r="A3" s="215" t="s">
        <v>275</v>
      </c>
      <c r="B3" s="216">
        <v>0</v>
      </c>
      <c r="C3" s="216">
        <v>3.03</v>
      </c>
      <c r="D3" s="216">
        <v>3.03</v>
      </c>
      <c r="E3" s="216">
        <v>3.03</v>
      </c>
      <c r="F3" s="216">
        <v>3.5489999999999999</v>
      </c>
      <c r="G3" s="216">
        <f>F3-E3</f>
        <v>0.51900000000000013</v>
      </c>
      <c r="H3" s="216">
        <v>3.5489999999999999</v>
      </c>
      <c r="I3" s="216">
        <v>4.7859999999999996</v>
      </c>
      <c r="J3" s="216">
        <f>I3-H3</f>
        <v>1.2369999999999997</v>
      </c>
      <c r="K3" s="216">
        <v>6.8659999999999997</v>
      </c>
      <c r="L3" s="216">
        <v>9.4689999999999994</v>
      </c>
      <c r="M3" s="216">
        <f>L3-K3</f>
        <v>2.6029999999999998</v>
      </c>
      <c r="N3" s="216">
        <v>9.4689999999999994</v>
      </c>
      <c r="O3" s="216">
        <v>11.688000000000001</v>
      </c>
      <c r="P3" s="216">
        <f>O3-N3</f>
        <v>2.2190000000000012</v>
      </c>
      <c r="Q3" s="122">
        <v>10.864000000000001</v>
      </c>
      <c r="R3" s="216">
        <v>12.406000000000001</v>
      </c>
      <c r="S3" s="216">
        <f>R3-Q3</f>
        <v>1.5419999999999998</v>
      </c>
      <c r="T3" s="216">
        <v>6.7560000000000002</v>
      </c>
      <c r="U3" s="216">
        <v>17.332999999999998</v>
      </c>
      <c r="V3" s="216">
        <v>8.6</v>
      </c>
      <c r="W3" s="216">
        <v>17.899999999999999</v>
      </c>
      <c r="X3" s="122" t="s">
        <v>276</v>
      </c>
    </row>
    <row r="4" spans="1:24" s="211" customFormat="1" ht="15.6">
      <c r="A4" s="215" t="s">
        <v>277</v>
      </c>
      <c r="B4" s="216">
        <v>0</v>
      </c>
      <c r="C4" s="216">
        <v>0.7</v>
      </c>
      <c r="D4" s="216">
        <v>0.7</v>
      </c>
      <c r="E4" s="216">
        <v>0.7</v>
      </c>
      <c r="F4" s="216">
        <v>3.5510000000000002</v>
      </c>
      <c r="G4" s="216">
        <f>F4-E4</f>
        <v>2.851</v>
      </c>
      <c r="H4" s="216">
        <v>3.5510000000000002</v>
      </c>
      <c r="I4" s="216">
        <v>4.7450000000000001</v>
      </c>
      <c r="J4" s="216">
        <f>I4-H4</f>
        <v>1.194</v>
      </c>
      <c r="K4" s="216">
        <v>6.55</v>
      </c>
      <c r="L4" s="216">
        <v>9.4610000000000003</v>
      </c>
      <c r="M4" s="216">
        <f>L4-K4</f>
        <v>2.9110000000000005</v>
      </c>
      <c r="N4" s="216">
        <v>9.4610000000000003</v>
      </c>
      <c r="O4" s="216">
        <v>11.359</v>
      </c>
      <c r="P4" s="216">
        <f>O4-N4</f>
        <v>1.8979999999999997</v>
      </c>
      <c r="Q4" s="122">
        <v>10.616</v>
      </c>
      <c r="R4" s="216">
        <v>12.347</v>
      </c>
      <c r="S4" s="216">
        <f>R4-Q4</f>
        <v>1.7309999999999999</v>
      </c>
      <c r="T4" s="216">
        <v>6.2809999999999997</v>
      </c>
      <c r="U4" s="216">
        <v>19.640999999999998</v>
      </c>
      <c r="V4" s="216">
        <v>11.6</v>
      </c>
      <c r="W4" s="216">
        <v>19.7</v>
      </c>
      <c r="X4" s="122" t="s">
        <v>278</v>
      </c>
    </row>
    <row r="5" spans="1:24" s="211" customFormat="1"/>
    <row r="6" spans="1:24" s="211" customFormat="1">
      <c r="A6" s="211" t="s">
        <v>279</v>
      </c>
    </row>
    <row r="7" spans="1:24" s="211" customFormat="1">
      <c r="A7" s="211" t="s">
        <v>280</v>
      </c>
    </row>
    <row r="8" spans="1:24" s="211" customFormat="1">
      <c r="A8" s="211" t="s">
        <v>281</v>
      </c>
    </row>
    <row r="9" spans="1:24" s="211" customFormat="1">
      <c r="A9" s="211" t="s">
        <v>282</v>
      </c>
    </row>
    <row r="10" spans="1:24" s="211" customFormat="1"/>
    <row r="11" spans="1:24" s="211" customFormat="1"/>
    <row r="12" spans="1:24" s="211" customFormat="1"/>
    <row r="13" spans="1:24" s="211" customFormat="1"/>
    <row r="14" spans="1:24" s="211" customFormat="1"/>
    <row r="15" spans="1:24" s="211" customFormat="1"/>
    <row r="16" spans="1:24" s="211" customFormat="1"/>
    <row r="17" s="211" customFormat="1"/>
    <row r="18" s="211" customFormat="1"/>
  </sheetData>
  <customSheetViews>
    <customSheetView guid="{CCE0CEAE-4608-435E-9D3B-CBC2E223BEC2}">
      <selection activeCell="C15" sqref="C15"/>
      <pageMargins left="0.7" right="0.7" top="0.75" bottom="0.75" header="0.3" footer="0.3"/>
    </customSheetView>
    <customSheetView guid="{F3A29C7B-D7CA-4F82-AD81-75A7954F8115}">
      <selection activeCell="C15" sqref="C15"/>
      <pageMargins left="0.7" right="0.7" top="0.75" bottom="0.75" header="0.3" footer="0.3"/>
    </customSheetView>
    <customSheetView guid="{CB3F1FAE-C62B-4B72-896C-25D9DAC4350C}" topLeftCell="P1">
      <selection activeCell="X5" sqref="X5"/>
      <pageMargins left="0.7" right="0.7" top="0.75" bottom="0.75" header="0.3" footer="0.3"/>
    </customSheetView>
    <customSheetView guid="{B2CDAC78-02BA-4212-8D93-56633C1A25A5}" topLeftCell="P1">
      <selection activeCell="X5" sqref="X5"/>
      <pageMargins left="0.7" right="0.7" top="0.75" bottom="0.75" header="0.3" footer="0.3"/>
    </customSheetView>
    <customSheetView guid="{8C6D7907-C6C5-4CB0-A020-033D83E63B67}">
      <selection activeCell="C15" sqref="C15"/>
      <pageMargins left="0.7" right="0.7" top="0.75" bottom="0.75" header="0.3" footer="0.3"/>
    </customSheetView>
    <customSheetView guid="{537C3FE8-5F3B-4E4E-995F-46C053DC2D87}">
      <selection activeCell="C15" sqref="C15"/>
      <pageMargins left="0.7" right="0.7" top="0.75" bottom="0.75" header="0.3" footer="0.3"/>
    </customSheetView>
    <customSheetView guid="{30FB73C9-1A2F-4029-BBDD-333BEA673400}">
      <selection activeCell="C15" sqref="C15"/>
      <pageMargins left="0.7" right="0.7" top="0.75" bottom="0.75" header="0.3" footer="0.3"/>
    </customSheetView>
    <customSheetView guid="{ACB7D3B7-49A4-48D3-A429-6A890A2F5617}">
      <selection activeCell="C15" sqref="C15"/>
      <pageMargins left="0.7" right="0.7" top="0.75" bottom="0.75" header="0.3" footer="0.3"/>
    </customSheetView>
    <customSheetView guid="{B8C6B633-CDEE-4A98-93FA-6016F933DF1F}" topLeftCell="P1">
      <selection activeCell="X5" sqref="X5"/>
      <pageMargins left="0.7" right="0.7" top="0.75" bottom="0.75" header="0.3" footer="0.3"/>
    </customSheetView>
    <customSheetView guid="{265B6695-9241-4382-A6D6-09C085B50FD3}">
      <selection activeCell="C15" sqref="C15"/>
      <pageMargins left="0.7" right="0.7" top="0.75" bottom="0.75" header="0.3" footer="0.3"/>
    </customSheetView>
    <customSheetView guid="{A2C4FA49-605E-45F9-ACE1-44E8C567FA23}" topLeftCell="P1">
      <selection activeCell="S24" sqref="S24"/>
      <pageMargins left="0.7" right="0.7" top="0.75" bottom="0.75" header="0.3" footer="0.3"/>
    </customSheetView>
    <customSheetView guid="{AFDE0EBA-069C-4527-9C45-FD44E193CF94}">
      <selection activeCell="D18" sqref="D18"/>
      <pageMargins left="0.7" right="0.7" top="0.75" bottom="0.75" header="0.3" footer="0.3"/>
    </customSheetView>
  </customSheetViews>
  <phoneticPr fontId="4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B11" sqref="B11"/>
    </sheetView>
  </sheetViews>
  <sheetFormatPr defaultColWidth="9" defaultRowHeight="13.8"/>
  <cols>
    <col min="1" max="1" width="82.77734375" customWidth="1"/>
    <col min="2" max="2" width="94.77734375" customWidth="1"/>
    <col min="3" max="3" width="10.77734375" customWidth="1"/>
  </cols>
  <sheetData>
    <row r="2" spans="1:3">
      <c r="A2" s="206" t="s">
        <v>283</v>
      </c>
      <c r="B2" s="206" t="s">
        <v>284</v>
      </c>
      <c r="C2" s="206" t="s">
        <v>285</v>
      </c>
    </row>
    <row r="3" spans="1:3">
      <c r="A3" s="2" t="s">
        <v>286</v>
      </c>
      <c r="B3" s="2" t="s">
        <v>287</v>
      </c>
      <c r="C3" s="207">
        <v>44823</v>
      </c>
    </row>
    <row r="4" spans="1:3" ht="27.6">
      <c r="A4" s="208" t="s">
        <v>288</v>
      </c>
      <c r="B4" s="209" t="s">
        <v>289</v>
      </c>
      <c r="C4" s="210">
        <v>44914</v>
      </c>
    </row>
    <row r="5" spans="1:3">
      <c r="A5" s="209" t="s">
        <v>290</v>
      </c>
      <c r="B5" s="209" t="s">
        <v>291</v>
      </c>
      <c r="C5" s="210">
        <v>44914</v>
      </c>
    </row>
    <row r="6" spans="1:3">
      <c r="A6" s="209" t="s">
        <v>292</v>
      </c>
      <c r="B6" s="209" t="s">
        <v>293</v>
      </c>
      <c r="C6" s="210">
        <v>44914</v>
      </c>
    </row>
    <row r="7" spans="1:3" ht="27.6">
      <c r="A7" s="208" t="s">
        <v>294</v>
      </c>
      <c r="B7" s="209" t="s">
        <v>295</v>
      </c>
      <c r="C7" s="210">
        <v>44914</v>
      </c>
    </row>
  </sheetData>
  <customSheetViews>
    <customSheetView guid="{CCE0CEAE-4608-435E-9D3B-CBC2E223BEC2}">
      <selection activeCell="B11" sqref="B11"/>
      <pageMargins left="0.7" right="0.7" top="0.75" bottom="0.75" header="0.3" footer="0.3"/>
    </customSheetView>
    <customSheetView guid="{F3A29C7B-D7CA-4F82-AD81-75A7954F8115}">
      <selection activeCell="B11" sqref="B11"/>
      <pageMargins left="0.7" right="0.7" top="0.75" bottom="0.75" header="0.3" footer="0.3"/>
    </customSheetView>
    <customSheetView guid="{CB3F1FAE-C62B-4B72-896C-25D9DAC4350C}">
      <selection activeCell="A32" sqref="A32"/>
      <pageMargins left="0.7" right="0.7" top="0.75" bottom="0.75" header="0.3" footer="0.3"/>
    </customSheetView>
    <customSheetView guid="{B2CDAC78-02BA-4212-8D93-56633C1A25A5}">
      <selection activeCell="A32" sqref="A32"/>
      <pageMargins left="0.7" right="0.7" top="0.75" bottom="0.75" header="0.3" footer="0.3"/>
    </customSheetView>
    <customSheetView guid="{8C6D7907-C6C5-4CB0-A020-033D83E63B67}">
      <selection activeCell="A32" sqref="A32"/>
      <pageMargins left="0.7" right="0.7" top="0.75" bottom="0.75" header="0.3" footer="0.3"/>
    </customSheetView>
    <customSheetView guid="{537C3FE8-5F3B-4E4E-995F-46C053DC2D87}">
      <selection activeCell="B11" sqref="B11"/>
      <pageMargins left="0.7" right="0.7" top="0.75" bottom="0.75" header="0.3" footer="0.3"/>
    </customSheetView>
    <customSheetView guid="{30FB73C9-1A2F-4029-BBDD-333BEA673400}">
      <selection activeCell="B11" sqref="B11"/>
      <pageMargins left="0.7" right="0.7" top="0.75" bottom="0.75" header="0.3" footer="0.3"/>
    </customSheetView>
    <customSheetView guid="{ACB7D3B7-49A4-48D3-A429-6A890A2F5617}">
      <selection activeCell="B11" sqref="B11"/>
      <pageMargins left="0.7" right="0.7" top="0.75" bottom="0.75" header="0.3" footer="0.3"/>
    </customSheetView>
    <customSheetView guid="{B8C6B633-CDEE-4A98-93FA-6016F933DF1F}">
      <selection activeCell="A32" sqref="A32"/>
      <pageMargins left="0.7" right="0.7" top="0.75" bottom="0.75" header="0.3" footer="0.3"/>
    </customSheetView>
    <customSheetView guid="{265B6695-9241-4382-A6D6-09C085B50FD3}">
      <selection activeCell="B11" sqref="B11"/>
      <pageMargins left="0.7" right="0.7" top="0.75" bottom="0.75" header="0.3" footer="0.3"/>
    </customSheetView>
    <customSheetView guid="{A2C4FA49-605E-45F9-ACE1-44E8C567FA23}">
      <selection activeCell="A32" sqref="A32"/>
      <pageMargins left="0.7" right="0.7" top="0.75" bottom="0.75" header="0.3" footer="0.3"/>
    </customSheetView>
    <customSheetView guid="{AFDE0EBA-069C-4527-9C45-FD44E193CF94}">
      <selection activeCell="B11" sqref="B11"/>
      <pageMargins left="0.7" right="0.7" top="0.75" bottom="0.75" header="0.3" footer="0.3"/>
    </customSheetView>
  </customSheetViews>
  <phoneticPr fontId="4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="85" zoomScaleNormal="85" workbookViewId="0">
      <selection activeCell="D24" sqref="D24"/>
    </sheetView>
  </sheetViews>
  <sheetFormatPr defaultColWidth="9" defaultRowHeight="13.8"/>
  <cols>
    <col min="1" max="1" width="54.21875" style="202" customWidth="1"/>
    <col min="2" max="2" width="20.77734375" style="202" customWidth="1"/>
    <col min="3" max="3" width="23" style="202" customWidth="1"/>
    <col min="4" max="7" width="20.77734375" style="202" customWidth="1"/>
    <col min="8" max="8" width="14.21875" style="202" customWidth="1"/>
    <col min="9" max="9" width="9" style="202"/>
    <col min="10" max="10" width="9.33203125" style="202" customWidth="1"/>
    <col min="11" max="11" width="12.77734375" style="202" customWidth="1"/>
    <col min="12" max="12" width="13.109375" style="202" customWidth="1"/>
    <col min="13" max="13" width="9" style="202"/>
    <col min="14" max="14" width="9.77734375" style="202" customWidth="1"/>
    <col min="15" max="16" width="18" style="202" customWidth="1"/>
    <col min="17" max="17" width="26.33203125" style="202" customWidth="1"/>
    <col min="18" max="16384" width="9" style="202"/>
  </cols>
  <sheetData>
    <row r="1" spans="1:8" ht="17.399999999999999">
      <c r="A1" s="203" t="s">
        <v>296</v>
      </c>
      <c r="B1" s="203" t="s">
        <v>297</v>
      </c>
      <c r="C1" s="203" t="s">
        <v>298</v>
      </c>
      <c r="D1" s="203" t="s">
        <v>299</v>
      </c>
      <c r="E1" s="203" t="s">
        <v>300</v>
      </c>
      <c r="F1" s="203" t="s">
        <v>301</v>
      </c>
      <c r="G1" s="203" t="s">
        <v>302</v>
      </c>
      <c r="H1" s="203" t="s">
        <v>303</v>
      </c>
    </row>
    <row r="2" spans="1:8" ht="17.399999999999999">
      <c r="A2" s="204" t="s">
        <v>304</v>
      </c>
      <c r="B2" s="205"/>
      <c r="C2" s="205"/>
      <c r="D2" s="205"/>
      <c r="E2" s="205"/>
      <c r="F2" s="205"/>
      <c r="G2" s="205"/>
      <c r="H2" s="205"/>
    </row>
    <row r="3" spans="1:8" ht="17.399999999999999">
      <c r="A3" s="204" t="s">
        <v>305</v>
      </c>
      <c r="B3" s="205"/>
      <c r="C3" s="205"/>
      <c r="D3" s="205"/>
      <c r="E3" s="205"/>
      <c r="F3" s="205"/>
      <c r="G3" s="205"/>
      <c r="H3" s="205"/>
    </row>
    <row r="4" spans="1:8" ht="17.399999999999999">
      <c r="A4" s="204" t="s">
        <v>306</v>
      </c>
      <c r="B4" s="205"/>
      <c r="C4" s="205"/>
      <c r="D4" s="205"/>
      <c r="E4" s="205"/>
      <c r="F4" s="205"/>
      <c r="G4" s="205"/>
      <c r="H4" s="205"/>
    </row>
    <row r="5" spans="1:8" ht="17.399999999999999">
      <c r="A5" s="204" t="s">
        <v>307</v>
      </c>
      <c r="B5" s="205"/>
      <c r="C5" s="205"/>
      <c r="D5" s="205"/>
      <c r="E5" s="205"/>
      <c r="F5" s="205"/>
      <c r="G5" s="205"/>
      <c r="H5" s="205"/>
    </row>
    <row r="6" spans="1:8" ht="17.399999999999999">
      <c r="A6" s="204" t="s">
        <v>308</v>
      </c>
      <c r="B6" s="205"/>
      <c r="C6" s="205"/>
      <c r="D6" s="205"/>
      <c r="E6" s="205"/>
      <c r="F6" s="205"/>
      <c r="G6" s="205"/>
      <c r="H6" s="205"/>
    </row>
    <row r="7" spans="1:8" ht="17.399999999999999">
      <c r="A7" s="204" t="s">
        <v>309</v>
      </c>
      <c r="B7" s="205"/>
      <c r="C7" s="205"/>
      <c r="D7" s="205"/>
      <c r="E7" s="205"/>
      <c r="F7" s="205"/>
      <c r="G7" s="205"/>
      <c r="H7" s="205"/>
    </row>
    <row r="8" spans="1:8" ht="17.399999999999999">
      <c r="A8" s="204" t="s">
        <v>310</v>
      </c>
      <c r="B8" s="205"/>
      <c r="C8" s="205"/>
      <c r="D8" s="205"/>
      <c r="E8" s="205"/>
      <c r="F8" s="205"/>
      <c r="G8" s="205"/>
      <c r="H8" s="205"/>
    </row>
    <row r="9" spans="1:8" ht="17.399999999999999">
      <c r="A9" s="204" t="s">
        <v>311</v>
      </c>
      <c r="B9" s="205"/>
      <c r="C9" s="205"/>
      <c r="D9" s="205"/>
      <c r="E9" s="205"/>
      <c r="F9" s="205"/>
      <c r="G9" s="205"/>
      <c r="H9" s="205"/>
    </row>
    <row r="10" spans="1:8" ht="17.399999999999999">
      <c r="A10" s="204" t="s">
        <v>312</v>
      </c>
      <c r="B10" s="205"/>
      <c r="C10" s="205"/>
      <c r="D10" s="205"/>
      <c r="E10" s="205"/>
      <c r="F10" s="205"/>
      <c r="G10" s="205"/>
      <c r="H10" s="205"/>
    </row>
    <row r="11" spans="1:8" ht="17.399999999999999">
      <c r="A11" s="204" t="s">
        <v>313</v>
      </c>
      <c r="B11" s="205"/>
      <c r="C11" s="205"/>
      <c r="D11" s="205"/>
      <c r="E11" s="205"/>
      <c r="F11" s="205"/>
      <c r="G11" s="205"/>
      <c r="H11" s="205"/>
    </row>
    <row r="12" spans="1:8" ht="17.399999999999999">
      <c r="A12" s="204" t="s">
        <v>314</v>
      </c>
      <c r="B12" s="205"/>
      <c r="C12" s="205"/>
      <c r="D12" s="205"/>
      <c r="E12" s="205"/>
      <c r="F12" s="205"/>
      <c r="G12" s="205"/>
      <c r="H12" s="205"/>
    </row>
    <row r="13" spans="1:8" ht="17.399999999999999">
      <c r="A13" s="204" t="s">
        <v>315</v>
      </c>
      <c r="B13" s="205"/>
      <c r="C13" s="205"/>
      <c r="D13" s="205"/>
      <c r="E13" s="205"/>
      <c r="F13" s="205"/>
      <c r="G13" s="205"/>
      <c r="H13" s="205"/>
    </row>
    <row r="14" spans="1:8" ht="17.399999999999999">
      <c r="A14" s="204" t="s">
        <v>316</v>
      </c>
      <c r="B14" s="205"/>
      <c r="C14" s="205"/>
      <c r="D14" s="205"/>
      <c r="E14" s="205"/>
      <c r="F14" s="205"/>
      <c r="G14" s="205"/>
      <c r="H14" s="205"/>
    </row>
    <row r="15" spans="1:8" ht="17.399999999999999">
      <c r="A15" s="204" t="s">
        <v>317</v>
      </c>
      <c r="B15" s="205"/>
      <c r="C15" s="205"/>
      <c r="D15" s="205"/>
      <c r="E15" s="205"/>
      <c r="F15" s="205"/>
      <c r="G15" s="205"/>
      <c r="H15" s="205"/>
    </row>
    <row r="16" spans="1:8" ht="17.399999999999999">
      <c r="A16" s="204" t="s">
        <v>318</v>
      </c>
      <c r="B16" s="205"/>
      <c r="C16" s="205"/>
      <c r="D16" s="205"/>
      <c r="E16" s="205"/>
      <c r="F16" s="205"/>
      <c r="G16" s="205"/>
      <c r="H16" s="205"/>
    </row>
    <row r="17" spans="1:8" ht="17.399999999999999">
      <c r="A17" s="204" t="s">
        <v>319</v>
      </c>
      <c r="B17" s="205"/>
      <c r="C17" s="205"/>
      <c r="D17" s="205"/>
      <c r="E17" s="205"/>
      <c r="F17" s="205"/>
      <c r="G17" s="205"/>
      <c r="H17" s="205"/>
    </row>
  </sheetData>
  <customSheetViews>
    <customSheetView guid="{CCE0CEAE-4608-435E-9D3B-CBC2E223BEC2}" scale="85">
      <selection activeCell="A20" sqref="A20"/>
      <pageMargins left="0.7" right="0.7" top="0.75" bottom="0.75" header="0.3" footer="0.3"/>
      <pageSetup paperSize="9" orientation="portrait" horizontalDpi="90" verticalDpi="90"/>
    </customSheetView>
    <customSheetView guid="{F3A29C7B-D7CA-4F82-AD81-75A7954F8115}" scale="85">
      <selection activeCell="A20" sqref="A20"/>
      <pageMargins left="0.7" right="0.7" top="0.75" bottom="0.75" header="0.3" footer="0.3"/>
      <pageSetup paperSize="9" orientation="portrait" horizontalDpi="90" verticalDpi="90"/>
    </customSheetView>
    <customSheetView guid="{CB3F1FAE-C62B-4B72-896C-25D9DAC4350C}" scale="85">
      <selection activeCell="A20" sqref="A20"/>
      <pageMargins left="0.7" right="0.7" top="0.75" bottom="0.75" header="0.3" footer="0.3"/>
      <pageSetup paperSize="9" orientation="portrait" horizontalDpi="90" verticalDpi="90"/>
    </customSheetView>
    <customSheetView guid="{B2CDAC78-02BA-4212-8D93-56633C1A25A5}" scale="85">
      <selection activeCell="A20" sqref="A20"/>
      <pageMargins left="0.7" right="0.7" top="0.75" bottom="0.75" header="0.3" footer="0.3"/>
      <pageSetup paperSize="9" orientation="portrait" horizontalDpi="90" verticalDpi="90"/>
    </customSheetView>
    <customSheetView guid="{8C6D7907-C6C5-4CB0-A020-033D83E63B67}" scale="85">
      <selection activeCell="A20" sqref="A20"/>
      <pageMargins left="0.7" right="0.7" top="0.75" bottom="0.75" header="0.3" footer="0.3"/>
      <pageSetup paperSize="9" orientation="portrait" horizontalDpi="90" verticalDpi="90"/>
    </customSheetView>
    <customSheetView guid="{537C3FE8-5F3B-4E4E-995F-46C053DC2D87}" scale="85">
      <selection activeCell="A20" sqref="A20"/>
      <pageMargins left="0.7" right="0.7" top="0.75" bottom="0.75" header="0.3" footer="0.3"/>
      <pageSetup paperSize="9" orientation="portrait" horizontalDpi="90" verticalDpi="90"/>
    </customSheetView>
    <customSheetView guid="{30FB73C9-1A2F-4029-BBDD-333BEA673400}" scale="85">
      <selection activeCell="A21" sqref="A21"/>
      <pageMargins left="0.7" right="0.7" top="0.75" bottom="0.75" header="0.3" footer="0.3"/>
      <pageSetup paperSize="9" orientation="portrait" horizontalDpi="90" verticalDpi="90"/>
    </customSheetView>
    <customSheetView guid="{ACB7D3B7-49A4-48D3-A429-6A890A2F5617}" scale="85">
      <selection activeCell="A20" sqref="A20"/>
      <pageMargins left="0.7" right="0.7" top="0.75" bottom="0.75" header="0.3" footer="0.3"/>
      <pageSetup paperSize="9" orientation="portrait" horizontalDpi="90" verticalDpi="90"/>
    </customSheetView>
    <customSheetView guid="{B8C6B633-CDEE-4A98-93FA-6016F933DF1F}" scale="85">
      <selection activeCell="A20" sqref="A20"/>
      <pageMargins left="0.7" right="0.7" top="0.75" bottom="0.75" header="0.3" footer="0.3"/>
      <pageSetup paperSize="9" orientation="portrait" horizontalDpi="90" verticalDpi="90"/>
    </customSheetView>
    <customSheetView guid="{265B6695-9241-4382-A6D6-09C085B50FD3}" scale="85">
      <selection activeCell="A20" sqref="A20"/>
      <pageMargins left="0.7" right="0.7" top="0.75" bottom="0.75" header="0.3" footer="0.3"/>
      <pageSetup paperSize="9" orientation="portrait" horizontalDpi="90" verticalDpi="90"/>
    </customSheetView>
    <customSheetView guid="{A2C4FA49-605E-45F9-ACE1-44E8C567FA23}" scale="85">
      <selection activeCell="C12" sqref="A12:C13"/>
      <pageMargins left="0.7" right="0.7" top="0.75" bottom="0.75" header="0.3" footer="0.3"/>
      <pageSetup paperSize="9" orientation="portrait" horizontalDpi="90" verticalDpi="90"/>
    </customSheetView>
    <customSheetView guid="{AFDE0EBA-069C-4527-9C45-FD44E193CF94}" scale="85">
      <selection activeCell="D24" sqref="D24"/>
      <pageMargins left="0.7" right="0.7" top="0.75" bottom="0.75" header="0.3" footer="0.3"/>
      <pageSetup paperSize="9" orientation="portrait" horizontalDpi="90" verticalDpi="90"/>
    </customSheetView>
  </customSheetViews>
  <phoneticPr fontId="48" type="noConversion"/>
  <pageMargins left="0.7" right="0.7" top="0.75" bottom="0.75" header="0.3" footer="0.3"/>
  <pageSetup paperSize="9" orientation="portrait" horizontalDpi="90" verticalDpi="9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tabSelected="1" topLeftCell="C1" workbookViewId="0">
      <selection activeCell="F21" sqref="F21"/>
    </sheetView>
  </sheetViews>
  <sheetFormatPr defaultColWidth="9" defaultRowHeight="13.8"/>
  <cols>
    <col min="1" max="1" width="21.77734375" customWidth="1"/>
    <col min="2" max="2" width="15.33203125" customWidth="1"/>
    <col min="3" max="3" width="78.33203125" customWidth="1"/>
    <col min="4" max="4" width="11.77734375" customWidth="1"/>
    <col min="5" max="5" width="12.21875" customWidth="1"/>
    <col min="6" max="6" width="11.77734375" customWidth="1"/>
    <col min="7" max="7" width="13.5546875" customWidth="1"/>
    <col min="8" max="8" width="13.33203125" customWidth="1"/>
    <col min="9" max="9" width="12.33203125" customWidth="1"/>
    <col min="10" max="10" width="12.109375" customWidth="1"/>
    <col min="11" max="11" width="12.21875" customWidth="1"/>
    <col min="12" max="12" width="11.77734375" customWidth="1"/>
    <col min="13" max="13" width="13.5546875" customWidth="1"/>
    <col min="14" max="14" width="13.33203125" customWidth="1"/>
    <col min="15" max="15" width="12.33203125" customWidth="1"/>
    <col min="16" max="16" width="12.109375" customWidth="1"/>
    <col min="17" max="17" width="12.21875" customWidth="1"/>
    <col min="18" max="18" width="11.77734375" customWidth="1"/>
    <col min="19" max="19" width="13.5546875" customWidth="1"/>
    <col min="20" max="20" width="13.33203125" customWidth="1"/>
    <col min="21" max="21" width="12.33203125" customWidth="1"/>
    <col min="22" max="22" width="12.109375" customWidth="1"/>
    <col min="23" max="23" width="12.21875" customWidth="1"/>
    <col min="24" max="24" width="11.77734375" customWidth="1"/>
    <col min="25" max="25" width="13.5546875" customWidth="1"/>
    <col min="26" max="26" width="13.33203125" customWidth="1"/>
    <col min="27" max="27" width="12.33203125" customWidth="1"/>
    <col min="28" max="28" width="12.109375" customWidth="1"/>
  </cols>
  <sheetData>
    <row r="1" spans="1:28">
      <c r="B1" s="41"/>
      <c r="C1" s="41"/>
      <c r="D1" s="41"/>
      <c r="E1" s="325" t="s">
        <v>320</v>
      </c>
      <c r="F1" s="325"/>
      <c r="G1" s="325"/>
      <c r="H1" s="325"/>
      <c r="I1" s="325"/>
      <c r="J1" s="325"/>
      <c r="K1" s="325" t="s">
        <v>321</v>
      </c>
      <c r="L1" s="325"/>
      <c r="M1" s="325"/>
      <c r="N1" s="325"/>
      <c r="O1" s="325"/>
      <c r="P1" s="325"/>
      <c r="Q1" s="325" t="s">
        <v>322</v>
      </c>
      <c r="R1" s="325"/>
      <c r="S1" s="325"/>
      <c r="T1" s="325"/>
      <c r="U1" s="325"/>
      <c r="V1" s="325"/>
      <c r="W1" s="325" t="s">
        <v>323</v>
      </c>
      <c r="X1" s="325"/>
      <c r="Y1" s="325"/>
      <c r="Z1" s="325"/>
      <c r="AA1" s="325"/>
      <c r="AB1" s="325"/>
    </row>
    <row r="2" spans="1:28">
      <c r="A2" s="43" t="s">
        <v>324</v>
      </c>
      <c r="B2" s="43" t="s">
        <v>325</v>
      </c>
      <c r="C2" s="43" t="s">
        <v>326</v>
      </c>
      <c r="D2" s="43" t="s">
        <v>88</v>
      </c>
      <c r="E2" s="200" t="s">
        <v>328</v>
      </c>
      <c r="F2" s="200" t="s">
        <v>329</v>
      </c>
      <c r="G2" s="200" t="s">
        <v>330</v>
      </c>
      <c r="H2" s="200" t="s">
        <v>331</v>
      </c>
      <c r="I2" s="200" t="s">
        <v>332</v>
      </c>
      <c r="J2" s="200" t="s">
        <v>333</v>
      </c>
      <c r="K2" s="200" t="s">
        <v>328</v>
      </c>
      <c r="L2" s="200" t="s">
        <v>329</v>
      </c>
      <c r="M2" s="200" t="s">
        <v>330</v>
      </c>
      <c r="N2" s="200" t="s">
        <v>331</v>
      </c>
      <c r="O2" s="200" t="s">
        <v>332</v>
      </c>
      <c r="P2" s="200" t="s">
        <v>333</v>
      </c>
      <c r="Q2" s="200" t="s">
        <v>328</v>
      </c>
      <c r="R2" s="200" t="s">
        <v>329</v>
      </c>
      <c r="S2" s="200" t="s">
        <v>330</v>
      </c>
      <c r="T2" s="200" t="s">
        <v>331</v>
      </c>
      <c r="U2" s="200" t="s">
        <v>332</v>
      </c>
      <c r="V2" s="200" t="s">
        <v>333</v>
      </c>
      <c r="W2" s="200" t="s">
        <v>328</v>
      </c>
      <c r="X2" s="200" t="s">
        <v>329</v>
      </c>
      <c r="Y2" s="200" t="s">
        <v>330</v>
      </c>
      <c r="Z2" s="200" t="s">
        <v>331</v>
      </c>
      <c r="AA2" s="200" t="s">
        <v>332</v>
      </c>
      <c r="AB2" s="200" t="s">
        <v>333</v>
      </c>
    </row>
    <row r="3" spans="1:28">
      <c r="A3" s="2" t="s">
        <v>324</v>
      </c>
      <c r="B3" s="45" t="s">
        <v>334</v>
      </c>
      <c r="C3" s="2" t="s">
        <v>335</v>
      </c>
      <c r="D3" s="46" t="s">
        <v>336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</row>
    <row r="4" spans="1:28">
      <c r="A4" s="2" t="s">
        <v>324</v>
      </c>
      <c r="B4" s="45" t="s">
        <v>334</v>
      </c>
      <c r="C4" s="2" t="s">
        <v>337</v>
      </c>
      <c r="D4" s="46" t="s">
        <v>336</v>
      </c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</row>
    <row r="5" spans="1:28">
      <c r="A5" s="2" t="s">
        <v>324</v>
      </c>
      <c r="B5" s="45" t="s">
        <v>334</v>
      </c>
      <c r="C5" s="2" t="s">
        <v>338</v>
      </c>
      <c r="D5" s="46" t="s">
        <v>336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</row>
    <row r="6" spans="1:28">
      <c r="A6" s="2" t="s">
        <v>324</v>
      </c>
      <c r="B6" s="45" t="s">
        <v>334</v>
      </c>
      <c r="C6" s="2" t="s">
        <v>339</v>
      </c>
      <c r="D6" s="46" t="s">
        <v>336</v>
      </c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</row>
    <row r="7" spans="1:28">
      <c r="A7" s="2" t="s">
        <v>324</v>
      </c>
      <c r="B7" s="45" t="s">
        <v>334</v>
      </c>
      <c r="C7" s="2" t="s">
        <v>340</v>
      </c>
      <c r="D7" s="46" t="s">
        <v>336</v>
      </c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</row>
    <row r="8" spans="1:28">
      <c r="A8" s="2" t="s">
        <v>324</v>
      </c>
      <c r="B8" s="45" t="s">
        <v>334</v>
      </c>
      <c r="C8" s="2" t="s">
        <v>341</v>
      </c>
      <c r="D8" s="46" t="s">
        <v>336</v>
      </c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</row>
    <row r="9" spans="1:28">
      <c r="A9" s="2" t="s">
        <v>324</v>
      </c>
      <c r="B9" s="46" t="s">
        <v>342</v>
      </c>
      <c r="C9" s="2" t="s">
        <v>343</v>
      </c>
      <c r="D9" s="46" t="s">
        <v>336</v>
      </c>
      <c r="E9" s="93">
        <v>1.5977589999999999</v>
      </c>
      <c r="F9" s="94">
        <v>0.88</v>
      </c>
      <c r="G9" s="46" t="s">
        <v>344</v>
      </c>
      <c r="H9" s="201" t="s">
        <v>345</v>
      </c>
      <c r="I9" s="94">
        <v>0.87</v>
      </c>
      <c r="J9" s="94">
        <v>0.87</v>
      </c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</row>
    <row r="10" spans="1:28">
      <c r="A10" s="2" t="s">
        <v>324</v>
      </c>
      <c r="B10" s="46" t="s">
        <v>342</v>
      </c>
      <c r="C10" s="2" t="s">
        <v>346</v>
      </c>
      <c r="D10" s="46" t="s">
        <v>336</v>
      </c>
      <c r="E10" s="93">
        <v>1.5852941176470601</v>
      </c>
      <c r="F10" s="94">
        <v>0.67</v>
      </c>
      <c r="G10" s="46" t="s">
        <v>347</v>
      </c>
      <c r="H10" s="2" t="s">
        <v>348</v>
      </c>
      <c r="I10" s="93">
        <v>0.77890000000000004</v>
      </c>
      <c r="J10" s="94">
        <v>0.69</v>
      </c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</row>
    <row r="11" spans="1:28">
      <c r="A11" s="2" t="s">
        <v>324</v>
      </c>
      <c r="B11" s="46" t="s">
        <v>342</v>
      </c>
      <c r="C11" s="2" t="s">
        <v>349</v>
      </c>
      <c r="D11" s="46" t="s">
        <v>336</v>
      </c>
      <c r="E11" s="93">
        <v>0.96730000000000005</v>
      </c>
      <c r="F11" s="94">
        <v>0.34</v>
      </c>
      <c r="G11" s="46" t="s">
        <v>350</v>
      </c>
      <c r="H11" s="2" t="s">
        <v>351</v>
      </c>
      <c r="I11" s="94">
        <v>0.66469999999999996</v>
      </c>
      <c r="J11" s="94">
        <v>0.63</v>
      </c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</row>
    <row r="12" spans="1:28">
      <c r="A12" s="2" t="s">
        <v>324</v>
      </c>
      <c r="B12" s="46" t="s">
        <v>342</v>
      </c>
      <c r="C12" s="2" t="s">
        <v>352</v>
      </c>
      <c r="D12" s="46" t="s">
        <v>336</v>
      </c>
      <c r="E12" s="93">
        <v>1.6177999999999999</v>
      </c>
      <c r="F12" s="94">
        <v>0.85</v>
      </c>
      <c r="G12" s="46" t="s">
        <v>353</v>
      </c>
      <c r="H12" s="2" t="s">
        <v>354</v>
      </c>
      <c r="I12" s="94">
        <v>0.94399999999999995</v>
      </c>
      <c r="J12" s="94">
        <v>0.94</v>
      </c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</row>
    <row r="13" spans="1:28">
      <c r="A13" s="2" t="s">
        <v>324</v>
      </c>
      <c r="B13" s="46" t="s">
        <v>342</v>
      </c>
      <c r="C13" s="2" t="s">
        <v>355</v>
      </c>
      <c r="D13" s="46" t="s">
        <v>336</v>
      </c>
      <c r="E13" s="93">
        <v>1.4619610000000001</v>
      </c>
      <c r="F13" s="94">
        <v>0.12</v>
      </c>
      <c r="G13" s="46" t="s">
        <v>356</v>
      </c>
      <c r="H13" s="2" t="s">
        <v>357</v>
      </c>
      <c r="I13" s="94">
        <v>0.84940000000000004</v>
      </c>
      <c r="J13" s="94">
        <v>0.74</v>
      </c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</row>
    <row r="14" spans="1:28">
      <c r="A14" s="2" t="s">
        <v>324</v>
      </c>
      <c r="B14" s="46" t="s">
        <v>342</v>
      </c>
      <c r="C14" s="2" t="s">
        <v>358</v>
      </c>
      <c r="D14" s="46" t="s">
        <v>336</v>
      </c>
      <c r="E14" s="93">
        <v>1.5977586206896599</v>
      </c>
      <c r="F14" s="94">
        <v>0.88</v>
      </c>
      <c r="G14" s="46" t="s">
        <v>344</v>
      </c>
      <c r="H14" s="2" t="s">
        <v>359</v>
      </c>
      <c r="I14" s="94">
        <v>0.95430000000000004</v>
      </c>
      <c r="J14" s="94">
        <v>0.81</v>
      </c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</row>
    <row r="15" spans="1:28" ht="14.4">
      <c r="A15" s="2" t="s">
        <v>324</v>
      </c>
      <c r="B15" s="46" t="s">
        <v>360</v>
      </c>
      <c r="C15" s="197" t="s">
        <v>361</v>
      </c>
      <c r="D15" s="46" t="s">
        <v>336</v>
      </c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</row>
    <row r="16" spans="1:28" ht="14.4">
      <c r="A16" s="2" t="s">
        <v>324</v>
      </c>
      <c r="B16" s="46" t="s">
        <v>360</v>
      </c>
      <c r="C16" s="198" t="s">
        <v>362</v>
      </c>
      <c r="D16" s="46" t="s">
        <v>336</v>
      </c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</row>
    <row r="17" spans="1:28" ht="14.4">
      <c r="A17" s="2" t="s">
        <v>324</v>
      </c>
      <c r="B17" s="46" t="s">
        <v>360</v>
      </c>
      <c r="C17" s="198" t="s">
        <v>363</v>
      </c>
      <c r="D17" s="46" t="s">
        <v>336</v>
      </c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</row>
    <row r="18" spans="1:28" ht="14.4">
      <c r="A18" s="2" t="s">
        <v>324</v>
      </c>
      <c r="B18" s="46" t="s">
        <v>360</v>
      </c>
      <c r="C18" s="198" t="s">
        <v>364</v>
      </c>
      <c r="D18" s="46" t="s">
        <v>336</v>
      </c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</row>
    <row r="19" spans="1:28" ht="14.4">
      <c r="A19" s="2" t="s">
        <v>324</v>
      </c>
      <c r="B19" s="46" t="s">
        <v>360</v>
      </c>
      <c r="C19" s="198" t="s">
        <v>365</v>
      </c>
      <c r="D19" s="46" t="s">
        <v>336</v>
      </c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</row>
    <row r="21" spans="1:28">
      <c r="A21" s="199" t="s">
        <v>366</v>
      </c>
    </row>
  </sheetData>
  <customSheetViews>
    <customSheetView guid="{CCE0CEAE-4608-435E-9D3B-CBC2E223BEC2}">
      <selection activeCell="I23" sqref="I23"/>
      <pageMargins left="0.7" right="0.7" top="0.75" bottom="0.75" header="0.3" footer="0.3"/>
      <pageSetup orientation="portrait" horizontalDpi="300" verticalDpi="300"/>
    </customSheetView>
    <customSheetView guid="{F3A29C7B-D7CA-4F82-AD81-75A7954F8115}">
      <selection activeCell="I23" sqref="I23"/>
      <pageMargins left="0.7" right="0.7" top="0.75" bottom="0.75" header="0.3" footer="0.3"/>
      <pageSetup orientation="portrait" horizontalDpi="300" verticalDpi="300"/>
    </customSheetView>
    <customSheetView guid="{CB3F1FAE-C62B-4B72-896C-25D9DAC4350C}">
      <selection activeCell="D24" sqref="D24"/>
      <pageMargins left="0.7" right="0.7" top="0.75" bottom="0.75" header="0.3" footer="0.3"/>
      <pageSetup orientation="portrait" horizontalDpi="300" verticalDpi="300"/>
    </customSheetView>
    <customSheetView guid="{B2CDAC78-02BA-4212-8D93-56633C1A25A5}">
      <selection activeCell="G30" sqref="G30"/>
      <pageMargins left="0.7" right="0.7" top="0.75" bottom="0.75" header="0.3" footer="0.3"/>
      <pageSetup orientation="portrait" horizontalDpi="300" verticalDpi="300"/>
    </customSheetView>
    <customSheetView guid="{8C6D7907-C6C5-4CB0-A020-033D83E63B67}">
      <selection activeCell="C26" sqref="C26"/>
      <pageMargins left="0.7" right="0.7" top="0.75" bottom="0.75" header="0.3" footer="0.3"/>
      <pageSetup orientation="portrait" horizontalDpi="300" verticalDpi="300"/>
    </customSheetView>
    <customSheetView guid="{537C3FE8-5F3B-4E4E-995F-46C053DC2D87}">
      <selection activeCell="D22" sqref="D22:D23"/>
      <pageMargins left="0.7" right="0.7" top="0.75" bottom="0.75" header="0.3" footer="0.3"/>
      <pageSetup orientation="portrait" horizontalDpi="300" verticalDpi="300"/>
    </customSheetView>
    <customSheetView guid="{30FB73C9-1A2F-4029-BBDD-333BEA673400}">
      <selection activeCell="A14" sqref="A14:XFD14"/>
      <pageMargins left="0.7" right="0.7" top="0.75" bottom="0.75" header="0.3" footer="0.3"/>
      <pageSetup orientation="portrait" horizontalDpi="300" verticalDpi="300"/>
    </customSheetView>
    <customSheetView guid="{ACB7D3B7-49A4-48D3-A429-6A890A2F5617}">
      <selection activeCell="D22" sqref="D22:D23"/>
      <pageMargins left="0.7" right="0.7" top="0.75" bottom="0.75" header="0.3" footer="0.3"/>
      <pageSetup orientation="portrait" horizontalDpi="300" verticalDpi="300"/>
    </customSheetView>
    <customSheetView guid="{B8C6B633-CDEE-4A98-93FA-6016F933DF1F}">
      <selection activeCell="D24" sqref="D24"/>
      <pageMargins left="0.7" right="0.7" top="0.75" bottom="0.75" header="0.3" footer="0.3"/>
      <pageSetup orientation="portrait" horizontalDpi="300" verticalDpi="300"/>
    </customSheetView>
    <customSheetView guid="{265B6695-9241-4382-A6D6-09C085B50FD3}">
      <selection activeCell="I23" sqref="I23"/>
      <pageMargins left="0.7" right="0.7" top="0.75" bottom="0.75" header="0.3" footer="0.3"/>
      <pageSetup orientation="portrait" horizontalDpi="300" verticalDpi="300"/>
    </customSheetView>
    <customSheetView guid="{A2C4FA49-605E-45F9-ACE1-44E8C567FA23}" topLeftCell="F1">
      <selection activeCell="L30" sqref="L30"/>
      <pageMargins left="0.7" right="0.7" top="0.75" bottom="0.75" header="0.3" footer="0.3"/>
      <pageSetup orientation="portrait" horizontalDpi="300" verticalDpi="300"/>
    </customSheetView>
    <customSheetView guid="{AFDE0EBA-069C-4527-9C45-FD44E193CF94}" topLeftCell="C1">
      <selection activeCell="F21" sqref="F21"/>
      <pageMargins left="0.7" right="0.7" top="0.75" bottom="0.75" header="0.3" footer="0.3"/>
      <pageSetup orientation="portrait" horizontalDpi="300" verticalDpi="300"/>
    </customSheetView>
  </customSheetViews>
  <mergeCells count="4">
    <mergeCell ref="E1:J1"/>
    <mergeCell ref="K1:P1"/>
    <mergeCell ref="Q1:V1"/>
    <mergeCell ref="W1:AB1"/>
  </mergeCells>
  <phoneticPr fontId="48" type="noConversion"/>
  <pageMargins left="0.7" right="0.7" top="0.75" bottom="0.75" header="0.3" footer="0.3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2"/>
  </sheetPr>
  <dimension ref="A1:DU162"/>
  <sheetViews>
    <sheetView topLeftCell="F1" zoomScale="55" zoomScaleNormal="55" workbookViewId="0">
      <selection activeCell="Z10" sqref="Z10"/>
    </sheetView>
  </sheetViews>
  <sheetFormatPr defaultColWidth="9.109375" defaultRowHeight="60" customHeight="1"/>
  <cols>
    <col min="1" max="1" width="52.33203125" style="138" hidden="1" customWidth="1"/>
    <col min="2" max="2" width="22.21875" style="139" hidden="1" customWidth="1"/>
    <col min="3" max="3" width="16.33203125" style="140" bestFit="1" customWidth="1"/>
    <col min="4" max="4" width="15.44140625" style="140" bestFit="1" customWidth="1"/>
    <col min="5" max="5" width="50" style="140" customWidth="1"/>
    <col min="6" max="6" width="56.77734375" style="140" customWidth="1"/>
    <col min="7" max="7" width="20.21875" style="141" hidden="1" customWidth="1"/>
    <col min="8" max="8" width="18" style="139" hidden="1" customWidth="1"/>
    <col min="9" max="9" width="36.33203125" style="142" customWidth="1"/>
    <col min="10" max="10" width="40.109375" style="140" customWidth="1"/>
    <col min="11" max="11" width="67.6640625" style="140" customWidth="1"/>
    <col min="12" max="12" width="15.77734375" style="274" customWidth="1"/>
    <col min="13" max="14" width="26" style="143" hidden="1" customWidth="1"/>
    <col min="15" max="15" width="26" style="144" hidden="1" customWidth="1"/>
    <col min="16" max="16" width="26" style="274" customWidth="1"/>
    <col min="17" max="18" width="26" style="143" hidden="1" customWidth="1"/>
    <col min="19" max="19" width="16.33203125" style="145" hidden="1" customWidth="1"/>
    <col min="20" max="20" width="16.109375" style="145" hidden="1" customWidth="1"/>
    <col min="21" max="21" width="22.5546875" style="145" hidden="1" customWidth="1"/>
    <col min="22" max="22" width="22.5546875" style="364" customWidth="1"/>
    <col min="23" max="23" width="14.109375" style="147" customWidth="1"/>
    <col min="24" max="24" width="16.21875" style="147" customWidth="1"/>
    <col min="25" max="25" width="14.33203125" style="147" customWidth="1"/>
    <col min="26" max="26" width="46.44140625" style="148" customWidth="1"/>
    <col min="27" max="27" width="15.77734375" style="146" customWidth="1"/>
    <col min="28" max="28" width="18.33203125" style="145" hidden="1" customWidth="1"/>
    <col min="29" max="125" width="9.109375" style="145"/>
    <col min="126" max="16384" width="9.109375" style="138"/>
  </cols>
  <sheetData>
    <row r="1" spans="1:125" s="132" customFormat="1" ht="60" customHeight="1">
      <c r="A1" s="149" t="s">
        <v>367</v>
      </c>
      <c r="B1" s="149" t="s">
        <v>368</v>
      </c>
      <c r="C1" s="272" t="s">
        <v>324</v>
      </c>
      <c r="D1" s="150" t="s">
        <v>1761</v>
      </c>
      <c r="E1" s="268" t="s">
        <v>369</v>
      </c>
      <c r="F1" s="268" t="s">
        <v>370</v>
      </c>
      <c r="G1" s="151" t="s">
        <v>371</v>
      </c>
      <c r="H1" s="151" t="s">
        <v>372</v>
      </c>
      <c r="I1" s="269" t="s">
        <v>373</v>
      </c>
      <c r="J1" s="270" t="s">
        <v>374</v>
      </c>
      <c r="K1" s="270" t="s">
        <v>375</v>
      </c>
      <c r="L1" s="271" t="s">
        <v>88</v>
      </c>
      <c r="M1" s="160" t="s">
        <v>376</v>
      </c>
      <c r="N1" s="161" t="s">
        <v>377</v>
      </c>
      <c r="O1" s="151" t="s">
        <v>275</v>
      </c>
      <c r="P1" s="271" t="s">
        <v>277</v>
      </c>
      <c r="Q1" s="161" t="s">
        <v>320</v>
      </c>
      <c r="R1" s="161" t="s">
        <v>321</v>
      </c>
      <c r="S1" s="161" t="s">
        <v>322</v>
      </c>
      <c r="T1" s="161" t="s">
        <v>323</v>
      </c>
      <c r="U1" s="161" t="s">
        <v>378</v>
      </c>
      <c r="V1" s="361" t="s">
        <v>320</v>
      </c>
      <c r="W1" s="271" t="s">
        <v>379</v>
      </c>
      <c r="X1" s="271" t="s">
        <v>380</v>
      </c>
      <c r="Y1" s="271" t="s">
        <v>381</v>
      </c>
      <c r="Z1" s="271" t="s">
        <v>382</v>
      </c>
      <c r="AA1" s="271" t="s">
        <v>383</v>
      </c>
      <c r="AB1" s="151" t="s">
        <v>327</v>
      </c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  <c r="AO1" s="175"/>
      <c r="AP1" s="175"/>
      <c r="AQ1" s="175"/>
      <c r="AR1" s="175"/>
      <c r="AS1" s="175"/>
      <c r="AT1" s="175"/>
      <c r="AU1" s="175"/>
      <c r="AV1" s="175"/>
      <c r="AW1" s="175"/>
      <c r="AX1" s="175"/>
      <c r="AY1" s="175"/>
      <c r="AZ1" s="175"/>
      <c r="BA1" s="175"/>
      <c r="BB1" s="175"/>
      <c r="BC1" s="175"/>
      <c r="BD1" s="175"/>
      <c r="BE1" s="175"/>
      <c r="BF1" s="175"/>
      <c r="BG1" s="175"/>
      <c r="BH1" s="175"/>
      <c r="BI1" s="175"/>
      <c r="BJ1" s="175"/>
      <c r="BK1" s="175"/>
      <c r="BL1" s="175"/>
      <c r="BM1" s="175"/>
      <c r="BN1" s="175"/>
      <c r="BO1" s="175"/>
      <c r="BP1" s="175"/>
      <c r="BQ1" s="175"/>
      <c r="BR1" s="175"/>
      <c r="BS1" s="175"/>
      <c r="BT1" s="175"/>
      <c r="BU1" s="175"/>
      <c r="BV1" s="175"/>
      <c r="BW1" s="175"/>
      <c r="BX1" s="175"/>
      <c r="BY1" s="175"/>
      <c r="BZ1" s="175"/>
      <c r="CA1" s="175"/>
      <c r="CB1" s="175"/>
      <c r="CC1" s="175"/>
      <c r="CD1" s="175"/>
      <c r="CE1" s="175"/>
      <c r="CF1" s="175"/>
      <c r="CG1" s="175"/>
      <c r="CH1" s="175"/>
      <c r="CI1" s="175"/>
      <c r="CJ1" s="175"/>
      <c r="CK1" s="175"/>
      <c r="CL1" s="175"/>
      <c r="CM1" s="175"/>
      <c r="CN1" s="175"/>
      <c r="CO1" s="175"/>
      <c r="CP1" s="175"/>
      <c r="CQ1" s="175"/>
      <c r="CR1" s="175"/>
      <c r="CS1" s="175"/>
      <c r="CT1" s="175"/>
      <c r="CU1" s="175"/>
      <c r="CV1" s="175"/>
      <c r="CW1" s="175"/>
      <c r="CX1" s="175"/>
      <c r="CY1" s="175"/>
      <c r="CZ1" s="175"/>
      <c r="DA1" s="175"/>
      <c r="DB1" s="175"/>
      <c r="DC1" s="175"/>
      <c r="DD1" s="175"/>
      <c r="DE1" s="175"/>
      <c r="DF1" s="175"/>
      <c r="DG1" s="175"/>
      <c r="DH1" s="175"/>
      <c r="DI1" s="175"/>
      <c r="DJ1" s="175"/>
      <c r="DK1" s="175"/>
      <c r="DL1" s="175"/>
      <c r="DM1" s="175"/>
      <c r="DN1" s="175"/>
      <c r="DO1" s="175"/>
      <c r="DP1" s="175"/>
      <c r="DQ1" s="175"/>
      <c r="DR1" s="175"/>
      <c r="DS1" s="175"/>
      <c r="DT1" s="175"/>
      <c r="DU1" s="175"/>
    </row>
    <row r="2" spans="1:125" s="133" customFormat="1" ht="83.25" customHeight="1">
      <c r="A2" s="152" t="s">
        <v>384</v>
      </c>
      <c r="B2" s="153" t="s">
        <v>385</v>
      </c>
      <c r="C2" s="250" t="s">
        <v>386</v>
      </c>
      <c r="D2" s="155">
        <v>1</v>
      </c>
      <c r="E2" s="252" t="s">
        <v>1762</v>
      </c>
      <c r="F2" s="252" t="s">
        <v>1762</v>
      </c>
      <c r="G2" s="156"/>
      <c r="H2" s="156" t="s">
        <v>387</v>
      </c>
      <c r="I2" s="253"/>
      <c r="J2" s="253" t="s">
        <v>1768</v>
      </c>
      <c r="K2" s="254" t="s">
        <v>388</v>
      </c>
      <c r="L2" s="256" t="s">
        <v>389</v>
      </c>
      <c r="M2" s="162"/>
      <c r="N2" s="162"/>
      <c r="O2" s="163"/>
      <c r="P2" s="255">
        <f>(7.299+7.303+7.363+7.274)/4</f>
        <v>7.3097500000000002</v>
      </c>
      <c r="Q2" s="153"/>
      <c r="R2" s="153"/>
      <c r="S2" s="170"/>
      <c r="T2" s="170"/>
      <c r="U2" s="170"/>
      <c r="V2" s="255">
        <f>(7.916+7.466+7.507)/3</f>
        <v>7.6296666666666679</v>
      </c>
      <c r="W2" s="258">
        <v>7</v>
      </c>
      <c r="X2" s="259">
        <f>IF(W2=0,0,IF(W2&lt;0.3,0.3,IF(W2&lt;1,W2*1.3,IF(W2&lt;3,W2*1.2,IF(W2&lt;6,W2*1.15,IF(W2&lt;10,W2+1,IF(W2&gt;50,W2,W2*1.05)))))))</f>
        <v>8</v>
      </c>
      <c r="Y2" s="256" t="s">
        <v>390</v>
      </c>
      <c r="Z2" s="250"/>
      <c r="AA2" s="250"/>
      <c r="AB2" s="176" t="s">
        <v>391</v>
      </c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4"/>
      <c r="AV2" s="134"/>
      <c r="AW2" s="134"/>
      <c r="AX2" s="134"/>
      <c r="AY2" s="134"/>
      <c r="AZ2" s="134"/>
      <c r="BA2" s="134"/>
      <c r="BB2" s="134"/>
      <c r="BC2" s="134"/>
      <c r="BD2" s="134"/>
      <c r="BE2" s="134"/>
      <c r="BF2" s="134"/>
      <c r="BG2" s="134"/>
      <c r="BH2" s="134"/>
      <c r="BI2" s="134"/>
      <c r="BJ2" s="134"/>
      <c r="BK2" s="134"/>
      <c r="BL2" s="134"/>
      <c r="BM2" s="134"/>
      <c r="BN2" s="134"/>
      <c r="BO2" s="134"/>
      <c r="BP2" s="134"/>
      <c r="BQ2" s="134"/>
      <c r="BR2" s="134"/>
      <c r="BS2" s="134"/>
      <c r="BT2" s="134"/>
      <c r="BU2" s="134"/>
      <c r="BV2" s="134"/>
      <c r="BW2" s="134"/>
      <c r="BX2" s="134"/>
      <c r="BY2" s="134"/>
      <c r="BZ2" s="134"/>
      <c r="CA2" s="134"/>
      <c r="CB2" s="134"/>
      <c r="CC2" s="134"/>
      <c r="CD2" s="134"/>
      <c r="CE2" s="134"/>
      <c r="CF2" s="134"/>
      <c r="CG2" s="134"/>
      <c r="CH2" s="134"/>
      <c r="CI2" s="134"/>
      <c r="CJ2" s="134"/>
      <c r="CK2" s="134"/>
      <c r="CL2" s="134"/>
      <c r="CM2" s="134"/>
      <c r="CN2" s="134"/>
      <c r="CO2" s="134"/>
      <c r="CP2" s="134"/>
      <c r="CQ2" s="134"/>
      <c r="CR2" s="134"/>
      <c r="CS2" s="134"/>
      <c r="CT2" s="134"/>
      <c r="CU2" s="134"/>
      <c r="CV2" s="134"/>
      <c r="CW2" s="134"/>
      <c r="CX2" s="134"/>
      <c r="CY2" s="134"/>
      <c r="CZ2" s="134"/>
      <c r="DA2" s="134"/>
      <c r="DB2" s="134"/>
      <c r="DC2" s="134"/>
      <c r="DD2" s="134"/>
      <c r="DE2" s="134"/>
      <c r="DF2" s="134"/>
      <c r="DG2" s="134"/>
      <c r="DH2" s="134"/>
      <c r="DI2" s="134"/>
      <c r="DJ2" s="134"/>
      <c r="DK2" s="134"/>
      <c r="DL2" s="134"/>
      <c r="DM2" s="134"/>
      <c r="DN2" s="134"/>
      <c r="DO2" s="134"/>
      <c r="DP2" s="134"/>
      <c r="DQ2" s="134"/>
      <c r="DR2" s="134"/>
      <c r="DS2" s="134"/>
      <c r="DT2" s="134"/>
      <c r="DU2" s="134"/>
    </row>
    <row r="3" spans="1:125" s="134" customFormat="1" ht="116.25" customHeight="1">
      <c r="A3" s="152" t="s">
        <v>384</v>
      </c>
      <c r="B3" s="153" t="s">
        <v>385</v>
      </c>
      <c r="C3" s="251" t="s">
        <v>386</v>
      </c>
      <c r="D3" s="155">
        <v>2</v>
      </c>
      <c r="E3" s="252" t="s">
        <v>1763</v>
      </c>
      <c r="F3" s="252" t="s">
        <v>1764</v>
      </c>
      <c r="G3" s="156"/>
      <c r="H3" s="156" t="s">
        <v>387</v>
      </c>
      <c r="I3" s="253"/>
      <c r="J3" s="253" t="s">
        <v>1769</v>
      </c>
      <c r="K3" s="254" t="s">
        <v>1770</v>
      </c>
      <c r="L3" s="256" t="s">
        <v>389</v>
      </c>
      <c r="M3" s="162"/>
      <c r="N3" s="162"/>
      <c r="O3" s="163"/>
      <c r="P3" s="257">
        <v>25.32</v>
      </c>
      <c r="Q3" s="153"/>
      <c r="R3" s="153"/>
      <c r="S3" s="170"/>
      <c r="T3" s="170"/>
      <c r="U3" s="170"/>
      <c r="V3" s="362">
        <f>(6.791+6.691+7.449)/3</f>
        <v>6.9769999999999994</v>
      </c>
      <c r="W3" s="260">
        <v>8</v>
      </c>
      <c r="X3" s="259">
        <f t="shared" ref="X3:X5" si="0">IF(W3=0,0,IF(W3&lt;0.3,0.3,IF(W3&lt;1,W3*1.3,IF(W3&lt;3,W3*1.2,IF(W3&lt;6,W3*1.15,IF(W3&lt;10,W3+1,IF(W3&gt;50,W3,W3*1.05)))))))</f>
        <v>9</v>
      </c>
      <c r="Y3" s="256" t="s">
        <v>390</v>
      </c>
      <c r="Z3" s="257"/>
      <c r="AA3" s="250"/>
      <c r="AB3" s="176" t="s">
        <v>392</v>
      </c>
    </row>
    <row r="4" spans="1:125" s="133" customFormat="1" ht="133.5" customHeight="1">
      <c r="A4" s="152" t="s">
        <v>384</v>
      </c>
      <c r="B4" s="153" t="s">
        <v>385</v>
      </c>
      <c r="C4" s="250" t="s">
        <v>386</v>
      </c>
      <c r="D4" s="155">
        <v>3</v>
      </c>
      <c r="E4" s="252" t="s">
        <v>1765</v>
      </c>
      <c r="F4" s="252" t="s">
        <v>1765</v>
      </c>
      <c r="G4" s="156"/>
      <c r="H4" s="156" t="s">
        <v>387</v>
      </c>
      <c r="I4" s="253"/>
      <c r="J4" s="253" t="s">
        <v>1768</v>
      </c>
      <c r="K4" s="254" t="s">
        <v>1771</v>
      </c>
      <c r="L4" s="256" t="s">
        <v>389</v>
      </c>
      <c r="M4" s="162"/>
      <c r="N4" s="162"/>
      <c r="O4" s="163"/>
      <c r="P4" s="256">
        <f>(19.165+19.798+19.201)/3</f>
        <v>19.387999999999998</v>
      </c>
      <c r="Q4" s="153"/>
      <c r="R4" s="153"/>
      <c r="S4" s="170"/>
      <c r="T4" s="170"/>
      <c r="U4" s="170"/>
      <c r="V4" s="362">
        <f>(26.225+26.443+25.918)/3</f>
        <v>26.195333333333338</v>
      </c>
      <c r="W4" s="260">
        <v>20</v>
      </c>
      <c r="X4" s="259">
        <f t="shared" si="0"/>
        <v>21</v>
      </c>
      <c r="Y4" s="256" t="s">
        <v>393</v>
      </c>
      <c r="Z4" s="254" t="s">
        <v>394</v>
      </c>
      <c r="AA4" s="250"/>
      <c r="AB4" s="176" t="s">
        <v>391</v>
      </c>
      <c r="AC4" s="134"/>
      <c r="AD4" s="134"/>
      <c r="AE4" s="134"/>
      <c r="AF4" s="134"/>
      <c r="AG4" s="134"/>
      <c r="AH4" s="134"/>
      <c r="AI4" s="134"/>
      <c r="AJ4" s="134"/>
      <c r="AK4" s="134"/>
      <c r="AL4" s="134"/>
      <c r="AM4" s="134"/>
      <c r="AN4" s="134"/>
      <c r="AO4" s="134"/>
      <c r="AP4" s="134"/>
      <c r="AQ4" s="134"/>
      <c r="AR4" s="134"/>
      <c r="AS4" s="134"/>
      <c r="AT4" s="134"/>
      <c r="AU4" s="134"/>
      <c r="AV4" s="134"/>
      <c r="AW4" s="134"/>
      <c r="AX4" s="134"/>
      <c r="AY4" s="134"/>
      <c r="AZ4" s="134"/>
      <c r="BA4" s="134"/>
      <c r="BB4" s="134"/>
      <c r="BC4" s="134"/>
      <c r="BD4" s="134"/>
      <c r="BE4" s="134"/>
      <c r="BF4" s="134"/>
      <c r="BG4" s="134"/>
      <c r="BH4" s="134"/>
      <c r="BI4" s="134"/>
      <c r="BJ4" s="134"/>
      <c r="BK4" s="134"/>
      <c r="BL4" s="134"/>
      <c r="BM4" s="134"/>
      <c r="BN4" s="134"/>
      <c r="BO4" s="134"/>
      <c r="BP4" s="134"/>
      <c r="BQ4" s="134"/>
      <c r="BR4" s="134"/>
      <c r="BS4" s="134"/>
      <c r="BT4" s="134"/>
      <c r="BU4" s="134"/>
      <c r="BV4" s="134"/>
      <c r="BW4" s="134"/>
      <c r="BX4" s="134"/>
      <c r="BY4" s="134"/>
      <c r="BZ4" s="134"/>
      <c r="CA4" s="134"/>
      <c r="CB4" s="134"/>
      <c r="CC4" s="134"/>
      <c r="CD4" s="134"/>
      <c r="CE4" s="134"/>
      <c r="CF4" s="134"/>
      <c r="CG4" s="134"/>
      <c r="CH4" s="134"/>
      <c r="CI4" s="134"/>
      <c r="CJ4" s="134"/>
      <c r="CK4" s="134"/>
      <c r="CL4" s="134"/>
      <c r="CM4" s="134"/>
      <c r="CN4" s="134"/>
      <c r="CO4" s="134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34"/>
      <c r="DI4" s="134"/>
      <c r="DJ4" s="134"/>
      <c r="DK4" s="134"/>
      <c r="DL4" s="134"/>
      <c r="DM4" s="134"/>
      <c r="DN4" s="134"/>
      <c r="DO4" s="134"/>
      <c r="DP4" s="134"/>
      <c r="DQ4" s="134"/>
      <c r="DR4" s="134"/>
      <c r="DS4" s="134"/>
      <c r="DT4" s="134"/>
      <c r="DU4" s="134"/>
    </row>
    <row r="5" spans="1:125" s="134" customFormat="1" ht="60" customHeight="1">
      <c r="A5" s="152" t="s">
        <v>384</v>
      </c>
      <c r="B5" s="153" t="s">
        <v>385</v>
      </c>
      <c r="C5" s="250" t="s">
        <v>386</v>
      </c>
      <c r="D5" s="155">
        <v>4</v>
      </c>
      <c r="E5" s="252" t="s">
        <v>1766</v>
      </c>
      <c r="F5" s="252" t="s">
        <v>1767</v>
      </c>
      <c r="G5" s="156"/>
      <c r="H5" s="156" t="s">
        <v>387</v>
      </c>
      <c r="I5" s="253" t="s">
        <v>395</v>
      </c>
      <c r="J5" s="253" t="s">
        <v>1768</v>
      </c>
      <c r="K5" s="254" t="s">
        <v>1760</v>
      </c>
      <c r="L5" s="256" t="s">
        <v>389</v>
      </c>
      <c r="M5" s="162"/>
      <c r="N5" s="162"/>
      <c r="O5" s="163"/>
      <c r="P5" s="257">
        <f>(8.578+7.465+10.934)/3</f>
        <v>8.9923333333333328</v>
      </c>
      <c r="Q5" s="153"/>
      <c r="R5" s="153"/>
      <c r="S5" s="170"/>
      <c r="T5" s="170"/>
      <c r="U5" s="170"/>
      <c r="V5" s="362">
        <f>(5.723+5.589+8.251)/3</f>
        <v>6.5210000000000008</v>
      </c>
      <c r="W5" s="260">
        <v>7.5</v>
      </c>
      <c r="X5" s="259">
        <f t="shared" si="0"/>
        <v>8.5</v>
      </c>
      <c r="Y5" s="256" t="s">
        <v>390</v>
      </c>
      <c r="Z5" s="250"/>
      <c r="AA5" s="250"/>
      <c r="AB5" s="176" t="s">
        <v>391</v>
      </c>
    </row>
    <row r="6" spans="1:125" s="134" customFormat="1" ht="60" hidden="1" customHeight="1">
      <c r="A6" s="152" t="s">
        <v>384</v>
      </c>
      <c r="B6" s="153" t="s">
        <v>385</v>
      </c>
      <c r="C6" s="153" t="s">
        <v>386</v>
      </c>
      <c r="D6" s="154">
        <v>5</v>
      </c>
      <c r="E6" s="154" t="s">
        <v>396</v>
      </c>
      <c r="F6" s="154" t="s">
        <v>397</v>
      </c>
      <c r="G6" s="156" t="s">
        <v>398</v>
      </c>
      <c r="H6" s="156" t="s">
        <v>387</v>
      </c>
      <c r="I6" s="164" t="s">
        <v>399</v>
      </c>
      <c r="J6" s="158" t="s">
        <v>400</v>
      </c>
      <c r="K6" s="158" t="s">
        <v>401</v>
      </c>
      <c r="L6" s="153" t="s">
        <v>402</v>
      </c>
      <c r="M6" s="153"/>
      <c r="N6" s="153"/>
      <c r="O6" s="153"/>
      <c r="P6" s="153"/>
      <c r="Q6" s="153"/>
      <c r="R6" s="153"/>
      <c r="S6" s="170"/>
      <c r="T6" s="170"/>
      <c r="U6" s="170"/>
      <c r="V6" s="170"/>
      <c r="W6" s="162"/>
      <c r="X6" s="162"/>
      <c r="Y6" s="153"/>
      <c r="Z6" s="170"/>
      <c r="AA6" s="170"/>
      <c r="AB6" s="170"/>
    </row>
    <row r="7" spans="1:125" s="134" customFormat="1" ht="99" hidden="1" customHeight="1">
      <c r="A7" s="152" t="s">
        <v>384</v>
      </c>
      <c r="B7" s="153" t="s">
        <v>385</v>
      </c>
      <c r="C7" s="153" t="s">
        <v>386</v>
      </c>
      <c r="D7" s="154">
        <v>6</v>
      </c>
      <c r="E7" s="154" t="s">
        <v>403</v>
      </c>
      <c r="F7" s="154" t="s">
        <v>404</v>
      </c>
      <c r="G7" s="156" t="s">
        <v>398</v>
      </c>
      <c r="H7" s="156" t="s">
        <v>387</v>
      </c>
      <c r="I7" s="164" t="s">
        <v>405</v>
      </c>
      <c r="J7" s="164" t="s">
        <v>400</v>
      </c>
      <c r="K7" s="158" t="s">
        <v>406</v>
      </c>
      <c r="L7" s="153" t="s">
        <v>402</v>
      </c>
      <c r="M7" s="153"/>
      <c r="N7" s="153"/>
      <c r="O7" s="153"/>
      <c r="P7" s="153"/>
      <c r="Q7" s="153"/>
      <c r="R7" s="153"/>
      <c r="S7" s="170"/>
      <c r="T7" s="170"/>
      <c r="U7" s="170"/>
      <c r="V7" s="170"/>
      <c r="W7" s="162"/>
      <c r="X7" s="162"/>
      <c r="Y7" s="153"/>
      <c r="Z7" s="170"/>
      <c r="AA7" s="170"/>
      <c r="AB7" s="170"/>
    </row>
    <row r="8" spans="1:125" s="134" customFormat="1" ht="60" hidden="1" customHeight="1">
      <c r="A8" s="152" t="s">
        <v>384</v>
      </c>
      <c r="B8" s="153" t="s">
        <v>385</v>
      </c>
      <c r="C8" s="153" t="s">
        <v>386</v>
      </c>
      <c r="D8" s="154">
        <v>7</v>
      </c>
      <c r="E8" s="154" t="s">
        <v>407</v>
      </c>
      <c r="F8" s="154" t="s">
        <v>408</v>
      </c>
      <c r="G8" s="156" t="s">
        <v>398</v>
      </c>
      <c r="H8" s="156" t="s">
        <v>387</v>
      </c>
      <c r="I8" s="164"/>
      <c r="J8" s="158" t="s">
        <v>409</v>
      </c>
      <c r="K8" s="158" t="s">
        <v>410</v>
      </c>
      <c r="L8" s="153" t="s">
        <v>402</v>
      </c>
      <c r="M8" s="153"/>
      <c r="N8" s="153"/>
      <c r="O8" s="153"/>
      <c r="P8" s="153"/>
      <c r="Q8" s="153"/>
      <c r="R8" s="153"/>
      <c r="S8" s="170"/>
      <c r="T8" s="170"/>
      <c r="U8" s="170"/>
      <c r="V8" s="170"/>
      <c r="W8" s="162"/>
      <c r="X8" s="162"/>
      <c r="Y8" s="153"/>
      <c r="Z8" s="170"/>
      <c r="AA8" s="170"/>
      <c r="AB8" s="170"/>
    </row>
    <row r="9" spans="1:125" s="134" customFormat="1" ht="60" hidden="1" customHeight="1">
      <c r="A9" s="152" t="s">
        <v>384</v>
      </c>
      <c r="B9" s="153" t="s">
        <v>385</v>
      </c>
      <c r="C9" s="153" t="s">
        <v>386</v>
      </c>
      <c r="D9" s="154">
        <v>8</v>
      </c>
      <c r="E9" s="154" t="s">
        <v>411</v>
      </c>
      <c r="F9" s="154" t="s">
        <v>412</v>
      </c>
      <c r="G9" s="156" t="s">
        <v>398</v>
      </c>
      <c r="H9" s="156" t="s">
        <v>387</v>
      </c>
      <c r="I9" s="164"/>
      <c r="J9" s="158" t="s">
        <v>413</v>
      </c>
      <c r="K9" s="158" t="s">
        <v>414</v>
      </c>
      <c r="L9" s="153" t="s">
        <v>402</v>
      </c>
      <c r="M9" s="153"/>
      <c r="N9" s="153"/>
      <c r="O9" s="153"/>
      <c r="P9" s="153"/>
      <c r="Q9" s="153"/>
      <c r="R9" s="153"/>
      <c r="S9" s="170"/>
      <c r="T9" s="170"/>
      <c r="U9" s="170"/>
      <c r="V9" s="170"/>
      <c r="W9" s="162"/>
      <c r="X9" s="162"/>
      <c r="Y9" s="153"/>
      <c r="Z9" s="170"/>
      <c r="AA9" s="170"/>
      <c r="AB9" s="170"/>
    </row>
    <row r="10" spans="1:125" s="134" customFormat="1" ht="90.75" customHeight="1">
      <c r="A10" s="152" t="s">
        <v>384</v>
      </c>
      <c r="B10" s="153" t="s">
        <v>385</v>
      </c>
      <c r="C10" s="250" t="s">
        <v>386</v>
      </c>
      <c r="D10" s="155">
        <v>9</v>
      </c>
      <c r="E10" s="252" t="s">
        <v>1772</v>
      </c>
      <c r="F10" s="252" t="s">
        <v>1773</v>
      </c>
      <c r="G10" s="156"/>
      <c r="H10" s="156" t="s">
        <v>387</v>
      </c>
      <c r="I10" s="253" t="s">
        <v>415</v>
      </c>
      <c r="J10" s="253" t="s">
        <v>1776</v>
      </c>
      <c r="K10" s="254" t="s">
        <v>416</v>
      </c>
      <c r="L10" s="256" t="s">
        <v>389</v>
      </c>
      <c r="M10" s="162"/>
      <c r="N10" s="162"/>
      <c r="O10" s="163"/>
      <c r="P10" s="256">
        <f>(2.028+2.233+1.93)/3</f>
        <v>2.0636666666666668</v>
      </c>
      <c r="Q10" s="153"/>
      <c r="R10" s="153"/>
      <c r="S10" s="170"/>
      <c r="T10" s="170"/>
      <c r="U10" s="170"/>
      <c r="V10" s="362">
        <f>(2.3+2.1+2.527)/3</f>
        <v>2.3090000000000002</v>
      </c>
      <c r="W10" s="260">
        <v>3</v>
      </c>
      <c r="X10" s="259">
        <f t="shared" ref="X10:X11" si="1">IF(W10=0,0,IF(W10&lt;0.3,0.3,IF(W10&lt;1,W10*1.3,IF(W10&lt;3,W10*1.2,IF(W10&lt;6,W10*1.15,IF(W10&lt;10,W10+1,IF(W10&gt;50,W10,W10*1.05)))))))</f>
        <v>3.4499999999999997</v>
      </c>
      <c r="Y10" s="261" t="s">
        <v>390</v>
      </c>
      <c r="Z10" s="254"/>
      <c r="AA10" s="250"/>
      <c r="AB10" s="176" t="s">
        <v>391</v>
      </c>
    </row>
    <row r="11" spans="1:125" s="134" customFormat="1" ht="90.75" customHeight="1">
      <c r="A11" s="152"/>
      <c r="B11" s="153" t="s">
        <v>385</v>
      </c>
      <c r="C11" s="250" t="s">
        <v>386</v>
      </c>
      <c r="D11" s="155">
        <v>10</v>
      </c>
      <c r="E11" s="252" t="s">
        <v>1774</v>
      </c>
      <c r="F11" s="252" t="s">
        <v>1775</v>
      </c>
      <c r="G11" s="156"/>
      <c r="H11" s="156" t="s">
        <v>387</v>
      </c>
      <c r="I11" s="253" t="s">
        <v>415</v>
      </c>
      <c r="J11" s="253" t="s">
        <v>1777</v>
      </c>
      <c r="K11" s="254" t="s">
        <v>417</v>
      </c>
      <c r="L11" s="256" t="s">
        <v>389</v>
      </c>
      <c r="M11" s="162"/>
      <c r="N11" s="162"/>
      <c r="O11" s="163"/>
      <c r="P11" s="256">
        <v>0.98066699999999996</v>
      </c>
      <c r="Q11" s="153"/>
      <c r="R11" s="153"/>
      <c r="S11" s="170"/>
      <c r="T11" s="170"/>
      <c r="U11" s="170"/>
      <c r="V11" s="362">
        <f>(0.731+1.206+0.802)/3</f>
        <v>0.91299999999999992</v>
      </c>
      <c r="W11" s="260">
        <v>2</v>
      </c>
      <c r="X11" s="259">
        <f t="shared" si="1"/>
        <v>2.4</v>
      </c>
      <c r="Y11" s="257" t="s">
        <v>390</v>
      </c>
      <c r="Z11" s="254"/>
      <c r="AA11" s="250"/>
      <c r="AB11" s="176" t="s">
        <v>418</v>
      </c>
    </row>
    <row r="12" spans="1:125" s="134" customFormat="1" ht="90.75" hidden="1" customHeight="1">
      <c r="A12" s="152"/>
      <c r="B12" s="153" t="s">
        <v>385</v>
      </c>
      <c r="C12" s="153" t="s">
        <v>386</v>
      </c>
      <c r="D12" s="154">
        <v>11</v>
      </c>
      <c r="E12" s="154" t="s">
        <v>419</v>
      </c>
      <c r="F12" s="154" t="s">
        <v>420</v>
      </c>
      <c r="G12" s="156"/>
      <c r="H12" s="156" t="s">
        <v>387</v>
      </c>
      <c r="I12" s="164" t="s">
        <v>421</v>
      </c>
      <c r="J12" s="164" t="s">
        <v>422</v>
      </c>
      <c r="K12" s="158" t="s">
        <v>423</v>
      </c>
      <c r="L12" s="153" t="s">
        <v>402</v>
      </c>
      <c r="M12" s="153"/>
      <c r="N12" s="153"/>
      <c r="O12" s="153"/>
      <c r="P12" s="165" t="s">
        <v>59</v>
      </c>
      <c r="Q12" s="153"/>
      <c r="R12" s="153"/>
      <c r="S12" s="170"/>
      <c r="T12" s="170"/>
      <c r="U12" s="170"/>
      <c r="V12" s="170"/>
      <c r="W12" s="162"/>
      <c r="X12" s="162"/>
      <c r="Y12" s="162"/>
      <c r="Z12" s="170"/>
      <c r="AA12" s="170"/>
      <c r="AB12" s="170"/>
    </row>
    <row r="13" spans="1:125" s="134" customFormat="1" ht="123" hidden="1" customHeight="1">
      <c r="A13" s="152"/>
      <c r="B13" s="153" t="s">
        <v>385</v>
      </c>
      <c r="C13" s="153" t="s">
        <v>386</v>
      </c>
      <c r="D13" s="154">
        <v>12</v>
      </c>
      <c r="E13" s="154" t="s">
        <v>424</v>
      </c>
      <c r="F13" s="154" t="s">
        <v>316</v>
      </c>
      <c r="G13" s="156" t="s">
        <v>398</v>
      </c>
      <c r="H13" s="156" t="s">
        <v>387</v>
      </c>
      <c r="I13" s="164"/>
      <c r="J13" s="164" t="s">
        <v>425</v>
      </c>
      <c r="K13" s="158" t="s">
        <v>426</v>
      </c>
      <c r="L13" s="153" t="s">
        <v>402</v>
      </c>
      <c r="M13" s="153"/>
      <c r="N13" s="153"/>
      <c r="O13" s="153"/>
      <c r="P13" s="163">
        <v>1.4706669999999999</v>
      </c>
      <c r="Q13" s="153"/>
      <c r="R13" s="153"/>
      <c r="S13" s="170"/>
      <c r="T13" s="170"/>
      <c r="U13" s="170"/>
      <c r="V13" s="170"/>
      <c r="W13" s="162"/>
      <c r="X13" s="162"/>
      <c r="Y13" s="162"/>
      <c r="Z13" s="170"/>
      <c r="AA13" s="170"/>
      <c r="AB13" s="170"/>
    </row>
    <row r="14" spans="1:125" s="134" customFormat="1" ht="90.75" hidden="1" customHeight="1">
      <c r="A14" s="152"/>
      <c r="B14" s="153" t="s">
        <v>385</v>
      </c>
      <c r="C14" s="153" t="s">
        <v>386</v>
      </c>
      <c r="D14" s="154">
        <v>13</v>
      </c>
      <c r="E14" s="154" t="s">
        <v>427</v>
      </c>
      <c r="F14" s="154" t="s">
        <v>428</v>
      </c>
      <c r="G14" s="156" t="s">
        <v>398</v>
      </c>
      <c r="H14" s="156" t="s">
        <v>387</v>
      </c>
      <c r="I14" s="164"/>
      <c r="J14" s="164" t="s">
        <v>429</v>
      </c>
      <c r="K14" s="158" t="s">
        <v>430</v>
      </c>
      <c r="L14" s="153" t="s">
        <v>402</v>
      </c>
      <c r="M14" s="153"/>
      <c r="N14" s="153"/>
      <c r="O14" s="153"/>
      <c r="P14" s="163">
        <v>0.29366700000000001</v>
      </c>
      <c r="Q14" s="153"/>
      <c r="R14" s="153"/>
      <c r="S14" s="170"/>
      <c r="T14" s="170"/>
      <c r="U14" s="170"/>
      <c r="V14" s="170"/>
      <c r="W14" s="162"/>
      <c r="X14" s="162"/>
      <c r="Y14" s="162"/>
      <c r="Z14" s="170"/>
      <c r="AA14" s="170"/>
      <c r="AB14" s="170"/>
    </row>
    <row r="15" spans="1:125" s="134" customFormat="1" ht="107.25" hidden="1" customHeight="1">
      <c r="A15" s="152" t="s">
        <v>384</v>
      </c>
      <c r="B15" s="153" t="s">
        <v>385</v>
      </c>
      <c r="C15" s="153" t="s">
        <v>386</v>
      </c>
      <c r="D15" s="154">
        <v>14</v>
      </c>
      <c r="E15" s="154" t="s">
        <v>431</v>
      </c>
      <c r="F15" s="154" t="s">
        <v>308</v>
      </c>
      <c r="G15" s="156"/>
      <c r="H15" s="156" t="s">
        <v>387</v>
      </c>
      <c r="I15" s="164"/>
      <c r="J15" s="158" t="s">
        <v>432</v>
      </c>
      <c r="K15" s="158" t="s">
        <v>433</v>
      </c>
      <c r="L15" s="153" t="s">
        <v>402</v>
      </c>
      <c r="M15" s="153"/>
      <c r="N15" s="153"/>
      <c r="O15" s="153"/>
      <c r="P15" s="162">
        <v>0.70033299999999998</v>
      </c>
      <c r="Q15" s="153"/>
      <c r="R15" s="153"/>
      <c r="S15" s="170"/>
      <c r="T15" s="170"/>
      <c r="U15" s="170"/>
      <c r="V15" s="170"/>
      <c r="W15" s="162"/>
      <c r="X15" s="162"/>
      <c r="Y15" s="162"/>
      <c r="Z15" s="170"/>
      <c r="AA15" s="170"/>
      <c r="AB15" s="170"/>
    </row>
    <row r="16" spans="1:125" s="134" customFormat="1" ht="60" hidden="1" customHeight="1">
      <c r="A16" s="152" t="s">
        <v>384</v>
      </c>
      <c r="B16" s="153" t="s">
        <v>385</v>
      </c>
      <c r="C16" s="153" t="s">
        <v>386</v>
      </c>
      <c r="D16" s="154">
        <v>15</v>
      </c>
      <c r="E16" s="154" t="s">
        <v>434</v>
      </c>
      <c r="F16" s="154" t="s">
        <v>435</v>
      </c>
      <c r="G16" s="156"/>
      <c r="H16" s="156" t="s">
        <v>387</v>
      </c>
      <c r="I16" s="164"/>
      <c r="J16" s="158" t="s">
        <v>436</v>
      </c>
      <c r="K16" s="158" t="s">
        <v>437</v>
      </c>
      <c r="L16" s="153" t="s">
        <v>402</v>
      </c>
      <c r="M16" s="153"/>
      <c r="N16" s="153"/>
      <c r="O16" s="153"/>
      <c r="P16" s="166" t="s">
        <v>59</v>
      </c>
      <c r="Q16" s="153"/>
      <c r="R16" s="153"/>
      <c r="S16" s="170"/>
      <c r="T16" s="170"/>
      <c r="U16" s="170"/>
      <c r="V16" s="170"/>
      <c r="W16" s="162"/>
      <c r="X16" s="162"/>
      <c r="Y16" s="162"/>
      <c r="Z16" s="170"/>
      <c r="AA16" s="170"/>
      <c r="AB16" s="170"/>
    </row>
    <row r="17" spans="1:125" s="134" customFormat="1" ht="60" hidden="1" customHeight="1">
      <c r="A17" s="152" t="s">
        <v>384</v>
      </c>
      <c r="B17" s="153" t="s">
        <v>385</v>
      </c>
      <c r="C17" s="153" t="s">
        <v>386</v>
      </c>
      <c r="D17" s="154">
        <v>16</v>
      </c>
      <c r="E17" s="154" t="s">
        <v>438</v>
      </c>
      <c r="F17" s="154" t="s">
        <v>439</v>
      </c>
      <c r="G17" s="156"/>
      <c r="H17" s="156" t="s">
        <v>387</v>
      </c>
      <c r="I17" s="164"/>
      <c r="J17" s="158" t="s">
        <v>440</v>
      </c>
      <c r="K17" s="158" t="s">
        <v>441</v>
      </c>
      <c r="L17" s="153" t="s">
        <v>402</v>
      </c>
      <c r="M17" s="153"/>
      <c r="N17" s="153"/>
      <c r="O17" s="153"/>
      <c r="P17" s="162">
        <v>25.367000000000001</v>
      </c>
      <c r="Q17" s="153"/>
      <c r="R17" s="153"/>
      <c r="S17" s="170"/>
      <c r="T17" s="170"/>
      <c r="U17" s="170"/>
      <c r="V17" s="170"/>
      <c r="W17" s="162"/>
      <c r="X17" s="162"/>
      <c r="Y17" s="162"/>
      <c r="Z17" s="170"/>
      <c r="AA17" s="170"/>
      <c r="AB17" s="170"/>
    </row>
    <row r="18" spans="1:125" s="134" customFormat="1" ht="60" hidden="1" customHeight="1">
      <c r="A18" s="152" t="s">
        <v>384</v>
      </c>
      <c r="B18" s="153" t="s">
        <v>385</v>
      </c>
      <c r="C18" s="153" t="s">
        <v>386</v>
      </c>
      <c r="D18" s="154">
        <v>17</v>
      </c>
      <c r="E18" s="154" t="s">
        <v>442</v>
      </c>
      <c r="F18" s="154" t="s">
        <v>443</v>
      </c>
      <c r="G18" s="156"/>
      <c r="H18" s="156" t="s">
        <v>387</v>
      </c>
      <c r="I18" s="164"/>
      <c r="J18" s="158" t="s">
        <v>444</v>
      </c>
      <c r="K18" s="158" t="s">
        <v>445</v>
      </c>
      <c r="L18" s="153" t="s">
        <v>402</v>
      </c>
      <c r="M18" s="153"/>
      <c r="N18" s="153"/>
      <c r="O18" s="153"/>
      <c r="P18" s="167">
        <v>4.3536000000000001</v>
      </c>
      <c r="Q18" s="153"/>
      <c r="R18" s="153"/>
      <c r="S18" s="170"/>
      <c r="T18" s="170"/>
      <c r="U18" s="170"/>
      <c r="V18" s="170"/>
      <c r="W18" s="162"/>
      <c r="X18" s="162"/>
      <c r="Y18" s="162"/>
      <c r="Z18" s="170"/>
      <c r="AA18" s="170"/>
      <c r="AB18" s="170"/>
    </row>
    <row r="19" spans="1:125" s="133" customFormat="1" ht="60" hidden="1" customHeight="1">
      <c r="A19" s="152" t="s">
        <v>384</v>
      </c>
      <c r="B19" s="153" t="s">
        <v>385</v>
      </c>
      <c r="C19" s="153" t="s">
        <v>386</v>
      </c>
      <c r="D19" s="154">
        <v>18</v>
      </c>
      <c r="E19" s="154" t="s">
        <v>446</v>
      </c>
      <c r="F19" s="154" t="s">
        <v>447</v>
      </c>
      <c r="G19" s="156"/>
      <c r="H19" s="156" t="s">
        <v>387</v>
      </c>
      <c r="I19" s="164"/>
      <c r="J19" s="164" t="s">
        <v>448</v>
      </c>
      <c r="K19" s="158" t="s">
        <v>449</v>
      </c>
      <c r="L19" s="153" t="s">
        <v>402</v>
      </c>
      <c r="M19" s="153"/>
      <c r="N19" s="153"/>
      <c r="O19" s="153"/>
      <c r="P19" s="168">
        <v>0.83166700000000005</v>
      </c>
      <c r="Q19" s="153"/>
      <c r="R19" s="153"/>
      <c r="S19" s="170"/>
      <c r="T19" s="170"/>
      <c r="U19" s="170"/>
      <c r="V19" s="170"/>
      <c r="W19" s="162"/>
      <c r="X19" s="162"/>
      <c r="Y19" s="162"/>
      <c r="Z19" s="170"/>
      <c r="AA19" s="170"/>
      <c r="AB19" s="170"/>
      <c r="AC19" s="134"/>
      <c r="AD19" s="134"/>
      <c r="AE19" s="134"/>
      <c r="AF19" s="134"/>
      <c r="AG19" s="134"/>
      <c r="AH19" s="134"/>
      <c r="AI19" s="134"/>
      <c r="AJ19" s="134"/>
      <c r="AK19" s="134"/>
      <c r="AL19" s="134"/>
      <c r="AM19" s="134"/>
      <c r="AN19" s="134"/>
      <c r="AO19" s="134"/>
      <c r="AP19" s="134"/>
      <c r="AQ19" s="134"/>
      <c r="AR19" s="134"/>
      <c r="AS19" s="134"/>
      <c r="AT19" s="134"/>
      <c r="AU19" s="134"/>
      <c r="AV19" s="134"/>
      <c r="AW19" s="134"/>
      <c r="AX19" s="134"/>
      <c r="AY19" s="134"/>
      <c r="AZ19" s="134"/>
      <c r="BA19" s="134"/>
      <c r="BB19" s="134"/>
      <c r="BC19" s="134"/>
      <c r="BD19" s="134"/>
      <c r="BE19" s="134"/>
      <c r="BF19" s="134"/>
      <c r="BG19" s="134"/>
      <c r="BH19" s="134"/>
      <c r="BI19" s="134"/>
      <c r="BJ19" s="134"/>
      <c r="BK19" s="134"/>
      <c r="BL19" s="134"/>
      <c r="BM19" s="134"/>
      <c r="BN19" s="134"/>
      <c r="BO19" s="134"/>
      <c r="BP19" s="134"/>
      <c r="BQ19" s="134"/>
      <c r="BR19" s="134"/>
      <c r="BS19" s="134"/>
      <c r="BT19" s="134"/>
      <c r="BU19" s="134"/>
      <c r="BV19" s="134"/>
      <c r="BW19" s="134"/>
      <c r="BX19" s="134"/>
      <c r="BY19" s="134"/>
      <c r="BZ19" s="134"/>
      <c r="CA19" s="134"/>
      <c r="CB19" s="134"/>
      <c r="CC19" s="134"/>
      <c r="CD19" s="134"/>
      <c r="CE19" s="134"/>
      <c r="CF19" s="134"/>
      <c r="CG19" s="134"/>
      <c r="CH19" s="134"/>
      <c r="CI19" s="134"/>
      <c r="CJ19" s="134"/>
      <c r="CK19" s="134"/>
      <c r="CL19" s="134"/>
      <c r="CM19" s="134"/>
      <c r="CN19" s="134"/>
      <c r="CO19" s="134"/>
      <c r="CP19" s="134"/>
      <c r="CQ19" s="134"/>
      <c r="CR19" s="134"/>
      <c r="CS19" s="134"/>
      <c r="CT19" s="134"/>
      <c r="CU19" s="134"/>
      <c r="CV19" s="134"/>
      <c r="CW19" s="134"/>
      <c r="CX19" s="134"/>
      <c r="CY19" s="134"/>
      <c r="CZ19" s="134"/>
      <c r="DA19" s="134"/>
      <c r="DB19" s="134"/>
      <c r="DC19" s="134"/>
      <c r="DD19" s="134"/>
      <c r="DE19" s="134"/>
      <c r="DF19" s="134"/>
      <c r="DG19" s="134"/>
      <c r="DH19" s="134"/>
      <c r="DI19" s="134"/>
      <c r="DJ19" s="134"/>
      <c r="DK19" s="134"/>
      <c r="DL19" s="134"/>
      <c r="DM19" s="134"/>
      <c r="DN19" s="134"/>
      <c r="DO19" s="134"/>
      <c r="DP19" s="134"/>
      <c r="DQ19" s="134"/>
      <c r="DR19" s="134"/>
      <c r="DS19" s="134"/>
      <c r="DT19" s="134"/>
      <c r="DU19" s="134"/>
    </row>
    <row r="20" spans="1:125" s="133" customFormat="1" ht="98.25" hidden="1" customHeight="1">
      <c r="A20" s="152" t="s">
        <v>384</v>
      </c>
      <c r="B20" s="153" t="s">
        <v>385</v>
      </c>
      <c r="C20" s="153" t="s">
        <v>386</v>
      </c>
      <c r="D20" s="154">
        <v>19</v>
      </c>
      <c r="E20" s="154" t="s">
        <v>450</v>
      </c>
      <c r="F20" s="154" t="s">
        <v>310</v>
      </c>
      <c r="G20" s="156"/>
      <c r="H20" s="156" t="s">
        <v>387</v>
      </c>
      <c r="I20" s="164"/>
      <c r="J20" s="158" t="s">
        <v>451</v>
      </c>
      <c r="K20" s="158" t="s">
        <v>449</v>
      </c>
      <c r="L20" s="153" t="s">
        <v>402</v>
      </c>
      <c r="M20" s="153"/>
      <c r="N20" s="153"/>
      <c r="O20" s="153"/>
      <c r="P20" s="167">
        <v>0.107667</v>
      </c>
      <c r="Q20" s="153"/>
      <c r="R20" s="153"/>
      <c r="S20" s="170"/>
      <c r="T20" s="170"/>
      <c r="U20" s="170"/>
      <c r="V20" s="170"/>
      <c r="W20" s="162"/>
      <c r="X20" s="162"/>
      <c r="Y20" s="162"/>
      <c r="Z20" s="170"/>
      <c r="AA20" s="170"/>
      <c r="AB20" s="170"/>
      <c r="AC20" s="134"/>
      <c r="AD20" s="134"/>
      <c r="AE20" s="134"/>
      <c r="AF20" s="134"/>
      <c r="AG20" s="134"/>
      <c r="AH20" s="134"/>
      <c r="AI20" s="134"/>
      <c r="AJ20" s="134"/>
      <c r="AK20" s="134"/>
      <c r="AL20" s="134"/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  <c r="BE20" s="134"/>
      <c r="BF20" s="134"/>
      <c r="BG20" s="134"/>
      <c r="BH20" s="134"/>
      <c r="BI20" s="134"/>
      <c r="BJ20" s="134"/>
      <c r="BK20" s="134"/>
      <c r="BL20" s="134"/>
      <c r="BM20" s="134"/>
      <c r="BN20" s="134"/>
      <c r="BO20" s="134"/>
      <c r="BP20" s="134"/>
      <c r="BQ20" s="134"/>
      <c r="BR20" s="134"/>
      <c r="BS20" s="134"/>
      <c r="BT20" s="134"/>
      <c r="BU20" s="134"/>
      <c r="BV20" s="134"/>
      <c r="BW20" s="134"/>
      <c r="BX20" s="134"/>
      <c r="BY20" s="134"/>
      <c r="BZ20" s="134"/>
      <c r="CA20" s="134"/>
      <c r="CB20" s="134"/>
      <c r="CC20" s="134"/>
      <c r="CD20" s="134"/>
      <c r="CE20" s="134"/>
      <c r="CF20" s="134"/>
      <c r="CG20" s="134"/>
      <c r="CH20" s="134"/>
      <c r="CI20" s="134"/>
      <c r="CJ20" s="134"/>
      <c r="CK20" s="134"/>
      <c r="CL20" s="134"/>
      <c r="CM20" s="134"/>
      <c r="CN20" s="134"/>
      <c r="CO20" s="134"/>
      <c r="CP20" s="134"/>
      <c r="CQ20" s="134"/>
      <c r="CR20" s="134"/>
      <c r="CS20" s="134"/>
      <c r="CT20" s="134"/>
      <c r="CU20" s="134"/>
      <c r="CV20" s="134"/>
      <c r="CW20" s="134"/>
      <c r="CX20" s="134"/>
      <c r="CY20" s="134"/>
      <c r="CZ20" s="134"/>
      <c r="DA20" s="134"/>
      <c r="DB20" s="134"/>
      <c r="DC20" s="134"/>
      <c r="DD20" s="134"/>
      <c r="DE20" s="134"/>
      <c r="DF20" s="134"/>
      <c r="DG20" s="134"/>
      <c r="DH20" s="134"/>
      <c r="DI20" s="134"/>
      <c r="DJ20" s="134"/>
      <c r="DK20" s="134"/>
      <c r="DL20" s="134"/>
      <c r="DM20" s="134"/>
      <c r="DN20" s="134"/>
      <c r="DO20" s="134"/>
      <c r="DP20" s="134"/>
      <c r="DQ20" s="134"/>
      <c r="DR20" s="134"/>
      <c r="DS20" s="134"/>
      <c r="DT20" s="134"/>
      <c r="DU20" s="134"/>
    </row>
    <row r="21" spans="1:125" s="134" customFormat="1" ht="115.5" hidden="1" customHeight="1">
      <c r="A21" s="152" t="s">
        <v>384</v>
      </c>
      <c r="B21" s="153" t="s">
        <v>385</v>
      </c>
      <c r="C21" s="153" t="s">
        <v>324</v>
      </c>
      <c r="D21" s="154">
        <v>20</v>
      </c>
      <c r="E21" s="154" t="s">
        <v>452</v>
      </c>
      <c r="F21" s="154" t="s">
        <v>311</v>
      </c>
      <c r="G21" s="156"/>
      <c r="H21" s="156"/>
      <c r="I21" s="164"/>
      <c r="J21" s="158" t="s">
        <v>453</v>
      </c>
      <c r="K21" s="158" t="s">
        <v>454</v>
      </c>
      <c r="L21" s="153" t="s">
        <v>402</v>
      </c>
      <c r="M21" s="153"/>
      <c r="N21" s="153"/>
      <c r="O21" s="153"/>
      <c r="P21" s="168">
        <v>0.32800000000000001</v>
      </c>
      <c r="Q21" s="153"/>
      <c r="R21" s="153"/>
      <c r="S21" s="170"/>
      <c r="T21" s="170"/>
      <c r="U21" s="170"/>
      <c r="V21" s="170"/>
      <c r="W21" s="162"/>
      <c r="X21" s="162"/>
      <c r="Y21" s="162"/>
      <c r="Z21" s="170"/>
      <c r="AA21" s="170"/>
      <c r="AB21" s="170"/>
    </row>
    <row r="22" spans="1:125" s="133" customFormat="1" ht="97.5" customHeight="1">
      <c r="A22" s="152" t="s">
        <v>384</v>
      </c>
      <c r="B22" s="153" t="s">
        <v>385</v>
      </c>
      <c r="C22" s="250" t="s">
        <v>455</v>
      </c>
      <c r="D22" s="155">
        <v>21</v>
      </c>
      <c r="E22" s="252" t="s">
        <v>1778</v>
      </c>
      <c r="F22" s="252" t="s">
        <v>1779</v>
      </c>
      <c r="G22" s="156" t="s">
        <v>398</v>
      </c>
      <c r="H22" s="156" t="s">
        <v>387</v>
      </c>
      <c r="I22" s="253"/>
      <c r="J22" s="253" t="s">
        <v>1787</v>
      </c>
      <c r="K22" s="254" t="s">
        <v>456</v>
      </c>
      <c r="L22" s="256" t="s">
        <v>389</v>
      </c>
      <c r="M22" s="162"/>
      <c r="N22" s="162"/>
      <c r="O22" s="163"/>
      <c r="P22" s="256">
        <v>0.53500000000000003</v>
      </c>
      <c r="Q22" s="153"/>
      <c r="R22" s="153"/>
      <c r="S22" s="170"/>
      <c r="T22" s="170"/>
      <c r="U22" s="170"/>
      <c r="V22" s="362">
        <f>(20.472+21.159+21.763)/3</f>
        <v>21.131333333333334</v>
      </c>
      <c r="W22" s="260">
        <v>13</v>
      </c>
      <c r="X22" s="259">
        <f t="shared" ref="X22:X35" si="2">IF(W22=0,0,IF(W22&lt;0.3,0.3,IF(W22&lt;1,W22*1.3,IF(W22&lt;3,W22*1.2,IF(W22&lt;6,W22*1.15,IF(W22&lt;10,W22+1,IF(W22&gt;50,W22,W22*1.05)))))))</f>
        <v>13.65</v>
      </c>
      <c r="Y22" s="257" t="s">
        <v>390</v>
      </c>
      <c r="Z22" s="254" t="s">
        <v>1792</v>
      </c>
      <c r="AA22" s="250"/>
      <c r="AB22" s="176" t="s">
        <v>392</v>
      </c>
      <c r="AC22" s="134"/>
      <c r="AD22" s="134"/>
      <c r="AE22" s="134"/>
      <c r="AF22" s="134"/>
      <c r="AG22" s="134"/>
      <c r="AH22" s="134"/>
      <c r="AI22" s="134"/>
      <c r="AJ22" s="134"/>
      <c r="AK22" s="134"/>
      <c r="AL22" s="134"/>
      <c r="AM22" s="134"/>
      <c r="AN22" s="134"/>
      <c r="AO22" s="134"/>
      <c r="AP22" s="134"/>
      <c r="AQ22" s="134"/>
      <c r="AR22" s="134"/>
      <c r="AS22" s="134"/>
      <c r="AT22" s="134"/>
      <c r="AU22" s="134"/>
      <c r="AV22" s="134"/>
      <c r="AW22" s="134"/>
      <c r="AX22" s="134"/>
      <c r="AY22" s="134"/>
      <c r="AZ22" s="134"/>
      <c r="BA22" s="134"/>
      <c r="BB22" s="134"/>
      <c r="BC22" s="134"/>
      <c r="BD22" s="134"/>
      <c r="BE22" s="134"/>
      <c r="BF22" s="134"/>
      <c r="BG22" s="134"/>
      <c r="BH22" s="134"/>
      <c r="BI22" s="134"/>
      <c r="BJ22" s="134"/>
      <c r="BK22" s="134"/>
      <c r="BL22" s="134"/>
      <c r="BM22" s="134"/>
      <c r="BN22" s="134"/>
      <c r="BO22" s="134"/>
      <c r="BP22" s="134"/>
      <c r="BQ22" s="134"/>
      <c r="BR22" s="134"/>
      <c r="BS22" s="134"/>
      <c r="BT22" s="134"/>
      <c r="BU22" s="134"/>
      <c r="BV22" s="134"/>
      <c r="BW22" s="134"/>
      <c r="BX22" s="134"/>
      <c r="BY22" s="134"/>
      <c r="BZ22" s="134"/>
      <c r="CA22" s="134"/>
      <c r="CB22" s="134"/>
      <c r="CC22" s="134"/>
      <c r="CD22" s="134"/>
      <c r="CE22" s="134"/>
      <c r="CF22" s="134"/>
      <c r="CG22" s="134"/>
      <c r="CH22" s="134"/>
      <c r="CI22" s="134"/>
      <c r="CJ22" s="134"/>
      <c r="CK22" s="134"/>
      <c r="CL22" s="134"/>
      <c r="CM22" s="134"/>
      <c r="CN22" s="134"/>
      <c r="CO22" s="134"/>
      <c r="CP22" s="134"/>
      <c r="CQ22" s="134"/>
      <c r="CR22" s="134"/>
      <c r="CS22" s="134"/>
      <c r="CT22" s="134"/>
      <c r="CU22" s="134"/>
      <c r="CV22" s="134"/>
      <c r="CW22" s="134"/>
      <c r="CX22" s="134"/>
      <c r="CY22" s="134"/>
      <c r="CZ22" s="134"/>
      <c r="DA22" s="134"/>
      <c r="DB22" s="134"/>
      <c r="DC22" s="134"/>
      <c r="DD22" s="134"/>
      <c r="DE22" s="134"/>
      <c r="DF22" s="134"/>
      <c r="DG22" s="134"/>
      <c r="DH22" s="134"/>
      <c r="DI22" s="134"/>
      <c r="DJ22" s="134"/>
      <c r="DK22" s="134"/>
      <c r="DL22" s="134"/>
      <c r="DM22" s="134"/>
      <c r="DN22" s="134"/>
      <c r="DO22" s="134"/>
      <c r="DP22" s="134"/>
      <c r="DQ22" s="134"/>
      <c r="DR22" s="134"/>
      <c r="DS22" s="134"/>
      <c r="DT22" s="134"/>
      <c r="DU22" s="134"/>
    </row>
    <row r="23" spans="1:125" s="133" customFormat="1" ht="78" customHeight="1">
      <c r="A23" s="152" t="s">
        <v>384</v>
      </c>
      <c r="B23" s="153" t="s">
        <v>385</v>
      </c>
      <c r="C23" s="250" t="s">
        <v>386</v>
      </c>
      <c r="D23" s="155">
        <v>22</v>
      </c>
      <c r="E23" s="252" t="s">
        <v>1780</v>
      </c>
      <c r="F23" s="252" t="s">
        <v>457</v>
      </c>
      <c r="G23" s="156"/>
      <c r="H23" s="156" t="s">
        <v>387</v>
      </c>
      <c r="I23" s="253"/>
      <c r="J23" s="254" t="s">
        <v>1788</v>
      </c>
      <c r="K23" s="254" t="s">
        <v>458</v>
      </c>
      <c r="L23" s="256" t="s">
        <v>389</v>
      </c>
      <c r="M23" s="162"/>
      <c r="N23" s="162"/>
      <c r="O23" s="163"/>
      <c r="P23" s="256">
        <f>(1.123+1.324+1.339)/3</f>
        <v>1.262</v>
      </c>
      <c r="Q23" s="153"/>
      <c r="R23" s="153"/>
      <c r="S23" s="170"/>
      <c r="T23" s="170"/>
      <c r="U23" s="170"/>
      <c r="V23" s="362">
        <f>(1.599+0.965+1.064)/3</f>
        <v>1.2093333333333334</v>
      </c>
      <c r="W23" s="260">
        <v>1.5</v>
      </c>
      <c r="X23" s="259">
        <f t="shared" si="2"/>
        <v>1.7999999999999998</v>
      </c>
      <c r="Y23" s="257" t="s">
        <v>390</v>
      </c>
      <c r="Z23" s="257"/>
      <c r="AA23" s="250"/>
      <c r="AB23" s="176" t="s">
        <v>392</v>
      </c>
      <c r="AC23" s="134"/>
      <c r="AD23" s="134"/>
      <c r="AE23" s="134"/>
      <c r="AF23" s="134"/>
      <c r="AG23" s="134"/>
      <c r="AH23" s="134"/>
      <c r="AI23" s="134"/>
      <c r="AJ23" s="134"/>
      <c r="AK23" s="134"/>
      <c r="AL23" s="134"/>
      <c r="AM23" s="134"/>
      <c r="AN23" s="134"/>
      <c r="AO23" s="134"/>
      <c r="AP23" s="134"/>
      <c r="AQ23" s="134"/>
      <c r="AR23" s="134"/>
      <c r="AS23" s="134"/>
      <c r="AT23" s="134"/>
      <c r="AU23" s="134"/>
      <c r="AV23" s="134"/>
      <c r="AW23" s="134"/>
      <c r="AX23" s="134"/>
      <c r="AY23" s="134"/>
      <c r="AZ23" s="134"/>
      <c r="BA23" s="134"/>
      <c r="BB23" s="134"/>
      <c r="BC23" s="134"/>
      <c r="BD23" s="134"/>
      <c r="BE23" s="134"/>
      <c r="BF23" s="134"/>
      <c r="BG23" s="134"/>
      <c r="BH23" s="134"/>
      <c r="BI23" s="134"/>
      <c r="BJ23" s="134"/>
      <c r="BK23" s="134"/>
      <c r="BL23" s="134"/>
      <c r="BM23" s="134"/>
      <c r="BN23" s="134"/>
      <c r="BO23" s="134"/>
      <c r="BP23" s="134"/>
      <c r="BQ23" s="134"/>
      <c r="BR23" s="134"/>
      <c r="BS23" s="134"/>
      <c r="BT23" s="134"/>
      <c r="BU23" s="134"/>
      <c r="BV23" s="134"/>
      <c r="BW23" s="134"/>
      <c r="BX23" s="134"/>
      <c r="BY23" s="134"/>
      <c r="BZ23" s="134"/>
      <c r="CA23" s="134"/>
      <c r="CB23" s="134"/>
      <c r="CC23" s="134"/>
      <c r="CD23" s="134"/>
      <c r="CE23" s="134"/>
      <c r="CF23" s="134"/>
      <c r="CG23" s="134"/>
      <c r="CH23" s="134"/>
      <c r="CI23" s="134"/>
      <c r="CJ23" s="134"/>
      <c r="CK23" s="134"/>
      <c r="CL23" s="134"/>
      <c r="CM23" s="134"/>
      <c r="CN23" s="134"/>
      <c r="CO23" s="134"/>
      <c r="CP23" s="134"/>
      <c r="CQ23" s="134"/>
      <c r="CR23" s="134"/>
      <c r="CS23" s="134"/>
      <c r="CT23" s="134"/>
      <c r="CU23" s="134"/>
      <c r="CV23" s="134"/>
      <c r="CW23" s="134"/>
      <c r="CX23" s="134"/>
      <c r="CY23" s="134"/>
      <c r="CZ23" s="134"/>
      <c r="DA23" s="134"/>
      <c r="DB23" s="134"/>
      <c r="DC23" s="134"/>
      <c r="DD23" s="134"/>
      <c r="DE23" s="134"/>
      <c r="DF23" s="134"/>
      <c r="DG23" s="134"/>
      <c r="DH23" s="134"/>
      <c r="DI23" s="134"/>
      <c r="DJ23" s="134"/>
      <c r="DK23" s="134"/>
      <c r="DL23" s="134"/>
      <c r="DM23" s="134"/>
      <c r="DN23" s="134"/>
      <c r="DO23" s="134"/>
      <c r="DP23" s="134"/>
      <c r="DQ23" s="134"/>
      <c r="DR23" s="134"/>
      <c r="DS23" s="134"/>
      <c r="DT23" s="134"/>
      <c r="DU23" s="134"/>
    </row>
    <row r="24" spans="1:125" s="133" customFormat="1" ht="60" customHeight="1">
      <c r="A24" s="152" t="s">
        <v>384</v>
      </c>
      <c r="B24" s="153" t="s">
        <v>385</v>
      </c>
      <c r="C24" s="250" t="s">
        <v>386</v>
      </c>
      <c r="D24" s="155">
        <v>23</v>
      </c>
      <c r="E24" s="252" t="s">
        <v>1781</v>
      </c>
      <c r="F24" s="252" t="s">
        <v>1782</v>
      </c>
      <c r="G24" s="156"/>
      <c r="H24" s="156" t="s">
        <v>387</v>
      </c>
      <c r="I24" s="253"/>
      <c r="J24" s="254" t="s">
        <v>1789</v>
      </c>
      <c r="K24" s="254" t="s">
        <v>458</v>
      </c>
      <c r="L24" s="256" t="s">
        <v>389</v>
      </c>
      <c r="M24" s="162"/>
      <c r="N24" s="162"/>
      <c r="O24" s="163"/>
      <c r="P24" s="255">
        <v>0.99033300000000002</v>
      </c>
      <c r="Q24" s="153"/>
      <c r="R24" s="153"/>
      <c r="S24" s="170"/>
      <c r="T24" s="170"/>
      <c r="U24" s="170"/>
      <c r="V24" s="362">
        <f>(0.598+0.798+1.162)/3</f>
        <v>0.85266666666666657</v>
      </c>
      <c r="W24" s="260">
        <v>1.5</v>
      </c>
      <c r="X24" s="259">
        <f t="shared" si="2"/>
        <v>1.7999999999999998</v>
      </c>
      <c r="Y24" s="257" t="s">
        <v>390</v>
      </c>
      <c r="Z24" s="254"/>
      <c r="AA24" s="250"/>
      <c r="AB24" s="176" t="s">
        <v>392</v>
      </c>
      <c r="AC24" s="134"/>
      <c r="AD24" s="134"/>
      <c r="AE24" s="134"/>
      <c r="AF24" s="134"/>
      <c r="AG24" s="134"/>
      <c r="AH24" s="134"/>
      <c r="AI24" s="134"/>
      <c r="AJ24" s="134"/>
      <c r="AK24" s="134"/>
      <c r="AL24" s="134"/>
      <c r="AM24" s="134"/>
      <c r="AN24" s="134"/>
      <c r="AO24" s="134"/>
      <c r="AP24" s="134"/>
      <c r="AQ24" s="134"/>
      <c r="AR24" s="134"/>
      <c r="AS24" s="134"/>
      <c r="AT24" s="134"/>
      <c r="AU24" s="134"/>
      <c r="AV24" s="134"/>
      <c r="AW24" s="134"/>
      <c r="AX24" s="134"/>
      <c r="AY24" s="134"/>
      <c r="AZ24" s="134"/>
      <c r="BA24" s="134"/>
      <c r="BB24" s="134"/>
      <c r="BC24" s="134"/>
      <c r="BD24" s="134"/>
      <c r="BE24" s="134"/>
      <c r="BF24" s="134"/>
      <c r="BG24" s="134"/>
      <c r="BH24" s="134"/>
      <c r="BI24" s="134"/>
      <c r="BJ24" s="134"/>
      <c r="BK24" s="134"/>
      <c r="BL24" s="134"/>
      <c r="BM24" s="134"/>
      <c r="BN24" s="134"/>
      <c r="BO24" s="134"/>
      <c r="BP24" s="134"/>
      <c r="BQ24" s="134"/>
      <c r="BR24" s="134"/>
      <c r="BS24" s="134"/>
      <c r="BT24" s="134"/>
      <c r="BU24" s="134"/>
      <c r="BV24" s="134"/>
      <c r="BW24" s="134"/>
      <c r="BX24" s="134"/>
      <c r="BY24" s="134"/>
      <c r="BZ24" s="134"/>
      <c r="CA24" s="134"/>
      <c r="CB24" s="134"/>
      <c r="CC24" s="134"/>
      <c r="CD24" s="134"/>
      <c r="CE24" s="134"/>
      <c r="CF24" s="134"/>
      <c r="CG24" s="134"/>
      <c r="CH24" s="134"/>
      <c r="CI24" s="134"/>
      <c r="CJ24" s="134"/>
      <c r="CK24" s="134"/>
      <c r="CL24" s="134"/>
      <c r="CM24" s="134"/>
      <c r="CN24" s="134"/>
      <c r="CO24" s="134"/>
      <c r="CP24" s="134"/>
      <c r="CQ24" s="134"/>
      <c r="CR24" s="134"/>
      <c r="CS24" s="134"/>
      <c r="CT24" s="134"/>
      <c r="CU24" s="134"/>
      <c r="CV24" s="134"/>
      <c r="CW24" s="134"/>
      <c r="CX24" s="134"/>
      <c r="CY24" s="134"/>
      <c r="CZ24" s="134"/>
      <c r="DA24" s="134"/>
      <c r="DB24" s="134"/>
      <c r="DC24" s="134"/>
      <c r="DD24" s="134"/>
      <c r="DE24" s="134"/>
      <c r="DF24" s="134"/>
      <c r="DG24" s="134"/>
      <c r="DH24" s="134"/>
      <c r="DI24" s="134"/>
      <c r="DJ24" s="134"/>
      <c r="DK24" s="134"/>
      <c r="DL24" s="134"/>
      <c r="DM24" s="134"/>
      <c r="DN24" s="134"/>
      <c r="DO24" s="134"/>
      <c r="DP24" s="134"/>
      <c r="DQ24" s="134"/>
      <c r="DR24" s="134"/>
      <c r="DS24" s="134"/>
      <c r="DT24" s="134"/>
      <c r="DU24" s="134"/>
    </row>
    <row r="25" spans="1:125" s="133" customFormat="1" ht="60" customHeight="1">
      <c r="A25" s="152" t="s">
        <v>384</v>
      </c>
      <c r="B25" s="153" t="s">
        <v>385</v>
      </c>
      <c r="C25" s="250" t="s">
        <v>386</v>
      </c>
      <c r="D25" s="155">
        <v>24</v>
      </c>
      <c r="E25" s="252" t="s">
        <v>1783</v>
      </c>
      <c r="F25" s="252" t="s">
        <v>1784</v>
      </c>
      <c r="G25" s="156"/>
      <c r="H25" s="156" t="s">
        <v>387</v>
      </c>
      <c r="I25" s="253" t="s">
        <v>1790</v>
      </c>
      <c r="J25" s="253" t="s">
        <v>1791</v>
      </c>
      <c r="K25" s="254" t="s">
        <v>459</v>
      </c>
      <c r="L25" s="256" t="s">
        <v>389</v>
      </c>
      <c r="M25" s="162"/>
      <c r="N25" s="162"/>
      <c r="O25" s="163"/>
      <c r="P25" s="256">
        <f>(7.194+8.56+7.796)/3</f>
        <v>7.8500000000000005</v>
      </c>
      <c r="Q25" s="153"/>
      <c r="R25" s="153"/>
      <c r="S25" s="170"/>
      <c r="T25" s="170"/>
      <c r="U25" s="170"/>
      <c r="V25" s="362">
        <f>(7.431+6.351+6.652)/3</f>
        <v>6.8113333333333337</v>
      </c>
      <c r="W25" s="260">
        <v>8</v>
      </c>
      <c r="X25" s="259">
        <f t="shared" si="2"/>
        <v>9</v>
      </c>
      <c r="Y25" s="261" t="s">
        <v>390</v>
      </c>
      <c r="Z25" s="262"/>
      <c r="AA25" s="250"/>
      <c r="AB25" s="176" t="s">
        <v>391</v>
      </c>
      <c r="AC25" s="134"/>
      <c r="AD25" s="134"/>
      <c r="AE25" s="134"/>
      <c r="AF25" s="134"/>
      <c r="AG25" s="134"/>
      <c r="AH25" s="134"/>
      <c r="AI25" s="134"/>
      <c r="AJ25" s="134"/>
      <c r="AK25" s="134"/>
      <c r="AL25" s="134"/>
      <c r="AM25" s="134"/>
      <c r="AN25" s="134"/>
      <c r="AO25" s="134"/>
      <c r="AP25" s="134"/>
      <c r="AQ25" s="134"/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34"/>
      <c r="BE25" s="134"/>
      <c r="BF25" s="134"/>
      <c r="BG25" s="134"/>
      <c r="BH25" s="134"/>
      <c r="BI25" s="134"/>
      <c r="BJ25" s="134"/>
      <c r="BK25" s="134"/>
      <c r="BL25" s="134"/>
      <c r="BM25" s="134"/>
      <c r="BN25" s="134"/>
      <c r="BO25" s="134"/>
      <c r="BP25" s="134"/>
      <c r="BQ25" s="134"/>
      <c r="BR25" s="134"/>
      <c r="BS25" s="134"/>
      <c r="BT25" s="134"/>
      <c r="BU25" s="134"/>
      <c r="BV25" s="134"/>
      <c r="BW25" s="134"/>
      <c r="BX25" s="134"/>
      <c r="BY25" s="134"/>
      <c r="BZ25" s="134"/>
      <c r="CA25" s="134"/>
      <c r="CB25" s="134"/>
      <c r="CC25" s="134"/>
      <c r="CD25" s="134"/>
      <c r="CE25" s="134"/>
      <c r="CF25" s="134"/>
      <c r="CG25" s="134"/>
      <c r="CH25" s="134"/>
      <c r="CI25" s="134"/>
      <c r="CJ25" s="134"/>
      <c r="CK25" s="134"/>
      <c r="CL25" s="134"/>
      <c r="CM25" s="134"/>
      <c r="CN25" s="134"/>
      <c r="CO25" s="134"/>
      <c r="CP25" s="134"/>
      <c r="CQ25" s="134"/>
      <c r="CR25" s="134"/>
      <c r="CS25" s="134"/>
      <c r="CT25" s="134"/>
      <c r="CU25" s="134"/>
      <c r="CV25" s="134"/>
      <c r="CW25" s="134"/>
      <c r="CX25" s="134"/>
      <c r="CY25" s="134"/>
      <c r="CZ25" s="134"/>
      <c r="DA25" s="134"/>
      <c r="DB25" s="134"/>
      <c r="DC25" s="134"/>
      <c r="DD25" s="134"/>
      <c r="DE25" s="134"/>
      <c r="DF25" s="134"/>
      <c r="DG25" s="134"/>
      <c r="DH25" s="134"/>
      <c r="DI25" s="134"/>
      <c r="DJ25" s="134"/>
      <c r="DK25" s="134"/>
      <c r="DL25" s="134"/>
      <c r="DM25" s="134"/>
      <c r="DN25" s="134"/>
      <c r="DO25" s="134"/>
      <c r="DP25" s="134"/>
      <c r="DQ25" s="134"/>
      <c r="DR25" s="134"/>
      <c r="DS25" s="134"/>
      <c r="DT25" s="134"/>
      <c r="DU25" s="134"/>
    </row>
    <row r="26" spans="1:125" s="133" customFormat="1" ht="64.5" customHeight="1">
      <c r="A26" s="152" t="s">
        <v>384</v>
      </c>
      <c r="B26" s="153" t="s">
        <v>385</v>
      </c>
      <c r="C26" s="250" t="s">
        <v>386</v>
      </c>
      <c r="D26" s="155">
        <v>25</v>
      </c>
      <c r="E26" s="252" t="s">
        <v>1785</v>
      </c>
      <c r="F26" s="252" t="s">
        <v>1786</v>
      </c>
      <c r="G26" s="156"/>
      <c r="H26" s="156" t="s">
        <v>387</v>
      </c>
      <c r="I26" s="253" t="s">
        <v>460</v>
      </c>
      <c r="J26" s="253" t="s">
        <v>1791</v>
      </c>
      <c r="K26" s="254" t="s">
        <v>461</v>
      </c>
      <c r="L26" s="256" t="s">
        <v>389</v>
      </c>
      <c r="M26" s="162"/>
      <c r="N26" s="162"/>
      <c r="O26" s="163"/>
      <c r="P26" s="256">
        <f>(2.212+1.998+1.864)/3</f>
        <v>2.0246666666666666</v>
      </c>
      <c r="Q26" s="153"/>
      <c r="R26" s="153"/>
      <c r="S26" s="170"/>
      <c r="T26" s="170"/>
      <c r="U26" s="170"/>
      <c r="V26" s="362">
        <v>0</v>
      </c>
      <c r="W26" s="260">
        <v>2.2000000000000002</v>
      </c>
      <c r="X26" s="259">
        <f t="shared" si="2"/>
        <v>2.64</v>
      </c>
      <c r="Y26" s="257" t="s">
        <v>390</v>
      </c>
      <c r="Z26" s="254" t="s">
        <v>462</v>
      </c>
      <c r="AA26" s="254"/>
      <c r="AB26" s="176" t="s">
        <v>418</v>
      </c>
      <c r="AC26" s="134"/>
      <c r="AD26" s="134"/>
      <c r="AE26" s="134"/>
      <c r="AF26" s="134"/>
      <c r="AG26" s="134"/>
      <c r="AH26" s="134"/>
      <c r="AI26" s="134"/>
      <c r="AJ26" s="134"/>
      <c r="AK26" s="134"/>
      <c r="AL26" s="134"/>
      <c r="AM26" s="134"/>
      <c r="AN26" s="134"/>
      <c r="AO26" s="134"/>
      <c r="AP26" s="134"/>
      <c r="AQ26" s="134"/>
      <c r="AR26" s="134"/>
      <c r="AS26" s="134"/>
      <c r="AT26" s="134"/>
      <c r="AU26" s="134"/>
      <c r="AV26" s="134"/>
      <c r="AW26" s="134"/>
      <c r="AX26" s="134"/>
      <c r="AY26" s="134"/>
      <c r="AZ26" s="134"/>
      <c r="BA26" s="134"/>
      <c r="BB26" s="134"/>
      <c r="BC26" s="134"/>
      <c r="BD26" s="134"/>
      <c r="BE26" s="134"/>
      <c r="BF26" s="134"/>
      <c r="BG26" s="134"/>
      <c r="BH26" s="134"/>
      <c r="BI26" s="134"/>
      <c r="BJ26" s="134"/>
      <c r="BK26" s="134"/>
      <c r="BL26" s="134"/>
      <c r="BM26" s="134"/>
      <c r="BN26" s="134"/>
      <c r="BO26" s="134"/>
      <c r="BP26" s="134"/>
      <c r="BQ26" s="134"/>
      <c r="BR26" s="134"/>
      <c r="BS26" s="134"/>
      <c r="BT26" s="134"/>
      <c r="BU26" s="134"/>
      <c r="BV26" s="134"/>
      <c r="BW26" s="134"/>
      <c r="BX26" s="134"/>
      <c r="BY26" s="134"/>
      <c r="BZ26" s="134"/>
      <c r="CA26" s="134"/>
      <c r="CB26" s="134"/>
      <c r="CC26" s="134"/>
      <c r="CD26" s="134"/>
      <c r="CE26" s="134"/>
      <c r="CF26" s="134"/>
      <c r="CG26" s="134"/>
      <c r="CH26" s="134"/>
      <c r="CI26" s="134"/>
      <c r="CJ26" s="134"/>
      <c r="CK26" s="134"/>
      <c r="CL26" s="134"/>
      <c r="CM26" s="134"/>
      <c r="CN26" s="134"/>
      <c r="CO26" s="134"/>
      <c r="CP26" s="134"/>
      <c r="CQ26" s="134"/>
      <c r="CR26" s="134"/>
      <c r="CS26" s="134"/>
      <c r="CT26" s="134"/>
      <c r="CU26" s="134"/>
      <c r="CV26" s="134"/>
      <c r="CW26" s="134"/>
      <c r="CX26" s="134"/>
      <c r="CY26" s="134"/>
      <c r="CZ26" s="134"/>
      <c r="DA26" s="134"/>
      <c r="DB26" s="134"/>
      <c r="DC26" s="134"/>
      <c r="DD26" s="134"/>
      <c r="DE26" s="134"/>
      <c r="DF26" s="134"/>
      <c r="DG26" s="134"/>
      <c r="DH26" s="134"/>
      <c r="DI26" s="134"/>
      <c r="DJ26" s="134"/>
      <c r="DK26" s="134"/>
      <c r="DL26" s="134"/>
      <c r="DM26" s="134"/>
      <c r="DN26" s="134"/>
      <c r="DO26" s="134"/>
      <c r="DP26" s="134"/>
      <c r="DQ26" s="134"/>
      <c r="DR26" s="134"/>
      <c r="DS26" s="134"/>
      <c r="DT26" s="134"/>
      <c r="DU26" s="134"/>
    </row>
    <row r="27" spans="1:125" s="133" customFormat="1" ht="60" hidden="1" customHeight="1">
      <c r="A27" s="152" t="s">
        <v>384</v>
      </c>
      <c r="B27" s="153" t="s">
        <v>385</v>
      </c>
      <c r="C27" s="153" t="s">
        <v>386</v>
      </c>
      <c r="D27" s="154">
        <v>26</v>
      </c>
      <c r="E27" s="154" t="s">
        <v>463</v>
      </c>
      <c r="F27" s="154" t="s">
        <v>464</v>
      </c>
      <c r="G27" s="156" t="s">
        <v>398</v>
      </c>
      <c r="H27" s="156" t="s">
        <v>387</v>
      </c>
      <c r="I27" s="164" t="s">
        <v>465</v>
      </c>
      <c r="J27" s="164" t="s">
        <v>466</v>
      </c>
      <c r="K27" s="158" t="s">
        <v>467</v>
      </c>
      <c r="L27" s="153" t="s">
        <v>402</v>
      </c>
      <c r="M27" s="162"/>
      <c r="N27" s="162"/>
      <c r="O27" s="153"/>
      <c r="P27" s="168">
        <v>0.25666699999999998</v>
      </c>
      <c r="Q27" s="153"/>
      <c r="R27" s="153"/>
      <c r="S27" s="170"/>
      <c r="T27" s="170"/>
      <c r="U27" s="170"/>
      <c r="V27" s="171"/>
      <c r="W27" s="172">
        <v>2</v>
      </c>
      <c r="X27" s="177">
        <f t="shared" si="2"/>
        <v>2.4</v>
      </c>
      <c r="Y27" s="153"/>
      <c r="Z27" s="170"/>
      <c r="AA27" s="170"/>
      <c r="AB27" s="170"/>
      <c r="AC27" s="134"/>
      <c r="AD27" s="134"/>
      <c r="AE27" s="134"/>
      <c r="AF27" s="134"/>
      <c r="AG27" s="134"/>
      <c r="AH27" s="134"/>
      <c r="AI27" s="134"/>
      <c r="AJ27" s="134"/>
      <c r="AK27" s="134"/>
      <c r="AL27" s="134"/>
      <c r="AM27" s="134"/>
      <c r="AN27" s="134"/>
      <c r="AO27" s="134"/>
      <c r="AP27" s="134"/>
      <c r="AQ27" s="134"/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34"/>
      <c r="BE27" s="134"/>
      <c r="BF27" s="134"/>
      <c r="BG27" s="134"/>
      <c r="BH27" s="134"/>
      <c r="BI27" s="134"/>
      <c r="BJ27" s="134"/>
      <c r="BK27" s="134"/>
      <c r="BL27" s="134"/>
      <c r="BM27" s="134"/>
      <c r="BN27" s="134"/>
      <c r="BO27" s="134"/>
      <c r="BP27" s="134"/>
      <c r="BQ27" s="134"/>
      <c r="BR27" s="134"/>
      <c r="BS27" s="134"/>
      <c r="BT27" s="134"/>
      <c r="BU27" s="134"/>
      <c r="BV27" s="134"/>
      <c r="BW27" s="134"/>
      <c r="BX27" s="134"/>
      <c r="BY27" s="134"/>
      <c r="BZ27" s="134"/>
      <c r="CA27" s="134"/>
      <c r="CB27" s="134"/>
      <c r="CC27" s="134"/>
      <c r="CD27" s="134"/>
      <c r="CE27" s="134"/>
      <c r="CF27" s="134"/>
      <c r="CG27" s="134"/>
      <c r="CH27" s="134"/>
      <c r="CI27" s="134"/>
      <c r="CJ27" s="134"/>
      <c r="CK27" s="134"/>
      <c r="CL27" s="134"/>
      <c r="CM27" s="134"/>
      <c r="CN27" s="134"/>
      <c r="CO27" s="134"/>
      <c r="CP27" s="134"/>
      <c r="CQ27" s="134"/>
      <c r="CR27" s="134"/>
      <c r="CS27" s="134"/>
      <c r="CT27" s="134"/>
      <c r="CU27" s="134"/>
      <c r="CV27" s="134"/>
      <c r="CW27" s="134"/>
      <c r="CX27" s="134"/>
      <c r="CY27" s="134"/>
      <c r="CZ27" s="134"/>
      <c r="DA27" s="134"/>
      <c r="DB27" s="134"/>
      <c r="DC27" s="134"/>
      <c r="DD27" s="134"/>
      <c r="DE27" s="134"/>
      <c r="DF27" s="134"/>
      <c r="DG27" s="134"/>
      <c r="DH27" s="134"/>
      <c r="DI27" s="134"/>
      <c r="DJ27" s="134"/>
      <c r="DK27" s="134"/>
      <c r="DL27" s="134"/>
      <c r="DM27" s="134"/>
      <c r="DN27" s="134"/>
      <c r="DO27" s="134"/>
      <c r="DP27" s="134"/>
      <c r="DQ27" s="134"/>
      <c r="DR27" s="134"/>
      <c r="DS27" s="134"/>
      <c r="DT27" s="134"/>
      <c r="DU27" s="134"/>
    </row>
    <row r="28" spans="1:125" s="133" customFormat="1" ht="60" hidden="1" customHeight="1">
      <c r="A28" s="152" t="s">
        <v>384</v>
      </c>
      <c r="B28" s="153" t="s">
        <v>385</v>
      </c>
      <c r="C28" s="153" t="s">
        <v>386</v>
      </c>
      <c r="D28" s="154">
        <v>27</v>
      </c>
      <c r="E28" s="154" t="s">
        <v>468</v>
      </c>
      <c r="F28" s="154" t="s">
        <v>469</v>
      </c>
      <c r="G28" s="156"/>
      <c r="H28" s="156" t="s">
        <v>387</v>
      </c>
      <c r="I28" s="164" t="s">
        <v>470</v>
      </c>
      <c r="J28" s="164" t="s">
        <v>471</v>
      </c>
      <c r="K28" s="158" t="s">
        <v>472</v>
      </c>
      <c r="L28" s="153" t="s">
        <v>402</v>
      </c>
      <c r="M28" s="162"/>
      <c r="N28" s="166"/>
      <c r="O28" s="153"/>
      <c r="P28" s="168">
        <v>1.3886670000000001</v>
      </c>
      <c r="Q28" s="153"/>
      <c r="R28" s="153"/>
      <c r="S28" s="170"/>
      <c r="T28" s="170"/>
      <c r="U28" s="170"/>
      <c r="V28" s="171"/>
      <c r="W28" s="172">
        <v>1</v>
      </c>
      <c r="X28" s="177">
        <f t="shared" si="2"/>
        <v>1.2</v>
      </c>
      <c r="Y28" s="153"/>
      <c r="Z28" s="170"/>
      <c r="AA28" s="170"/>
      <c r="AB28" s="170"/>
      <c r="AC28" s="134"/>
      <c r="AD28" s="134"/>
      <c r="AE28" s="134"/>
      <c r="AF28" s="134"/>
      <c r="AG28" s="134"/>
      <c r="AH28" s="134"/>
      <c r="AI28" s="134"/>
      <c r="AJ28" s="134"/>
      <c r="AK28" s="134"/>
      <c r="AL28" s="134"/>
      <c r="AM28" s="134"/>
      <c r="AN28" s="134"/>
      <c r="AO28" s="134"/>
      <c r="AP28" s="134"/>
      <c r="AQ28" s="134"/>
      <c r="AR28" s="134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34"/>
      <c r="BE28" s="134"/>
      <c r="BF28" s="134"/>
      <c r="BG28" s="134"/>
      <c r="BH28" s="134"/>
      <c r="BI28" s="134"/>
      <c r="BJ28" s="134"/>
      <c r="BK28" s="134"/>
      <c r="BL28" s="134"/>
      <c r="BM28" s="134"/>
      <c r="BN28" s="134"/>
      <c r="BO28" s="134"/>
      <c r="BP28" s="134"/>
      <c r="BQ28" s="134"/>
      <c r="BR28" s="134"/>
      <c r="BS28" s="134"/>
      <c r="BT28" s="134"/>
      <c r="BU28" s="134"/>
      <c r="BV28" s="134"/>
      <c r="BW28" s="134"/>
      <c r="BX28" s="134"/>
      <c r="BY28" s="134"/>
      <c r="BZ28" s="134"/>
      <c r="CA28" s="134"/>
      <c r="CB28" s="134"/>
      <c r="CC28" s="134"/>
      <c r="CD28" s="134"/>
      <c r="CE28" s="134"/>
      <c r="CF28" s="134"/>
      <c r="CG28" s="134"/>
      <c r="CH28" s="134"/>
      <c r="CI28" s="134"/>
      <c r="CJ28" s="134"/>
      <c r="CK28" s="134"/>
      <c r="CL28" s="134"/>
      <c r="CM28" s="134"/>
      <c r="CN28" s="134"/>
      <c r="CO28" s="134"/>
      <c r="CP28" s="134"/>
      <c r="CQ28" s="134"/>
      <c r="CR28" s="134"/>
      <c r="CS28" s="134"/>
      <c r="CT28" s="134"/>
      <c r="CU28" s="134"/>
      <c r="CV28" s="134"/>
      <c r="CW28" s="134"/>
      <c r="CX28" s="134"/>
      <c r="CY28" s="134"/>
      <c r="CZ28" s="134"/>
      <c r="DA28" s="134"/>
      <c r="DB28" s="134"/>
      <c r="DC28" s="134"/>
      <c r="DD28" s="134"/>
      <c r="DE28" s="134"/>
      <c r="DF28" s="134"/>
      <c r="DG28" s="134"/>
      <c r="DH28" s="134"/>
      <c r="DI28" s="134"/>
      <c r="DJ28" s="134"/>
      <c r="DK28" s="134"/>
      <c r="DL28" s="134"/>
      <c r="DM28" s="134"/>
      <c r="DN28" s="134"/>
      <c r="DO28" s="134"/>
      <c r="DP28" s="134"/>
      <c r="DQ28" s="134"/>
      <c r="DR28" s="134"/>
      <c r="DS28" s="134"/>
      <c r="DT28" s="134"/>
      <c r="DU28" s="134"/>
    </row>
    <row r="29" spans="1:125" s="133" customFormat="1" ht="60" hidden="1" customHeight="1">
      <c r="A29" s="152" t="s">
        <v>384</v>
      </c>
      <c r="B29" s="153" t="s">
        <v>385</v>
      </c>
      <c r="C29" s="153" t="s">
        <v>386</v>
      </c>
      <c r="D29" s="154">
        <v>28</v>
      </c>
      <c r="E29" s="154" t="s">
        <v>473</v>
      </c>
      <c r="F29" s="154" t="s">
        <v>474</v>
      </c>
      <c r="G29" s="156"/>
      <c r="H29" s="156" t="s">
        <v>387</v>
      </c>
      <c r="I29" s="164" t="s">
        <v>475</v>
      </c>
      <c r="J29" s="164" t="s">
        <v>471</v>
      </c>
      <c r="K29" s="158" t="s">
        <v>476</v>
      </c>
      <c r="L29" s="153" t="s">
        <v>402</v>
      </c>
      <c r="M29" s="162"/>
      <c r="N29" s="166"/>
      <c r="O29" s="153"/>
      <c r="P29" s="168">
        <v>0.96299999999999997</v>
      </c>
      <c r="Q29" s="153"/>
      <c r="R29" s="153"/>
      <c r="S29" s="170"/>
      <c r="T29" s="170"/>
      <c r="U29" s="170"/>
      <c r="V29" s="171"/>
      <c r="W29" s="172">
        <v>3.3</v>
      </c>
      <c r="X29" s="177">
        <f t="shared" si="2"/>
        <v>3.7949999999999995</v>
      </c>
      <c r="Y29" s="153"/>
      <c r="Z29" s="170"/>
      <c r="AA29" s="170"/>
      <c r="AB29" s="170"/>
      <c r="AC29" s="134"/>
      <c r="AD29" s="134"/>
      <c r="AE29" s="134"/>
      <c r="AF29" s="134"/>
      <c r="AG29" s="134"/>
      <c r="AH29" s="134"/>
      <c r="AI29" s="134"/>
      <c r="AJ29" s="134"/>
      <c r="AK29" s="134"/>
      <c r="AL29" s="134"/>
      <c r="AM29" s="134"/>
      <c r="AN29" s="134"/>
      <c r="AO29" s="134"/>
      <c r="AP29" s="134"/>
      <c r="AQ29" s="134"/>
      <c r="AR29" s="134"/>
      <c r="AS29" s="134"/>
      <c r="AT29" s="134"/>
      <c r="AU29" s="134"/>
      <c r="AV29" s="134"/>
      <c r="AW29" s="134"/>
      <c r="AX29" s="134"/>
      <c r="AY29" s="134"/>
      <c r="AZ29" s="134"/>
      <c r="BA29" s="134"/>
      <c r="BB29" s="134"/>
      <c r="BC29" s="134"/>
      <c r="BD29" s="134"/>
      <c r="BE29" s="134"/>
      <c r="BF29" s="134"/>
      <c r="BG29" s="134"/>
      <c r="BH29" s="134"/>
      <c r="BI29" s="134"/>
      <c r="BJ29" s="134"/>
      <c r="BK29" s="134"/>
      <c r="BL29" s="134"/>
      <c r="BM29" s="134"/>
      <c r="BN29" s="134"/>
      <c r="BO29" s="134"/>
      <c r="BP29" s="134"/>
      <c r="BQ29" s="134"/>
      <c r="BR29" s="134"/>
      <c r="BS29" s="134"/>
      <c r="BT29" s="134"/>
      <c r="BU29" s="134"/>
      <c r="BV29" s="134"/>
      <c r="BW29" s="134"/>
      <c r="BX29" s="134"/>
      <c r="BY29" s="134"/>
      <c r="BZ29" s="134"/>
      <c r="CA29" s="134"/>
      <c r="CB29" s="134"/>
      <c r="CC29" s="134"/>
      <c r="CD29" s="134"/>
      <c r="CE29" s="134"/>
      <c r="CF29" s="134"/>
      <c r="CG29" s="134"/>
      <c r="CH29" s="134"/>
      <c r="CI29" s="134"/>
      <c r="CJ29" s="134"/>
      <c r="CK29" s="134"/>
      <c r="CL29" s="134"/>
      <c r="CM29" s="134"/>
      <c r="CN29" s="134"/>
      <c r="CO29" s="134"/>
      <c r="CP29" s="134"/>
      <c r="CQ29" s="134"/>
      <c r="CR29" s="134"/>
      <c r="CS29" s="134"/>
      <c r="CT29" s="134"/>
      <c r="CU29" s="134"/>
      <c r="CV29" s="134"/>
      <c r="CW29" s="134"/>
      <c r="CX29" s="134"/>
      <c r="CY29" s="134"/>
      <c r="CZ29" s="134"/>
      <c r="DA29" s="134"/>
      <c r="DB29" s="134"/>
      <c r="DC29" s="134"/>
      <c r="DD29" s="134"/>
      <c r="DE29" s="134"/>
      <c r="DF29" s="134"/>
      <c r="DG29" s="134"/>
      <c r="DH29" s="134"/>
      <c r="DI29" s="134"/>
      <c r="DJ29" s="134"/>
      <c r="DK29" s="134"/>
      <c r="DL29" s="134"/>
      <c r="DM29" s="134"/>
      <c r="DN29" s="134"/>
      <c r="DO29" s="134"/>
      <c r="DP29" s="134"/>
      <c r="DQ29" s="134"/>
      <c r="DR29" s="134"/>
      <c r="DS29" s="134"/>
      <c r="DT29" s="134"/>
      <c r="DU29" s="134"/>
    </row>
    <row r="30" spans="1:125" s="133" customFormat="1" ht="96.45" customHeight="1">
      <c r="A30" s="152" t="s">
        <v>384</v>
      </c>
      <c r="B30" s="153" t="s">
        <v>385</v>
      </c>
      <c r="C30" s="250" t="s">
        <v>386</v>
      </c>
      <c r="D30" s="155">
        <v>29</v>
      </c>
      <c r="E30" s="252" t="s">
        <v>1793</v>
      </c>
      <c r="F30" s="252" t="s">
        <v>1794</v>
      </c>
      <c r="G30" s="156"/>
      <c r="H30" s="156" t="s">
        <v>387</v>
      </c>
      <c r="I30" s="253"/>
      <c r="J30" s="254" t="s">
        <v>1805</v>
      </c>
      <c r="K30" s="254" t="s">
        <v>477</v>
      </c>
      <c r="L30" s="256" t="s">
        <v>389</v>
      </c>
      <c r="M30" s="162"/>
      <c r="N30" s="162"/>
      <c r="O30" s="163"/>
      <c r="P30" s="256">
        <v>0.47966700000000001</v>
      </c>
      <c r="Q30" s="153"/>
      <c r="R30" s="153"/>
      <c r="S30" s="170"/>
      <c r="T30" s="170"/>
      <c r="U30" s="170"/>
      <c r="V30" s="362">
        <f>(2.96+3.027+2.926)/3</f>
        <v>2.9710000000000001</v>
      </c>
      <c r="W30" s="260">
        <v>2.2000000000000002</v>
      </c>
      <c r="X30" s="259">
        <f t="shared" si="2"/>
        <v>2.64</v>
      </c>
      <c r="Y30" s="256" t="s">
        <v>393</v>
      </c>
      <c r="Z30" s="254" t="s">
        <v>478</v>
      </c>
      <c r="AA30" s="250"/>
      <c r="AB30" s="176" t="s">
        <v>392</v>
      </c>
      <c r="AC30" s="134"/>
      <c r="AD30" s="134"/>
      <c r="AE30" s="134"/>
      <c r="AF30" s="134"/>
      <c r="AG30" s="134"/>
      <c r="AH30" s="134"/>
      <c r="AI30" s="134"/>
      <c r="AJ30" s="134"/>
      <c r="AK30" s="134"/>
      <c r="AL30" s="134"/>
      <c r="AM30" s="134"/>
      <c r="AN30" s="134"/>
      <c r="AO30" s="134"/>
      <c r="AP30" s="134"/>
      <c r="AQ30" s="134"/>
      <c r="AR30" s="134"/>
      <c r="AS30" s="134"/>
      <c r="AT30" s="134"/>
      <c r="AU30" s="134"/>
      <c r="AV30" s="134"/>
      <c r="AW30" s="134"/>
      <c r="AX30" s="134"/>
      <c r="AY30" s="134"/>
      <c r="AZ30" s="134"/>
      <c r="BA30" s="134"/>
      <c r="BB30" s="134"/>
      <c r="BC30" s="134"/>
      <c r="BD30" s="134"/>
      <c r="BE30" s="134"/>
      <c r="BF30" s="134"/>
      <c r="BG30" s="134"/>
      <c r="BH30" s="134"/>
      <c r="BI30" s="134"/>
      <c r="BJ30" s="134"/>
      <c r="BK30" s="134"/>
      <c r="BL30" s="134"/>
      <c r="BM30" s="134"/>
      <c r="BN30" s="134"/>
      <c r="BO30" s="134"/>
      <c r="BP30" s="134"/>
      <c r="BQ30" s="134"/>
      <c r="BR30" s="134"/>
      <c r="BS30" s="134"/>
      <c r="BT30" s="134"/>
      <c r="BU30" s="134"/>
      <c r="BV30" s="134"/>
      <c r="BW30" s="134"/>
      <c r="BX30" s="134"/>
      <c r="BY30" s="134"/>
      <c r="BZ30" s="134"/>
      <c r="CA30" s="134"/>
      <c r="CB30" s="134"/>
      <c r="CC30" s="134"/>
      <c r="CD30" s="134"/>
      <c r="CE30" s="134"/>
      <c r="CF30" s="134"/>
      <c r="CG30" s="134"/>
      <c r="CH30" s="134"/>
      <c r="CI30" s="134"/>
      <c r="CJ30" s="134"/>
      <c r="CK30" s="134"/>
      <c r="CL30" s="134"/>
      <c r="CM30" s="134"/>
      <c r="CN30" s="134"/>
      <c r="CO30" s="134"/>
      <c r="CP30" s="134"/>
      <c r="CQ30" s="134"/>
      <c r="CR30" s="134"/>
      <c r="CS30" s="134"/>
      <c r="CT30" s="134"/>
      <c r="CU30" s="134"/>
      <c r="CV30" s="134"/>
      <c r="CW30" s="134"/>
      <c r="CX30" s="134"/>
      <c r="CY30" s="134"/>
      <c r="CZ30" s="134"/>
      <c r="DA30" s="134"/>
      <c r="DB30" s="134"/>
      <c r="DC30" s="134"/>
      <c r="DD30" s="134"/>
      <c r="DE30" s="134"/>
      <c r="DF30" s="134"/>
      <c r="DG30" s="134"/>
      <c r="DH30" s="134"/>
      <c r="DI30" s="134"/>
      <c r="DJ30" s="134"/>
      <c r="DK30" s="134"/>
      <c r="DL30" s="134"/>
      <c r="DM30" s="134"/>
      <c r="DN30" s="134"/>
      <c r="DO30" s="134"/>
      <c r="DP30" s="134"/>
      <c r="DQ30" s="134"/>
      <c r="DR30" s="134"/>
      <c r="DS30" s="134"/>
      <c r="DT30" s="134"/>
      <c r="DU30" s="134"/>
    </row>
    <row r="31" spans="1:125" s="134" customFormat="1" ht="60" customHeight="1">
      <c r="A31" s="152" t="s">
        <v>384</v>
      </c>
      <c r="B31" s="153" t="s">
        <v>385</v>
      </c>
      <c r="C31" s="251" t="s">
        <v>386</v>
      </c>
      <c r="D31" s="155">
        <v>30</v>
      </c>
      <c r="E31" s="252" t="s">
        <v>1795</v>
      </c>
      <c r="F31" s="252" t="s">
        <v>1796</v>
      </c>
      <c r="G31" s="156"/>
      <c r="H31" s="156" t="s">
        <v>387</v>
      </c>
      <c r="I31" s="253"/>
      <c r="J31" s="254" t="s">
        <v>1806</v>
      </c>
      <c r="K31" s="254" t="s">
        <v>1807</v>
      </c>
      <c r="L31" s="256" t="s">
        <v>389</v>
      </c>
      <c r="M31" s="162"/>
      <c r="N31" s="166"/>
      <c r="O31" s="163"/>
      <c r="P31" s="255">
        <v>1.4706669999999999</v>
      </c>
      <c r="Q31" s="153"/>
      <c r="R31" s="153"/>
      <c r="S31" s="170"/>
      <c r="T31" s="170"/>
      <c r="U31" s="170"/>
      <c r="V31" s="362">
        <f>(0.933+1.242+0.861)/3</f>
        <v>1.0119999999999998</v>
      </c>
      <c r="W31" s="260">
        <v>2</v>
      </c>
      <c r="X31" s="259">
        <f t="shared" si="2"/>
        <v>2.4</v>
      </c>
      <c r="Y31" s="257" t="s">
        <v>390</v>
      </c>
      <c r="Z31" s="250"/>
      <c r="AA31" s="250"/>
      <c r="AB31" s="176" t="s">
        <v>418</v>
      </c>
    </row>
    <row r="32" spans="1:125" s="134" customFormat="1" ht="60" customHeight="1">
      <c r="A32" s="152" t="s">
        <v>384</v>
      </c>
      <c r="B32" s="153" t="s">
        <v>385</v>
      </c>
      <c r="C32" s="251" t="s">
        <v>386</v>
      </c>
      <c r="D32" s="155">
        <v>31</v>
      </c>
      <c r="E32" s="252" t="s">
        <v>1797</v>
      </c>
      <c r="F32" s="252" t="s">
        <v>1798</v>
      </c>
      <c r="G32" s="156"/>
      <c r="H32" s="156" t="s">
        <v>387</v>
      </c>
      <c r="I32" s="253"/>
      <c r="J32" s="253" t="s">
        <v>1808</v>
      </c>
      <c r="K32" s="254" t="s">
        <v>1809</v>
      </c>
      <c r="L32" s="256" t="s">
        <v>389</v>
      </c>
      <c r="M32" s="162"/>
      <c r="N32" s="166"/>
      <c r="O32" s="163"/>
      <c r="P32" s="255">
        <v>0.29366700000000001</v>
      </c>
      <c r="Q32" s="153"/>
      <c r="R32" s="153"/>
      <c r="S32" s="170"/>
      <c r="T32" s="170"/>
      <c r="U32" s="170"/>
      <c r="V32" s="362">
        <f>(0.243+0.275+0.21)/3</f>
        <v>0.24266666666666667</v>
      </c>
      <c r="W32" s="260">
        <v>1</v>
      </c>
      <c r="X32" s="259">
        <f t="shared" si="2"/>
        <v>1.2</v>
      </c>
      <c r="Y32" s="257" t="s">
        <v>390</v>
      </c>
      <c r="Z32" s="250"/>
      <c r="AA32" s="250"/>
      <c r="AB32" s="176" t="s">
        <v>418</v>
      </c>
    </row>
    <row r="33" spans="1:125" s="135" customFormat="1" ht="60" customHeight="1">
      <c r="A33" s="152" t="s">
        <v>384</v>
      </c>
      <c r="B33" s="153" t="s">
        <v>385</v>
      </c>
      <c r="C33" s="251" t="s">
        <v>386</v>
      </c>
      <c r="D33" s="155">
        <v>32</v>
      </c>
      <c r="E33" s="252" t="s">
        <v>1799</v>
      </c>
      <c r="F33" s="252" t="s">
        <v>1800</v>
      </c>
      <c r="G33" s="156"/>
      <c r="H33" s="156" t="s">
        <v>387</v>
      </c>
      <c r="I33" s="253"/>
      <c r="J33" s="254" t="s">
        <v>1810</v>
      </c>
      <c r="K33" s="254" t="s">
        <v>1811</v>
      </c>
      <c r="L33" s="256" t="s">
        <v>389</v>
      </c>
      <c r="M33" s="162"/>
      <c r="N33" s="166"/>
      <c r="O33" s="163"/>
      <c r="P33" s="257">
        <v>0.70033299999999998</v>
      </c>
      <c r="Q33" s="153"/>
      <c r="R33" s="153"/>
      <c r="S33" s="173"/>
      <c r="T33" s="173"/>
      <c r="U33" s="173"/>
      <c r="V33" s="363">
        <f>(0.966+1.067+0.93)/3</f>
        <v>0.98766666666666669</v>
      </c>
      <c r="W33" s="260">
        <v>3.3</v>
      </c>
      <c r="X33" s="259">
        <f t="shared" si="2"/>
        <v>3.7949999999999995</v>
      </c>
      <c r="Y33" s="261" t="s">
        <v>390</v>
      </c>
      <c r="Z33" s="276"/>
      <c r="AA33" s="276"/>
      <c r="AB33" s="176" t="s">
        <v>418</v>
      </c>
      <c r="AE33" s="134"/>
    </row>
    <row r="34" spans="1:125" s="133" customFormat="1" ht="96.45" customHeight="1">
      <c r="A34" s="152" t="s">
        <v>384</v>
      </c>
      <c r="B34" s="153" t="s">
        <v>385</v>
      </c>
      <c r="C34" s="251" t="s">
        <v>386</v>
      </c>
      <c r="D34" s="155">
        <v>33</v>
      </c>
      <c r="E34" s="252" t="s">
        <v>1801</v>
      </c>
      <c r="F34" s="252" t="s">
        <v>1802</v>
      </c>
      <c r="G34" s="156"/>
      <c r="H34" s="156" t="s">
        <v>387</v>
      </c>
      <c r="I34" s="253"/>
      <c r="J34" s="254" t="s">
        <v>1812</v>
      </c>
      <c r="K34" s="254" t="s">
        <v>1813</v>
      </c>
      <c r="L34" s="256" t="s">
        <v>389</v>
      </c>
      <c r="M34" s="162"/>
      <c r="N34" s="166"/>
      <c r="O34" s="163"/>
      <c r="P34" s="279" t="s">
        <v>59</v>
      </c>
      <c r="Q34" s="153"/>
      <c r="R34" s="153"/>
      <c r="S34" s="170"/>
      <c r="T34" s="170"/>
      <c r="U34" s="170"/>
      <c r="V34" s="363" t="s">
        <v>59</v>
      </c>
      <c r="W34" s="260">
        <v>1</v>
      </c>
      <c r="X34" s="259">
        <f t="shared" si="2"/>
        <v>1.2</v>
      </c>
      <c r="Y34" s="275" t="s">
        <v>59</v>
      </c>
      <c r="Z34" s="250"/>
      <c r="AA34" s="250"/>
      <c r="AB34" s="176" t="s">
        <v>418</v>
      </c>
      <c r="AC34" s="134"/>
      <c r="AD34" s="134"/>
      <c r="AE34" s="134"/>
      <c r="AF34" s="134"/>
      <c r="AG34" s="134"/>
      <c r="AH34" s="134"/>
      <c r="AI34" s="134"/>
      <c r="AJ34" s="134"/>
      <c r="AK34" s="134"/>
      <c r="AL34" s="134"/>
      <c r="AM34" s="134"/>
      <c r="AN34" s="134"/>
      <c r="AO34" s="134"/>
      <c r="AP34" s="134"/>
      <c r="AQ34" s="134"/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34"/>
      <c r="BE34" s="134"/>
      <c r="BF34" s="134"/>
      <c r="BG34" s="134"/>
      <c r="BH34" s="134"/>
      <c r="BI34" s="134"/>
      <c r="BJ34" s="134"/>
      <c r="BK34" s="134"/>
      <c r="BL34" s="134"/>
      <c r="BM34" s="134"/>
      <c r="BN34" s="134"/>
      <c r="BO34" s="134"/>
      <c r="BP34" s="134"/>
      <c r="BQ34" s="134"/>
      <c r="BR34" s="134"/>
      <c r="BS34" s="134"/>
      <c r="BT34" s="134"/>
      <c r="BU34" s="134"/>
      <c r="BV34" s="134"/>
      <c r="BW34" s="134"/>
      <c r="BX34" s="134"/>
      <c r="BY34" s="134"/>
      <c r="BZ34" s="134"/>
      <c r="CA34" s="134"/>
      <c r="CB34" s="134"/>
      <c r="CC34" s="134"/>
      <c r="CD34" s="134"/>
      <c r="CE34" s="134"/>
      <c r="CF34" s="134"/>
      <c r="CG34" s="134"/>
      <c r="CH34" s="134"/>
      <c r="CI34" s="134"/>
      <c r="CJ34" s="134"/>
      <c r="CK34" s="134"/>
      <c r="CL34" s="134"/>
      <c r="CM34" s="134"/>
      <c r="CN34" s="134"/>
      <c r="CO34" s="134"/>
      <c r="CP34" s="134"/>
      <c r="CQ34" s="134"/>
      <c r="CR34" s="134"/>
      <c r="CS34" s="134"/>
      <c r="CT34" s="134"/>
      <c r="CU34" s="134"/>
      <c r="CV34" s="134"/>
      <c r="CW34" s="134"/>
      <c r="CX34" s="134"/>
      <c r="CY34" s="134"/>
      <c r="CZ34" s="134"/>
      <c r="DA34" s="134"/>
      <c r="DB34" s="134"/>
      <c r="DC34" s="134"/>
      <c r="DD34" s="134"/>
      <c r="DE34" s="134"/>
      <c r="DF34" s="134"/>
      <c r="DG34" s="134"/>
      <c r="DH34" s="134"/>
      <c r="DI34" s="134"/>
      <c r="DJ34" s="134"/>
      <c r="DK34" s="134"/>
      <c r="DL34" s="134"/>
      <c r="DM34" s="134"/>
      <c r="DN34" s="134"/>
      <c r="DO34" s="134"/>
      <c r="DP34" s="134"/>
      <c r="DQ34" s="134"/>
      <c r="DR34" s="134"/>
      <c r="DS34" s="134"/>
      <c r="DT34" s="134"/>
      <c r="DU34" s="134"/>
    </row>
    <row r="35" spans="1:125" s="133" customFormat="1" ht="60" customHeight="1">
      <c r="A35" s="152" t="s">
        <v>384</v>
      </c>
      <c r="B35" s="153" t="s">
        <v>385</v>
      </c>
      <c r="C35" s="251" t="s">
        <v>386</v>
      </c>
      <c r="D35" s="155">
        <v>34</v>
      </c>
      <c r="E35" s="263" t="s">
        <v>1803</v>
      </c>
      <c r="F35" s="263" t="s">
        <v>1804</v>
      </c>
      <c r="G35" s="156"/>
      <c r="H35" s="156" t="s">
        <v>387</v>
      </c>
      <c r="I35" s="253"/>
      <c r="J35" s="253" t="s">
        <v>1814</v>
      </c>
      <c r="K35" s="254" t="s">
        <v>1815</v>
      </c>
      <c r="L35" s="256" t="s">
        <v>389</v>
      </c>
      <c r="M35" s="162"/>
      <c r="N35" s="162"/>
      <c r="O35" s="163"/>
      <c r="P35" s="257">
        <v>25.367000000000001</v>
      </c>
      <c r="Q35" s="153"/>
      <c r="R35" s="153"/>
      <c r="S35" s="170"/>
      <c r="T35" s="170"/>
      <c r="U35" s="170"/>
      <c r="V35" s="362">
        <f>(32.429+30.271+32.007)/3</f>
        <v>31.568999999999999</v>
      </c>
      <c r="W35" s="260">
        <v>60</v>
      </c>
      <c r="X35" s="259">
        <f t="shared" si="2"/>
        <v>60</v>
      </c>
      <c r="Y35" s="261" t="s">
        <v>390</v>
      </c>
      <c r="Z35" s="250"/>
      <c r="AA35" s="254"/>
      <c r="AB35" s="176" t="s">
        <v>418</v>
      </c>
      <c r="AC35" s="134"/>
      <c r="AD35" s="134"/>
      <c r="AE35" s="134"/>
      <c r="AF35" s="134"/>
      <c r="AG35" s="134"/>
      <c r="AH35" s="134"/>
      <c r="AI35" s="134"/>
      <c r="AJ35" s="134"/>
      <c r="AK35" s="134"/>
      <c r="AL35" s="134"/>
      <c r="AM35" s="134"/>
      <c r="AN35" s="134"/>
      <c r="AO35" s="134"/>
      <c r="AP35" s="134"/>
      <c r="AQ35" s="134"/>
      <c r="AR35" s="134"/>
      <c r="AS35" s="134"/>
      <c r="AT35" s="134"/>
      <c r="AU35" s="134"/>
      <c r="AV35" s="134"/>
      <c r="AW35" s="134"/>
      <c r="AX35" s="134"/>
      <c r="AY35" s="134"/>
      <c r="AZ35" s="134"/>
      <c r="BA35" s="134"/>
      <c r="BB35" s="134"/>
      <c r="BC35" s="134"/>
      <c r="BD35" s="134"/>
      <c r="BE35" s="134"/>
      <c r="BF35" s="134"/>
      <c r="BG35" s="134"/>
      <c r="BH35" s="134"/>
      <c r="BI35" s="134"/>
      <c r="BJ35" s="134"/>
      <c r="BK35" s="134"/>
      <c r="BL35" s="134"/>
      <c r="BM35" s="134"/>
      <c r="BN35" s="134"/>
      <c r="BO35" s="134"/>
      <c r="BP35" s="134"/>
      <c r="BQ35" s="134"/>
      <c r="BR35" s="134"/>
      <c r="BS35" s="134"/>
      <c r="BT35" s="134"/>
      <c r="BU35" s="134"/>
      <c r="BV35" s="134"/>
      <c r="BW35" s="134"/>
      <c r="BX35" s="134"/>
      <c r="BY35" s="134"/>
      <c r="BZ35" s="134"/>
      <c r="CA35" s="134"/>
      <c r="CB35" s="134"/>
      <c r="CC35" s="134"/>
      <c r="CD35" s="134"/>
      <c r="CE35" s="134"/>
      <c r="CF35" s="134"/>
      <c r="CG35" s="134"/>
      <c r="CH35" s="134"/>
      <c r="CI35" s="134"/>
      <c r="CJ35" s="134"/>
      <c r="CK35" s="134"/>
      <c r="CL35" s="134"/>
      <c r="CM35" s="134"/>
      <c r="CN35" s="134"/>
      <c r="CO35" s="134"/>
      <c r="CP35" s="134"/>
      <c r="CQ35" s="134"/>
      <c r="CR35" s="134"/>
      <c r="CS35" s="134"/>
      <c r="CT35" s="134"/>
      <c r="CU35" s="134"/>
      <c r="CV35" s="134"/>
      <c r="CW35" s="134"/>
      <c r="CX35" s="134"/>
      <c r="CY35" s="134"/>
      <c r="CZ35" s="134"/>
      <c r="DA35" s="134"/>
      <c r="DB35" s="134"/>
      <c r="DC35" s="134"/>
      <c r="DD35" s="134"/>
      <c r="DE35" s="134"/>
      <c r="DF35" s="134"/>
      <c r="DG35" s="134"/>
      <c r="DH35" s="134"/>
      <c r="DI35" s="134"/>
      <c r="DJ35" s="134"/>
      <c r="DK35" s="134"/>
      <c r="DL35" s="134"/>
      <c r="DM35" s="134"/>
      <c r="DN35" s="134"/>
      <c r="DO35" s="134"/>
      <c r="DP35" s="134"/>
      <c r="DQ35" s="134"/>
      <c r="DR35" s="134"/>
      <c r="DS35" s="134"/>
      <c r="DT35" s="134"/>
      <c r="DU35" s="134"/>
    </row>
    <row r="36" spans="1:125" s="134" customFormat="1" ht="108.75" hidden="1" customHeight="1">
      <c r="A36" s="152" t="s">
        <v>384</v>
      </c>
      <c r="B36" s="153" t="s">
        <v>385</v>
      </c>
      <c r="C36" s="153" t="s">
        <v>324</v>
      </c>
      <c r="D36" s="154">
        <v>35</v>
      </c>
      <c r="E36" s="158" t="s">
        <v>479</v>
      </c>
      <c r="F36" s="158" t="s">
        <v>480</v>
      </c>
      <c r="G36" s="156"/>
      <c r="H36" s="156" t="s">
        <v>387</v>
      </c>
      <c r="I36" s="164" t="s">
        <v>481</v>
      </c>
      <c r="J36" s="164" t="s">
        <v>466</v>
      </c>
      <c r="K36" s="169" t="s">
        <v>482</v>
      </c>
      <c r="L36" s="153" t="s">
        <v>402</v>
      </c>
      <c r="M36" s="153"/>
      <c r="N36" s="153"/>
      <c r="O36" s="153"/>
      <c r="P36" s="153"/>
      <c r="Q36" s="153"/>
      <c r="R36" s="153"/>
      <c r="S36" s="170"/>
      <c r="T36" s="170"/>
      <c r="U36" s="170"/>
      <c r="V36" s="170"/>
      <c r="W36" s="162"/>
      <c r="X36" s="162"/>
      <c r="Y36" s="153"/>
      <c r="Z36" s="170"/>
      <c r="AA36" s="170"/>
      <c r="AB36" s="170"/>
    </row>
    <row r="37" spans="1:125" s="134" customFormat="1" ht="60" hidden="1" customHeight="1">
      <c r="A37" s="152" t="s">
        <v>384</v>
      </c>
      <c r="B37" s="153" t="s">
        <v>385</v>
      </c>
      <c r="C37" s="153" t="s">
        <v>455</v>
      </c>
      <c r="D37" s="154">
        <v>36</v>
      </c>
      <c r="E37" s="158" t="s">
        <v>483</v>
      </c>
      <c r="F37" s="158" t="s">
        <v>484</v>
      </c>
      <c r="G37" s="156"/>
      <c r="H37" s="156" t="s">
        <v>387</v>
      </c>
      <c r="I37" s="164" t="s">
        <v>485</v>
      </c>
      <c r="J37" s="164" t="s">
        <v>466</v>
      </c>
      <c r="K37" s="169" t="s">
        <v>486</v>
      </c>
      <c r="L37" s="153" t="s">
        <v>402</v>
      </c>
      <c r="M37" s="153"/>
      <c r="N37" s="153"/>
      <c r="O37" s="153"/>
      <c r="P37" s="153"/>
      <c r="Q37" s="153"/>
      <c r="R37" s="153"/>
      <c r="S37" s="170"/>
      <c r="T37" s="170"/>
      <c r="U37" s="170"/>
      <c r="V37" s="170"/>
      <c r="W37" s="162"/>
      <c r="X37" s="162"/>
      <c r="Y37" s="153"/>
      <c r="Z37" s="170"/>
      <c r="AA37" s="170"/>
      <c r="AB37" s="170"/>
    </row>
    <row r="38" spans="1:125" s="134" customFormat="1" ht="60" hidden="1" customHeight="1">
      <c r="A38" s="152" t="s">
        <v>384</v>
      </c>
      <c r="B38" s="153" t="s">
        <v>385</v>
      </c>
      <c r="C38" s="153" t="s">
        <v>324</v>
      </c>
      <c r="D38" s="154">
        <v>37</v>
      </c>
      <c r="E38" s="158" t="s">
        <v>487</v>
      </c>
      <c r="F38" s="158" t="s">
        <v>488</v>
      </c>
      <c r="G38" s="156"/>
      <c r="H38" s="156" t="s">
        <v>387</v>
      </c>
      <c r="I38" s="164" t="s">
        <v>489</v>
      </c>
      <c r="J38" s="164" t="s">
        <v>466</v>
      </c>
      <c r="K38" s="169" t="s">
        <v>490</v>
      </c>
      <c r="L38" s="153" t="s">
        <v>402</v>
      </c>
      <c r="M38" s="153"/>
      <c r="N38" s="153"/>
      <c r="O38" s="153"/>
      <c r="P38" s="153"/>
      <c r="Q38" s="153"/>
      <c r="R38" s="153"/>
      <c r="S38" s="170"/>
      <c r="T38" s="170"/>
      <c r="U38" s="170"/>
      <c r="V38" s="170"/>
      <c r="W38" s="162"/>
      <c r="X38" s="162"/>
      <c r="Y38" s="153"/>
      <c r="Z38" s="170"/>
      <c r="AA38" s="170"/>
      <c r="AB38" s="170"/>
    </row>
    <row r="39" spans="1:125" s="134" customFormat="1" ht="107.25" hidden="1" customHeight="1">
      <c r="A39" s="152" t="s">
        <v>384</v>
      </c>
      <c r="B39" s="153" t="s">
        <v>385</v>
      </c>
      <c r="C39" s="153" t="s">
        <v>324</v>
      </c>
      <c r="D39" s="154">
        <v>38</v>
      </c>
      <c r="E39" s="158" t="s">
        <v>491</v>
      </c>
      <c r="F39" s="158" t="s">
        <v>492</v>
      </c>
      <c r="G39" s="156"/>
      <c r="H39" s="156" t="s">
        <v>387</v>
      </c>
      <c r="I39" s="158" t="s">
        <v>493</v>
      </c>
      <c r="J39" s="164" t="s">
        <v>466</v>
      </c>
      <c r="K39" s="169" t="s">
        <v>494</v>
      </c>
      <c r="L39" s="153" t="s">
        <v>402</v>
      </c>
      <c r="M39" s="153"/>
      <c r="N39" s="153"/>
      <c r="O39" s="153"/>
      <c r="P39" s="153"/>
      <c r="Q39" s="153"/>
      <c r="R39" s="153"/>
      <c r="S39" s="170"/>
      <c r="T39" s="170"/>
      <c r="U39" s="170"/>
      <c r="V39" s="170"/>
      <c r="W39" s="162"/>
      <c r="X39" s="162"/>
      <c r="Y39" s="153"/>
      <c r="Z39" s="170"/>
      <c r="AA39" s="170"/>
      <c r="AB39" s="170"/>
    </row>
    <row r="40" spans="1:125" s="133" customFormat="1" ht="60" customHeight="1">
      <c r="A40" s="152" t="s">
        <v>384</v>
      </c>
      <c r="B40" s="153" t="s">
        <v>385</v>
      </c>
      <c r="C40" s="251" t="s">
        <v>386</v>
      </c>
      <c r="D40" s="155">
        <v>39</v>
      </c>
      <c r="E40" s="263" t="s">
        <v>1816</v>
      </c>
      <c r="F40" s="263" t="s">
        <v>1817</v>
      </c>
      <c r="G40" s="156"/>
      <c r="H40" s="156" t="s">
        <v>387</v>
      </c>
      <c r="I40" s="253"/>
      <c r="J40" s="253" t="s">
        <v>1818</v>
      </c>
      <c r="K40" s="254" t="s">
        <v>1819</v>
      </c>
      <c r="L40" s="256" t="s">
        <v>389</v>
      </c>
      <c r="M40" s="162"/>
      <c r="N40" s="162"/>
      <c r="O40" s="163"/>
      <c r="P40" s="257">
        <v>2.4</v>
      </c>
      <c r="Q40" s="153"/>
      <c r="R40" s="153"/>
      <c r="S40" s="170"/>
      <c r="T40" s="170"/>
      <c r="U40" s="170"/>
      <c r="V40" s="362">
        <f>(1.545+1.586+1.499)/3</f>
        <v>1.5433333333333337</v>
      </c>
      <c r="W40" s="260">
        <v>1.6</v>
      </c>
      <c r="X40" s="259">
        <f t="shared" ref="X40" si="3">IF(W40=0,0,IF(W40&lt;0.3,0.3,IF(W40&lt;1,W40*1.3,IF(W40&lt;3,W40*1.2,IF(W40&lt;6,W40*1.15,IF(W40&lt;10,W40+1,IF(W40&gt;50,W40,W40*1.05)))))))</f>
        <v>1.92</v>
      </c>
      <c r="Y40" s="256" t="s">
        <v>390</v>
      </c>
      <c r="Z40" s="250"/>
      <c r="AA40" s="250"/>
      <c r="AB40" s="176" t="s">
        <v>392</v>
      </c>
      <c r="AC40" s="134"/>
      <c r="AD40" s="134"/>
      <c r="AE40" s="134"/>
      <c r="AF40" s="134"/>
      <c r="AG40" s="134"/>
      <c r="AH40" s="134"/>
      <c r="AI40" s="134"/>
      <c r="AJ40" s="134"/>
      <c r="AK40" s="134"/>
      <c r="AL40" s="134"/>
      <c r="AM40" s="134"/>
      <c r="AN40" s="134"/>
      <c r="AO40" s="134"/>
      <c r="AP40" s="134"/>
      <c r="AQ40" s="134"/>
      <c r="AR40" s="134"/>
      <c r="AS40" s="134"/>
      <c r="AT40" s="134"/>
      <c r="AU40" s="134"/>
      <c r="AV40" s="134"/>
      <c r="AW40" s="134"/>
      <c r="AX40" s="134"/>
      <c r="AY40" s="134"/>
      <c r="AZ40" s="134"/>
      <c r="BA40" s="134"/>
      <c r="BB40" s="134"/>
      <c r="BC40" s="134"/>
      <c r="BD40" s="134"/>
      <c r="BE40" s="134"/>
      <c r="BF40" s="134"/>
      <c r="BG40" s="134"/>
      <c r="BH40" s="134"/>
      <c r="BI40" s="134"/>
      <c r="BJ40" s="134"/>
      <c r="BK40" s="134"/>
      <c r="BL40" s="134"/>
      <c r="BM40" s="134"/>
      <c r="BN40" s="134"/>
      <c r="BO40" s="134"/>
      <c r="BP40" s="134"/>
      <c r="BQ40" s="134"/>
      <c r="BR40" s="134"/>
      <c r="BS40" s="134"/>
      <c r="BT40" s="134"/>
      <c r="BU40" s="134"/>
      <c r="BV40" s="134"/>
      <c r="BW40" s="134"/>
      <c r="BX40" s="134"/>
      <c r="BY40" s="134"/>
      <c r="BZ40" s="134"/>
      <c r="CA40" s="134"/>
      <c r="CB40" s="134"/>
      <c r="CC40" s="134"/>
      <c r="CD40" s="134"/>
      <c r="CE40" s="134"/>
      <c r="CF40" s="134"/>
      <c r="CG40" s="134"/>
      <c r="CH40" s="134"/>
      <c r="CI40" s="134"/>
      <c r="CJ40" s="134"/>
      <c r="CK40" s="134"/>
      <c r="CL40" s="134"/>
      <c r="CM40" s="134"/>
      <c r="CN40" s="134"/>
      <c r="CO40" s="134"/>
      <c r="CP40" s="134"/>
      <c r="CQ40" s="134"/>
      <c r="CR40" s="134"/>
      <c r="CS40" s="134"/>
      <c r="CT40" s="134"/>
      <c r="CU40" s="134"/>
      <c r="CV40" s="134"/>
      <c r="CW40" s="134"/>
      <c r="CX40" s="134"/>
      <c r="CY40" s="134"/>
      <c r="CZ40" s="134"/>
      <c r="DA40" s="134"/>
      <c r="DB40" s="134"/>
      <c r="DC40" s="134"/>
      <c r="DD40" s="134"/>
      <c r="DE40" s="134"/>
      <c r="DF40" s="134"/>
      <c r="DG40" s="134"/>
      <c r="DH40" s="134"/>
      <c r="DI40" s="134"/>
      <c r="DJ40" s="134"/>
      <c r="DK40" s="134"/>
      <c r="DL40" s="134"/>
      <c r="DM40" s="134"/>
      <c r="DN40" s="134"/>
      <c r="DO40" s="134"/>
      <c r="DP40" s="134"/>
      <c r="DQ40" s="134"/>
      <c r="DR40" s="134"/>
      <c r="DS40" s="134"/>
      <c r="DT40" s="134"/>
      <c r="DU40" s="134"/>
    </row>
    <row r="41" spans="1:125" s="134" customFormat="1" ht="60" hidden="1" customHeight="1">
      <c r="A41" s="152" t="s">
        <v>384</v>
      </c>
      <c r="B41" s="153" t="s">
        <v>385</v>
      </c>
      <c r="C41" s="153" t="s">
        <v>386</v>
      </c>
      <c r="D41" s="154">
        <v>40</v>
      </c>
      <c r="E41" s="157" t="s">
        <v>495</v>
      </c>
      <c r="F41" s="157" t="s">
        <v>496</v>
      </c>
      <c r="G41" s="156" t="s">
        <v>398</v>
      </c>
      <c r="H41" s="156" t="s">
        <v>387</v>
      </c>
      <c r="I41" s="164" t="s">
        <v>497</v>
      </c>
      <c r="J41" s="164" t="s">
        <v>498</v>
      </c>
      <c r="K41" s="158" t="s">
        <v>499</v>
      </c>
      <c r="L41" s="153" t="s">
        <v>402</v>
      </c>
      <c r="M41" s="153"/>
      <c r="N41" s="153"/>
      <c r="O41" s="153"/>
      <c r="P41" s="153"/>
      <c r="Q41" s="153"/>
      <c r="R41" s="153"/>
      <c r="S41" s="170"/>
      <c r="T41" s="170"/>
      <c r="U41" s="170"/>
      <c r="V41" s="170"/>
      <c r="W41" s="162"/>
      <c r="X41" s="162"/>
      <c r="Y41" s="153"/>
      <c r="Z41" s="170"/>
      <c r="AA41" s="170"/>
      <c r="AB41" s="170"/>
    </row>
    <row r="42" spans="1:125" s="133" customFormat="1" ht="69.599999999999994" hidden="1" customHeight="1">
      <c r="A42" s="152" t="s">
        <v>384</v>
      </c>
      <c r="B42" s="153" t="s">
        <v>385</v>
      </c>
      <c r="C42" s="153" t="s">
        <v>386</v>
      </c>
      <c r="D42" s="154">
        <v>41</v>
      </c>
      <c r="E42" s="157" t="s">
        <v>500</v>
      </c>
      <c r="F42" s="157" t="s">
        <v>501</v>
      </c>
      <c r="G42" s="156" t="s">
        <v>398</v>
      </c>
      <c r="H42" s="156" t="s">
        <v>387</v>
      </c>
      <c r="I42" s="158" t="s">
        <v>502</v>
      </c>
      <c r="J42" s="157" t="s">
        <v>498</v>
      </c>
      <c r="K42" s="158" t="s">
        <v>503</v>
      </c>
      <c r="L42" s="153" t="s">
        <v>402</v>
      </c>
      <c r="M42" s="153"/>
      <c r="N42" s="153"/>
      <c r="O42" s="153"/>
      <c r="P42" s="153"/>
      <c r="Q42" s="153"/>
      <c r="R42" s="153"/>
      <c r="S42" s="170"/>
      <c r="T42" s="170"/>
      <c r="U42" s="170"/>
      <c r="V42" s="170"/>
      <c r="W42" s="162"/>
      <c r="X42" s="162"/>
      <c r="Y42" s="153"/>
      <c r="Z42" s="170"/>
      <c r="AA42" s="170"/>
      <c r="AB42" s="170"/>
      <c r="AC42" s="134"/>
      <c r="AD42" s="134"/>
      <c r="AE42" s="134"/>
      <c r="AF42" s="134"/>
      <c r="AG42" s="134"/>
      <c r="AH42" s="134"/>
      <c r="AI42" s="134"/>
      <c r="AJ42" s="134"/>
      <c r="AK42" s="134"/>
      <c r="AL42" s="134"/>
      <c r="AM42" s="134"/>
      <c r="AN42" s="134"/>
      <c r="AO42" s="134"/>
      <c r="AP42" s="134"/>
      <c r="AQ42" s="134"/>
      <c r="AR42" s="134"/>
      <c r="AS42" s="134"/>
      <c r="AT42" s="134"/>
      <c r="AU42" s="134"/>
      <c r="AV42" s="134"/>
      <c r="AW42" s="134"/>
      <c r="AX42" s="134"/>
      <c r="AY42" s="134"/>
      <c r="AZ42" s="134"/>
      <c r="BA42" s="134"/>
      <c r="BB42" s="134"/>
      <c r="BC42" s="134"/>
      <c r="BD42" s="134"/>
      <c r="BE42" s="134"/>
      <c r="BF42" s="134"/>
      <c r="BG42" s="134"/>
      <c r="BH42" s="134"/>
      <c r="BI42" s="134"/>
      <c r="BJ42" s="134"/>
      <c r="BK42" s="134"/>
      <c r="BL42" s="134"/>
      <c r="BM42" s="134"/>
      <c r="BN42" s="134"/>
      <c r="BO42" s="134"/>
      <c r="BP42" s="134"/>
      <c r="BQ42" s="134"/>
      <c r="BR42" s="134"/>
      <c r="BS42" s="134"/>
      <c r="BT42" s="134"/>
      <c r="BU42" s="134"/>
      <c r="BV42" s="134"/>
      <c r="BW42" s="134"/>
      <c r="BX42" s="134"/>
      <c r="BY42" s="134"/>
      <c r="BZ42" s="134"/>
      <c r="CA42" s="134"/>
      <c r="CB42" s="134"/>
      <c r="CC42" s="134"/>
      <c r="CD42" s="134"/>
      <c r="CE42" s="134"/>
      <c r="CF42" s="134"/>
      <c r="CG42" s="134"/>
      <c r="CH42" s="134"/>
      <c r="CI42" s="134"/>
      <c r="CJ42" s="134"/>
      <c r="CK42" s="134"/>
      <c r="CL42" s="134"/>
      <c r="CM42" s="134"/>
      <c r="CN42" s="134"/>
      <c r="CO42" s="134"/>
      <c r="CP42" s="134"/>
      <c r="CQ42" s="134"/>
      <c r="CR42" s="134"/>
      <c r="CS42" s="134"/>
      <c r="CT42" s="134"/>
      <c r="CU42" s="134"/>
      <c r="CV42" s="134"/>
      <c r="CW42" s="134"/>
      <c r="CX42" s="134"/>
      <c r="CY42" s="134"/>
      <c r="CZ42" s="134"/>
      <c r="DA42" s="134"/>
      <c r="DB42" s="134"/>
      <c r="DC42" s="134"/>
      <c r="DD42" s="134"/>
      <c r="DE42" s="134"/>
      <c r="DF42" s="134"/>
      <c r="DG42" s="134"/>
      <c r="DH42" s="134"/>
      <c r="DI42" s="134"/>
      <c r="DJ42" s="134"/>
      <c r="DK42" s="134"/>
      <c r="DL42" s="134"/>
      <c r="DM42" s="134"/>
      <c r="DN42" s="134"/>
      <c r="DO42" s="134"/>
      <c r="DP42" s="134"/>
      <c r="DQ42" s="134"/>
      <c r="DR42" s="134"/>
      <c r="DS42" s="134"/>
      <c r="DT42" s="134"/>
      <c r="DU42" s="134"/>
    </row>
    <row r="43" spans="1:125" s="134" customFormat="1" ht="60" hidden="1" customHeight="1">
      <c r="A43" s="152" t="s">
        <v>384</v>
      </c>
      <c r="B43" s="153" t="s">
        <v>385</v>
      </c>
      <c r="C43" s="153" t="s">
        <v>386</v>
      </c>
      <c r="D43" s="154">
        <v>42</v>
      </c>
      <c r="E43" s="154" t="s">
        <v>504</v>
      </c>
      <c r="F43" s="154" t="s">
        <v>504</v>
      </c>
      <c r="G43" s="156" t="s">
        <v>398</v>
      </c>
      <c r="H43" s="156" t="s">
        <v>387</v>
      </c>
      <c r="I43" s="164" t="s">
        <v>505</v>
      </c>
      <c r="J43" s="164" t="s">
        <v>506</v>
      </c>
      <c r="K43" s="158" t="s">
        <v>507</v>
      </c>
      <c r="L43" s="153" t="s">
        <v>402</v>
      </c>
      <c r="M43" s="153"/>
      <c r="N43" s="153"/>
      <c r="O43" s="153"/>
      <c r="P43" s="153"/>
      <c r="Q43" s="153"/>
      <c r="R43" s="153"/>
      <c r="S43" s="170"/>
      <c r="T43" s="170"/>
      <c r="U43" s="170"/>
      <c r="V43" s="170"/>
      <c r="W43" s="162"/>
      <c r="X43" s="162"/>
      <c r="Y43" s="153"/>
      <c r="Z43" s="170"/>
      <c r="AA43" s="170"/>
      <c r="AB43" s="170"/>
    </row>
    <row r="44" spans="1:125" s="134" customFormat="1" ht="60" hidden="1" customHeight="1">
      <c r="A44" s="152" t="s">
        <v>384</v>
      </c>
      <c r="B44" s="153" t="s">
        <v>385</v>
      </c>
      <c r="C44" s="153" t="s">
        <v>386</v>
      </c>
      <c r="D44" s="154">
        <v>43</v>
      </c>
      <c r="E44" s="154" t="s">
        <v>508</v>
      </c>
      <c r="F44" s="154" t="s">
        <v>508</v>
      </c>
      <c r="G44" s="156" t="s">
        <v>398</v>
      </c>
      <c r="H44" s="156" t="s">
        <v>387</v>
      </c>
      <c r="I44" s="164" t="s">
        <v>505</v>
      </c>
      <c r="J44" s="164" t="s">
        <v>509</v>
      </c>
      <c r="K44" s="158" t="s">
        <v>414</v>
      </c>
      <c r="L44" s="153" t="s">
        <v>402</v>
      </c>
      <c r="M44" s="153"/>
      <c r="N44" s="153"/>
      <c r="O44" s="153"/>
      <c r="P44" s="153"/>
      <c r="Q44" s="153"/>
      <c r="R44" s="153"/>
      <c r="S44" s="170"/>
      <c r="T44" s="170"/>
      <c r="U44" s="170"/>
      <c r="V44" s="170"/>
      <c r="W44" s="162"/>
      <c r="X44" s="162"/>
      <c r="Y44" s="153"/>
      <c r="Z44" s="170"/>
      <c r="AA44" s="170"/>
      <c r="AB44" s="170"/>
    </row>
    <row r="45" spans="1:125" s="134" customFormat="1" ht="51" hidden="1" customHeight="1">
      <c r="A45" s="152" t="s">
        <v>384</v>
      </c>
      <c r="B45" s="153" t="s">
        <v>385</v>
      </c>
      <c r="C45" s="153" t="s">
        <v>386</v>
      </c>
      <c r="D45" s="154">
        <v>44</v>
      </c>
      <c r="E45" s="157" t="s">
        <v>510</v>
      </c>
      <c r="F45" s="154" t="s">
        <v>511</v>
      </c>
      <c r="G45" s="156"/>
      <c r="H45" s="156" t="s">
        <v>387</v>
      </c>
      <c r="I45" s="164" t="s">
        <v>512</v>
      </c>
      <c r="J45" s="164" t="s">
        <v>513</v>
      </c>
      <c r="K45" s="158" t="s">
        <v>514</v>
      </c>
      <c r="L45" s="153" t="s">
        <v>402</v>
      </c>
      <c r="M45" s="153"/>
      <c r="N45" s="153"/>
      <c r="O45" s="153"/>
      <c r="P45" s="153"/>
      <c r="Q45" s="153"/>
      <c r="R45" s="153"/>
      <c r="S45" s="174"/>
      <c r="T45" s="170"/>
      <c r="U45" s="170"/>
      <c r="V45" s="170"/>
      <c r="W45" s="162"/>
      <c r="X45" s="162"/>
      <c r="Y45" s="153"/>
      <c r="Z45" s="170"/>
      <c r="AA45" s="170"/>
      <c r="AB45" s="170"/>
    </row>
    <row r="46" spans="1:125" s="133" customFormat="1" ht="113.25" customHeight="1">
      <c r="A46" s="152" t="s">
        <v>384</v>
      </c>
      <c r="B46" s="153" t="s">
        <v>385</v>
      </c>
      <c r="C46" s="250" t="s">
        <v>386</v>
      </c>
      <c r="D46" s="155">
        <v>45</v>
      </c>
      <c r="E46" s="263" t="s">
        <v>515</v>
      </c>
      <c r="F46" s="252" t="s">
        <v>1820</v>
      </c>
      <c r="G46" s="156"/>
      <c r="H46" s="156" t="s">
        <v>387</v>
      </c>
      <c r="I46" s="253" t="s">
        <v>415</v>
      </c>
      <c r="J46" s="253" t="s">
        <v>516</v>
      </c>
      <c r="K46" s="254" t="s">
        <v>517</v>
      </c>
      <c r="L46" s="256" t="s">
        <v>389</v>
      </c>
      <c r="M46" s="162"/>
      <c r="N46" s="162"/>
      <c r="O46" s="163"/>
      <c r="P46" s="264">
        <v>4.3536000000000001</v>
      </c>
      <c r="Q46" s="153"/>
      <c r="R46" s="153"/>
      <c r="S46" s="170"/>
      <c r="T46" s="170"/>
      <c r="U46" s="170"/>
      <c r="V46" s="362">
        <f>(2.097+2.23+1.996)/3</f>
        <v>2.1076666666666668</v>
      </c>
      <c r="W46" s="260">
        <v>1.5</v>
      </c>
      <c r="X46" s="259">
        <f>IF(W46=0,0,IF(W46&lt;0.3,0.3,IF(W46&lt;1,W46*1.3,IF(W46&lt;3,W46*1.2,IF(W46&lt;6,W46*1.15,IF(W46&lt;10,W46+1,IF(W46&gt;50,W46,W46*1.05)))))))</f>
        <v>1.7999999999999998</v>
      </c>
      <c r="Y46" s="256" t="s">
        <v>393</v>
      </c>
      <c r="Z46" s="254" t="s">
        <v>518</v>
      </c>
      <c r="AA46" s="250"/>
      <c r="AB46" s="176" t="s">
        <v>418</v>
      </c>
      <c r="AC46" s="134"/>
      <c r="AD46" s="134"/>
      <c r="AE46" s="134"/>
      <c r="AF46" s="134"/>
      <c r="AG46" s="134"/>
      <c r="AH46" s="134"/>
      <c r="AI46" s="134"/>
      <c r="AJ46" s="134"/>
      <c r="AK46" s="134"/>
      <c r="AL46" s="134"/>
      <c r="AM46" s="134"/>
      <c r="AN46" s="134"/>
      <c r="AO46" s="134"/>
      <c r="AP46" s="134"/>
      <c r="AQ46" s="134"/>
      <c r="AR46" s="134"/>
      <c r="AS46" s="134"/>
      <c r="AT46" s="134"/>
      <c r="AU46" s="134"/>
      <c r="AV46" s="134"/>
      <c r="AW46" s="134"/>
      <c r="AX46" s="134"/>
      <c r="AY46" s="134"/>
      <c r="AZ46" s="134"/>
      <c r="BA46" s="134"/>
      <c r="BB46" s="134"/>
      <c r="BC46" s="134"/>
      <c r="BD46" s="134"/>
      <c r="BE46" s="134"/>
      <c r="BF46" s="134"/>
      <c r="BG46" s="134"/>
      <c r="BH46" s="134"/>
      <c r="BI46" s="134"/>
      <c r="BJ46" s="134"/>
      <c r="BK46" s="134"/>
      <c r="BL46" s="134"/>
      <c r="BM46" s="134"/>
      <c r="BN46" s="134"/>
      <c r="BO46" s="134"/>
      <c r="BP46" s="134"/>
      <c r="BQ46" s="134"/>
      <c r="BR46" s="134"/>
      <c r="BS46" s="134"/>
      <c r="BT46" s="134"/>
      <c r="BU46" s="134"/>
      <c r="BV46" s="134"/>
      <c r="BW46" s="134"/>
      <c r="BX46" s="134"/>
      <c r="BY46" s="134"/>
      <c r="BZ46" s="134"/>
      <c r="CA46" s="134"/>
      <c r="CB46" s="134"/>
      <c r="CC46" s="134"/>
      <c r="CD46" s="134"/>
      <c r="CE46" s="134"/>
      <c r="CF46" s="134"/>
      <c r="CG46" s="134"/>
      <c r="CH46" s="134"/>
      <c r="CI46" s="134"/>
      <c r="CJ46" s="134"/>
      <c r="CK46" s="134"/>
      <c r="CL46" s="134"/>
      <c r="CM46" s="134"/>
      <c r="CN46" s="134"/>
      <c r="CO46" s="134"/>
      <c r="CP46" s="134"/>
      <c r="CQ46" s="134"/>
      <c r="CR46" s="134"/>
      <c r="CS46" s="134"/>
      <c r="CT46" s="134"/>
      <c r="CU46" s="134"/>
      <c r="CV46" s="134"/>
      <c r="CW46" s="134"/>
      <c r="CX46" s="134"/>
      <c r="CY46" s="134"/>
      <c r="CZ46" s="134"/>
      <c r="DA46" s="134"/>
      <c r="DB46" s="134"/>
      <c r="DC46" s="134"/>
      <c r="DD46" s="134"/>
      <c r="DE46" s="134"/>
      <c r="DF46" s="134"/>
      <c r="DG46" s="134"/>
      <c r="DH46" s="134"/>
      <c r="DI46" s="134"/>
      <c r="DJ46" s="134"/>
      <c r="DK46" s="134"/>
      <c r="DL46" s="134"/>
      <c r="DM46" s="134"/>
      <c r="DN46" s="134"/>
      <c r="DO46" s="134"/>
      <c r="DP46" s="134"/>
      <c r="DQ46" s="134"/>
      <c r="DR46" s="134"/>
      <c r="DS46" s="134"/>
      <c r="DT46" s="134"/>
      <c r="DU46" s="134"/>
    </row>
    <row r="47" spans="1:125" s="133" customFormat="1" ht="60" customHeight="1">
      <c r="A47" s="152" t="s">
        <v>384</v>
      </c>
      <c r="B47" s="153" t="s">
        <v>385</v>
      </c>
      <c r="C47" s="251" t="s">
        <v>386</v>
      </c>
      <c r="D47" s="155">
        <v>46</v>
      </c>
      <c r="E47" s="263" t="s">
        <v>1821</v>
      </c>
      <c r="F47" s="252" t="s">
        <v>1822</v>
      </c>
      <c r="G47" s="156"/>
      <c r="H47" s="156" t="s">
        <v>387</v>
      </c>
      <c r="I47" s="253" t="s">
        <v>1823</v>
      </c>
      <c r="J47" s="253" t="s">
        <v>1824</v>
      </c>
      <c r="K47" s="254" t="s">
        <v>1825</v>
      </c>
      <c r="L47" s="256" t="s">
        <v>389</v>
      </c>
      <c r="M47" s="162"/>
      <c r="N47" s="162"/>
      <c r="O47" s="163"/>
      <c r="P47" s="256">
        <v>0.83166700000000005</v>
      </c>
      <c r="Q47" s="153"/>
      <c r="R47" s="153"/>
      <c r="S47" s="170"/>
      <c r="T47" s="170"/>
      <c r="U47" s="170"/>
      <c r="V47" s="362">
        <f>(0.897+0.828+0.86)/3</f>
        <v>0.86166666666666669</v>
      </c>
      <c r="W47" s="260">
        <v>1.2</v>
      </c>
      <c r="X47" s="259">
        <f t="shared" ref="X47" si="4">IF(W47=0,0,IF(W47&lt;0.3,0.3,IF(W47&lt;1,W47*1.3,IF(W47&lt;3,W47*1.2,IF(W47&lt;6,W47*1.15,IF(W47&lt;10,W47+1,IF(W47&gt;50,W47,W47*1.05)))))))</f>
        <v>1.44</v>
      </c>
      <c r="Y47" s="257" t="s">
        <v>390</v>
      </c>
      <c r="Z47" s="250"/>
      <c r="AA47" s="250"/>
      <c r="AB47" s="176" t="s">
        <v>418</v>
      </c>
      <c r="AC47" s="134"/>
      <c r="AD47" s="134"/>
      <c r="AE47" s="134"/>
      <c r="AF47" s="134"/>
      <c r="AG47" s="134"/>
      <c r="AH47" s="134"/>
      <c r="AI47" s="134"/>
      <c r="AJ47" s="134"/>
      <c r="AK47" s="134"/>
      <c r="AL47" s="134"/>
      <c r="AM47" s="134"/>
      <c r="AN47" s="134"/>
      <c r="AO47" s="134"/>
      <c r="AP47" s="134"/>
      <c r="AQ47" s="134"/>
      <c r="AR47" s="134"/>
      <c r="AS47" s="134"/>
      <c r="AT47" s="134"/>
      <c r="AU47" s="134"/>
      <c r="AV47" s="134"/>
      <c r="AW47" s="134"/>
      <c r="AX47" s="134"/>
      <c r="AY47" s="134"/>
      <c r="AZ47" s="134"/>
      <c r="BA47" s="134"/>
      <c r="BB47" s="134"/>
      <c r="BC47" s="134"/>
      <c r="BD47" s="134"/>
      <c r="BE47" s="134"/>
      <c r="BF47" s="134"/>
      <c r="BG47" s="134"/>
      <c r="BH47" s="134"/>
      <c r="BI47" s="134"/>
      <c r="BJ47" s="134"/>
      <c r="BK47" s="134"/>
      <c r="BL47" s="134"/>
      <c r="BM47" s="134"/>
      <c r="BN47" s="134"/>
      <c r="BO47" s="134"/>
      <c r="BP47" s="134"/>
      <c r="BQ47" s="134"/>
      <c r="BR47" s="134"/>
      <c r="BS47" s="134"/>
      <c r="BT47" s="134"/>
      <c r="BU47" s="134"/>
      <c r="BV47" s="134"/>
      <c r="BW47" s="134"/>
      <c r="BX47" s="134"/>
      <c r="BY47" s="134"/>
      <c r="BZ47" s="134"/>
      <c r="CA47" s="134"/>
      <c r="CB47" s="134"/>
      <c r="CC47" s="134"/>
      <c r="CD47" s="134"/>
      <c r="CE47" s="134"/>
      <c r="CF47" s="134"/>
      <c r="CG47" s="134"/>
      <c r="CH47" s="134"/>
      <c r="CI47" s="134"/>
      <c r="CJ47" s="134"/>
      <c r="CK47" s="134"/>
      <c r="CL47" s="134"/>
      <c r="CM47" s="134"/>
      <c r="CN47" s="134"/>
      <c r="CO47" s="134"/>
      <c r="CP47" s="134"/>
      <c r="CQ47" s="134"/>
      <c r="CR47" s="134"/>
      <c r="CS47" s="134"/>
      <c r="CT47" s="134"/>
      <c r="CU47" s="134"/>
      <c r="CV47" s="134"/>
      <c r="CW47" s="134"/>
      <c r="CX47" s="134"/>
      <c r="CY47" s="134"/>
      <c r="CZ47" s="134"/>
      <c r="DA47" s="134"/>
      <c r="DB47" s="134"/>
      <c r="DC47" s="134"/>
      <c r="DD47" s="134"/>
      <c r="DE47" s="134"/>
      <c r="DF47" s="134"/>
      <c r="DG47" s="134"/>
      <c r="DH47" s="134"/>
      <c r="DI47" s="134"/>
      <c r="DJ47" s="134"/>
      <c r="DK47" s="134"/>
      <c r="DL47" s="134"/>
      <c r="DM47" s="134"/>
      <c r="DN47" s="134"/>
      <c r="DO47" s="134"/>
      <c r="DP47" s="134"/>
      <c r="DQ47" s="134"/>
      <c r="DR47" s="134"/>
      <c r="DS47" s="134"/>
      <c r="DT47" s="134"/>
      <c r="DU47" s="134"/>
    </row>
    <row r="48" spans="1:125" s="133" customFormat="1" ht="60" hidden="1" customHeight="1">
      <c r="A48" s="152" t="s">
        <v>384</v>
      </c>
      <c r="B48" s="153" t="s">
        <v>385</v>
      </c>
      <c r="C48" s="153" t="s">
        <v>386</v>
      </c>
      <c r="D48" s="154">
        <v>47</v>
      </c>
      <c r="E48" s="157" t="s">
        <v>519</v>
      </c>
      <c r="F48" s="157" t="s">
        <v>520</v>
      </c>
      <c r="G48" s="156"/>
      <c r="H48" s="156" t="s">
        <v>387</v>
      </c>
      <c r="I48" s="164" t="s">
        <v>421</v>
      </c>
      <c r="J48" s="164" t="s">
        <v>521</v>
      </c>
      <c r="K48" s="158" t="s">
        <v>522</v>
      </c>
      <c r="L48" s="153" t="s">
        <v>402</v>
      </c>
      <c r="M48" s="153"/>
      <c r="N48" s="153"/>
      <c r="O48" s="153"/>
      <c r="P48" s="153"/>
      <c r="Q48" s="153"/>
      <c r="R48" s="153"/>
      <c r="S48" s="170"/>
      <c r="T48" s="170"/>
      <c r="U48" s="170"/>
      <c r="V48" s="170"/>
      <c r="W48" s="162"/>
      <c r="X48" s="162"/>
      <c r="Y48" s="153"/>
      <c r="Z48" s="170"/>
      <c r="AA48" s="170"/>
      <c r="AB48" s="170"/>
      <c r="AC48" s="134"/>
      <c r="AD48" s="134"/>
      <c r="AE48" s="134"/>
      <c r="AF48" s="134"/>
      <c r="AG48" s="134"/>
      <c r="AH48" s="134"/>
      <c r="AI48" s="134"/>
      <c r="AJ48" s="134"/>
      <c r="AK48" s="134"/>
      <c r="AL48" s="134"/>
      <c r="AM48" s="134"/>
      <c r="AN48" s="134"/>
      <c r="AO48" s="134"/>
      <c r="AP48" s="134"/>
      <c r="AQ48" s="134"/>
      <c r="AR48" s="134"/>
      <c r="AS48" s="134"/>
      <c r="AT48" s="134"/>
      <c r="AU48" s="134"/>
      <c r="AV48" s="134"/>
      <c r="AW48" s="134"/>
      <c r="AX48" s="134"/>
      <c r="AY48" s="134"/>
      <c r="AZ48" s="134"/>
      <c r="BA48" s="134"/>
      <c r="BB48" s="134"/>
      <c r="BC48" s="134"/>
      <c r="BD48" s="134"/>
      <c r="BE48" s="134"/>
      <c r="BF48" s="134"/>
      <c r="BG48" s="134"/>
      <c r="BH48" s="134"/>
      <c r="BI48" s="134"/>
      <c r="BJ48" s="134"/>
      <c r="BK48" s="134"/>
      <c r="BL48" s="134"/>
      <c r="BM48" s="134"/>
      <c r="BN48" s="134"/>
      <c r="BO48" s="134"/>
      <c r="BP48" s="134"/>
      <c r="BQ48" s="134"/>
      <c r="BR48" s="134"/>
      <c r="BS48" s="134"/>
      <c r="BT48" s="134"/>
      <c r="BU48" s="134"/>
      <c r="BV48" s="134"/>
      <c r="BW48" s="134"/>
      <c r="BX48" s="134"/>
      <c r="BY48" s="134"/>
      <c r="BZ48" s="134"/>
      <c r="CA48" s="134"/>
      <c r="CB48" s="134"/>
      <c r="CC48" s="134"/>
      <c r="CD48" s="134"/>
      <c r="CE48" s="134"/>
      <c r="CF48" s="134"/>
      <c r="CG48" s="134"/>
      <c r="CH48" s="134"/>
      <c r="CI48" s="134"/>
      <c r="CJ48" s="134"/>
      <c r="CK48" s="134"/>
      <c r="CL48" s="134"/>
      <c r="CM48" s="134"/>
      <c r="CN48" s="134"/>
      <c r="CO48" s="134"/>
      <c r="CP48" s="134"/>
      <c r="CQ48" s="134"/>
      <c r="CR48" s="134"/>
      <c r="CS48" s="134"/>
      <c r="CT48" s="134"/>
      <c r="CU48" s="134"/>
      <c r="CV48" s="134"/>
      <c r="CW48" s="134"/>
      <c r="CX48" s="134"/>
      <c r="CY48" s="134"/>
      <c r="CZ48" s="134"/>
      <c r="DA48" s="134"/>
      <c r="DB48" s="134"/>
      <c r="DC48" s="134"/>
      <c r="DD48" s="134"/>
      <c r="DE48" s="134"/>
      <c r="DF48" s="134"/>
      <c r="DG48" s="134"/>
      <c r="DH48" s="134"/>
      <c r="DI48" s="134"/>
      <c r="DJ48" s="134"/>
      <c r="DK48" s="134"/>
      <c r="DL48" s="134"/>
      <c r="DM48" s="134"/>
      <c r="DN48" s="134"/>
      <c r="DO48" s="134"/>
      <c r="DP48" s="134"/>
      <c r="DQ48" s="134"/>
      <c r="DR48" s="134"/>
      <c r="DS48" s="134"/>
      <c r="DT48" s="134"/>
      <c r="DU48" s="134"/>
    </row>
    <row r="49" spans="1:28" s="134" customFormat="1" ht="60" hidden="1" customHeight="1">
      <c r="A49" s="152" t="s">
        <v>384</v>
      </c>
      <c r="B49" s="153" t="s">
        <v>385</v>
      </c>
      <c r="C49" s="153" t="s">
        <v>455</v>
      </c>
      <c r="D49" s="154">
        <v>48</v>
      </c>
      <c r="E49" s="159" t="s">
        <v>523</v>
      </c>
      <c r="F49" s="159" t="s">
        <v>523</v>
      </c>
      <c r="G49" s="156"/>
      <c r="H49" s="156" t="s">
        <v>387</v>
      </c>
      <c r="I49" s="164" t="s">
        <v>421</v>
      </c>
      <c r="J49" s="164" t="s">
        <v>524</v>
      </c>
      <c r="K49" s="158" t="s">
        <v>525</v>
      </c>
      <c r="L49" s="153" t="s">
        <v>402</v>
      </c>
      <c r="M49" s="153"/>
      <c r="N49" s="153"/>
      <c r="O49" s="153"/>
      <c r="P49" s="153"/>
      <c r="Q49" s="153"/>
      <c r="R49" s="153"/>
      <c r="S49" s="170"/>
      <c r="T49" s="170"/>
      <c r="U49" s="170"/>
      <c r="V49" s="170"/>
      <c r="W49" s="162"/>
      <c r="X49" s="162"/>
      <c r="Y49" s="153"/>
      <c r="Z49" s="170"/>
      <c r="AA49" s="170"/>
      <c r="AB49" s="170"/>
    </row>
    <row r="50" spans="1:28" s="134" customFormat="1" ht="60" hidden="1" customHeight="1">
      <c r="A50" s="152" t="s">
        <v>384</v>
      </c>
      <c r="B50" s="153" t="s">
        <v>385</v>
      </c>
      <c r="C50" s="153" t="s">
        <v>386</v>
      </c>
      <c r="D50" s="154">
        <v>49</v>
      </c>
      <c r="E50" s="159" t="s">
        <v>526</v>
      </c>
      <c r="F50" s="159" t="s">
        <v>526</v>
      </c>
      <c r="G50" s="156"/>
      <c r="H50" s="156" t="s">
        <v>387</v>
      </c>
      <c r="I50" s="164" t="s">
        <v>421</v>
      </c>
      <c r="J50" s="164" t="s">
        <v>524</v>
      </c>
      <c r="K50" s="158" t="s">
        <v>527</v>
      </c>
      <c r="L50" s="153" t="s">
        <v>402</v>
      </c>
      <c r="M50" s="153"/>
      <c r="N50" s="153"/>
      <c r="O50" s="153"/>
      <c r="P50" s="153"/>
      <c r="Q50" s="153"/>
      <c r="R50" s="153"/>
      <c r="S50" s="170"/>
      <c r="T50" s="170"/>
      <c r="U50" s="170"/>
      <c r="V50" s="170"/>
      <c r="W50" s="162"/>
      <c r="X50" s="162"/>
      <c r="Y50" s="153"/>
      <c r="Z50" s="170"/>
      <c r="AA50" s="170"/>
      <c r="AB50" s="170"/>
    </row>
    <row r="51" spans="1:28" s="134" customFormat="1" ht="60" hidden="1" customHeight="1">
      <c r="A51" s="152" t="s">
        <v>384</v>
      </c>
      <c r="B51" s="153" t="s">
        <v>385</v>
      </c>
      <c r="C51" s="153" t="s">
        <v>386</v>
      </c>
      <c r="D51" s="154">
        <v>50</v>
      </c>
      <c r="E51" s="157" t="s">
        <v>528</v>
      </c>
      <c r="F51" s="157" t="s">
        <v>528</v>
      </c>
      <c r="G51" s="156"/>
      <c r="H51" s="156" t="s">
        <v>387</v>
      </c>
      <c r="I51" s="164" t="s">
        <v>529</v>
      </c>
      <c r="J51" s="164" t="s">
        <v>530</v>
      </c>
      <c r="K51" s="158" t="s">
        <v>531</v>
      </c>
      <c r="L51" s="153" t="s">
        <v>402</v>
      </c>
      <c r="M51" s="153"/>
      <c r="N51" s="153"/>
      <c r="O51" s="153"/>
      <c r="P51" s="153"/>
      <c r="Q51" s="153"/>
      <c r="R51" s="153"/>
      <c r="S51" s="170"/>
      <c r="T51" s="170"/>
      <c r="U51" s="170"/>
      <c r="V51" s="170"/>
      <c r="W51" s="162"/>
      <c r="X51" s="162"/>
      <c r="Y51" s="153"/>
      <c r="Z51" s="170"/>
      <c r="AA51" s="170"/>
      <c r="AB51" s="170"/>
    </row>
    <row r="52" spans="1:28" s="134" customFormat="1" ht="60" hidden="1" customHeight="1">
      <c r="A52" s="152" t="s">
        <v>384</v>
      </c>
      <c r="B52" s="153" t="s">
        <v>385</v>
      </c>
      <c r="C52" s="153" t="s">
        <v>386</v>
      </c>
      <c r="D52" s="154">
        <v>51</v>
      </c>
      <c r="E52" s="154" t="s">
        <v>532</v>
      </c>
      <c r="F52" s="154" t="s">
        <v>532</v>
      </c>
      <c r="G52" s="156"/>
      <c r="H52" s="156" t="s">
        <v>387</v>
      </c>
      <c r="I52" s="164" t="s">
        <v>529</v>
      </c>
      <c r="J52" s="164" t="s">
        <v>533</v>
      </c>
      <c r="K52" s="158" t="s">
        <v>534</v>
      </c>
      <c r="L52" s="153" t="s">
        <v>402</v>
      </c>
      <c r="M52" s="153"/>
      <c r="N52" s="153"/>
      <c r="O52" s="153"/>
      <c r="P52" s="153"/>
      <c r="Q52" s="153"/>
      <c r="R52" s="153"/>
      <c r="S52" s="170"/>
      <c r="T52" s="170"/>
      <c r="U52" s="170"/>
      <c r="V52" s="170"/>
      <c r="W52" s="162"/>
      <c r="X52" s="162"/>
      <c r="Y52" s="153"/>
      <c r="Z52" s="170"/>
      <c r="AA52" s="170"/>
      <c r="AB52" s="170"/>
    </row>
    <row r="53" spans="1:28" s="134" customFormat="1" ht="117.45" customHeight="1">
      <c r="A53" s="152"/>
      <c r="B53" s="153" t="s">
        <v>385</v>
      </c>
      <c r="C53" s="251" t="s">
        <v>386</v>
      </c>
      <c r="D53" s="155">
        <v>52</v>
      </c>
      <c r="E53" s="252" t="s">
        <v>1826</v>
      </c>
      <c r="F53" s="252" t="s">
        <v>1826</v>
      </c>
      <c r="G53" s="156"/>
      <c r="H53" s="156" t="s">
        <v>535</v>
      </c>
      <c r="I53" s="253"/>
      <c r="J53" s="253" t="s">
        <v>1827</v>
      </c>
      <c r="K53" s="254" t="s">
        <v>1828</v>
      </c>
      <c r="L53" s="256" t="s">
        <v>389</v>
      </c>
      <c r="M53" s="162"/>
      <c r="N53" s="162"/>
      <c r="O53" s="163"/>
      <c r="P53" s="264">
        <v>0.107667</v>
      </c>
      <c r="Q53" s="153"/>
      <c r="R53" s="153"/>
      <c r="S53" s="170"/>
      <c r="T53" s="170"/>
      <c r="U53" s="170"/>
      <c r="V53" s="362">
        <f>(1+0.863+0.883)/3</f>
        <v>0.91533333333333333</v>
      </c>
      <c r="W53" s="260">
        <v>1.2</v>
      </c>
      <c r="X53" s="259">
        <f t="shared" ref="X53" si="5">IF(W53=0,0,IF(W53&lt;0.3,0.3,IF(W53&lt;1,W53*1.3,IF(W53&lt;3,W53*1.2,IF(W53&lt;6,W53*1.15,IF(W53&lt;10,W53+1,IF(W53&gt;50,W53,W53*1.05)))))))</f>
        <v>1.44</v>
      </c>
      <c r="Y53" s="257" t="s">
        <v>390</v>
      </c>
      <c r="Z53" s="250"/>
      <c r="AA53" s="250"/>
      <c r="AB53" s="176" t="s">
        <v>418</v>
      </c>
    </row>
    <row r="54" spans="1:28" s="134" customFormat="1" ht="58.95" hidden="1" customHeight="1">
      <c r="A54" s="152"/>
      <c r="B54" s="153" t="s">
        <v>385</v>
      </c>
      <c r="C54" s="153" t="s">
        <v>324</v>
      </c>
      <c r="D54" s="154">
        <v>53</v>
      </c>
      <c r="E54" s="154" t="s">
        <v>536</v>
      </c>
      <c r="F54" s="154" t="s">
        <v>536</v>
      </c>
      <c r="G54" s="156"/>
      <c r="H54" s="156" t="s">
        <v>535</v>
      </c>
      <c r="I54" s="164"/>
      <c r="J54" s="164" t="s">
        <v>537</v>
      </c>
      <c r="K54" s="158" t="s">
        <v>538</v>
      </c>
      <c r="L54" s="153" t="s">
        <v>539</v>
      </c>
      <c r="M54" s="162"/>
      <c r="N54" s="162"/>
      <c r="O54" s="153"/>
      <c r="P54" s="153"/>
      <c r="Q54" s="153"/>
      <c r="R54" s="153"/>
      <c r="S54" s="170"/>
      <c r="T54" s="170"/>
      <c r="U54" s="170"/>
      <c r="V54" s="170"/>
      <c r="W54" s="162">
        <v>0.5</v>
      </c>
      <c r="X54" s="162">
        <f t="shared" ref="X54:X55" si="6">IF(W54=0,0,IF(W54&lt;0.3,0.3,IF(W54&lt;1,W54*1.3,IF(W54&lt;3,W54*1.2,IF(W54&lt;6,W54*1.15,IF(W54&lt;10,W54+1,IF(W54&gt;50,W54,W54*1.05)))))))</f>
        <v>0.65</v>
      </c>
      <c r="Y54" s="168"/>
      <c r="Z54" s="178"/>
      <c r="AA54" s="178"/>
      <c r="AB54" s="179"/>
    </row>
    <row r="55" spans="1:28" s="134" customFormat="1" ht="114.45" customHeight="1">
      <c r="A55" s="152"/>
      <c r="B55" s="153" t="s">
        <v>385</v>
      </c>
      <c r="C55" s="251" t="s">
        <v>386</v>
      </c>
      <c r="D55" s="155">
        <v>54</v>
      </c>
      <c r="E55" s="252" t="s">
        <v>1829</v>
      </c>
      <c r="F55" s="252" t="s">
        <v>1829</v>
      </c>
      <c r="G55" s="156"/>
      <c r="H55" s="156" t="s">
        <v>535</v>
      </c>
      <c r="I55" s="253"/>
      <c r="J55" s="253" t="s">
        <v>1830</v>
      </c>
      <c r="K55" s="254" t="s">
        <v>1831</v>
      </c>
      <c r="L55" s="256" t="s">
        <v>389</v>
      </c>
      <c r="M55" s="162"/>
      <c r="N55" s="162"/>
      <c r="O55" s="163"/>
      <c r="P55" s="256">
        <v>0.32800000000000001</v>
      </c>
      <c r="Q55" s="153"/>
      <c r="R55" s="153"/>
      <c r="S55" s="170"/>
      <c r="T55" s="170"/>
      <c r="U55" s="170"/>
      <c r="V55" s="362">
        <f>(0.597+0.588+0.495)/3</f>
        <v>0.56000000000000005</v>
      </c>
      <c r="W55" s="260">
        <v>0.5</v>
      </c>
      <c r="X55" s="259">
        <f t="shared" si="6"/>
        <v>0.65</v>
      </c>
      <c r="Y55" s="257" t="s">
        <v>390</v>
      </c>
      <c r="Z55" s="250"/>
      <c r="AA55" s="250"/>
      <c r="AB55" s="176" t="s">
        <v>418</v>
      </c>
    </row>
    <row r="56" spans="1:28" s="134" customFormat="1" ht="60" hidden="1" customHeight="1">
      <c r="A56" s="152"/>
      <c r="B56" s="153" t="s">
        <v>385</v>
      </c>
      <c r="C56" s="153" t="s">
        <v>386</v>
      </c>
      <c r="D56" s="154">
        <v>55</v>
      </c>
      <c r="E56" s="154" t="s">
        <v>540</v>
      </c>
      <c r="F56" s="154" t="s">
        <v>540</v>
      </c>
      <c r="G56" s="156"/>
      <c r="H56" s="156"/>
      <c r="I56" s="164"/>
      <c r="J56" s="164" t="s">
        <v>541</v>
      </c>
      <c r="K56" s="158" t="s">
        <v>542</v>
      </c>
      <c r="L56" s="153" t="s">
        <v>402</v>
      </c>
      <c r="M56" s="153"/>
      <c r="N56" s="153"/>
      <c r="O56" s="153"/>
      <c r="P56" s="153"/>
      <c r="Q56" s="153"/>
      <c r="R56" s="153"/>
      <c r="S56" s="170"/>
      <c r="T56" s="170"/>
      <c r="U56" s="170"/>
      <c r="V56" s="170"/>
      <c r="W56" s="162"/>
      <c r="X56" s="162"/>
      <c r="Y56" s="153"/>
      <c r="Z56" s="170"/>
      <c r="AA56" s="170"/>
      <c r="AB56" s="170"/>
    </row>
    <row r="57" spans="1:28" s="134" customFormat="1" ht="60" hidden="1" customHeight="1">
      <c r="A57" s="152"/>
      <c r="B57" s="153" t="s">
        <v>385</v>
      </c>
      <c r="C57" s="153" t="s">
        <v>386</v>
      </c>
      <c r="D57" s="154">
        <v>56</v>
      </c>
      <c r="E57" s="154" t="s">
        <v>543</v>
      </c>
      <c r="F57" s="154" t="s">
        <v>543</v>
      </c>
      <c r="G57" s="156"/>
      <c r="H57" s="156"/>
      <c r="I57" s="164"/>
      <c r="J57" s="164" t="s">
        <v>544</v>
      </c>
      <c r="K57" s="158" t="s">
        <v>545</v>
      </c>
      <c r="L57" s="153" t="s">
        <v>402</v>
      </c>
      <c r="M57" s="153"/>
      <c r="N57" s="153"/>
      <c r="O57" s="153"/>
      <c r="P57" s="153"/>
      <c r="Q57" s="153"/>
      <c r="R57" s="153"/>
      <c r="S57" s="170"/>
      <c r="T57" s="170"/>
      <c r="U57" s="170"/>
      <c r="V57" s="170"/>
      <c r="W57" s="162"/>
      <c r="X57" s="162"/>
      <c r="Y57" s="153"/>
      <c r="Z57" s="170"/>
      <c r="AA57" s="170"/>
      <c r="AB57" s="170"/>
    </row>
    <row r="58" spans="1:28" s="134" customFormat="1" ht="60" customHeight="1">
      <c r="A58" s="152" t="s">
        <v>546</v>
      </c>
      <c r="B58" s="153" t="s">
        <v>385</v>
      </c>
      <c r="C58" s="251" t="s">
        <v>386</v>
      </c>
      <c r="D58" s="155">
        <v>57</v>
      </c>
      <c r="E58" s="263" t="s">
        <v>1832</v>
      </c>
      <c r="F58" s="263" t="s">
        <v>1833</v>
      </c>
      <c r="G58" s="156"/>
      <c r="H58" s="156" t="s">
        <v>535</v>
      </c>
      <c r="I58" s="253" t="s">
        <v>1834</v>
      </c>
      <c r="J58" s="253" t="s">
        <v>1835</v>
      </c>
      <c r="K58" s="254" t="s">
        <v>1819</v>
      </c>
      <c r="L58" s="256" t="s">
        <v>389</v>
      </c>
      <c r="M58" s="162"/>
      <c r="N58" s="162"/>
      <c r="O58" s="163"/>
      <c r="P58" s="257">
        <v>0.2</v>
      </c>
      <c r="Q58" s="153"/>
      <c r="R58" s="153"/>
      <c r="S58" s="170"/>
      <c r="T58" s="170"/>
      <c r="U58" s="170"/>
      <c r="V58" s="362">
        <f>(0.541+0.525+0.484)/3</f>
        <v>0.51666666666666672</v>
      </c>
      <c r="W58" s="260">
        <v>0.6</v>
      </c>
      <c r="X58" s="259">
        <f t="shared" ref="X58" si="7">IF(W58=0,0,IF(W58&lt;0.3,0.3,IF(W58&lt;1,W58*1.3,IF(W58&lt;3,W58*1.2,IF(W58&lt;6,W58*1.15,IF(W58&lt;10,W58+1,IF(W58&gt;50,W58,W58*1.05)))))))</f>
        <v>0.78</v>
      </c>
      <c r="Y58" s="256" t="s">
        <v>390</v>
      </c>
      <c r="Z58" s="250"/>
      <c r="AA58" s="250"/>
      <c r="AB58" s="176" t="s">
        <v>392</v>
      </c>
    </row>
    <row r="59" spans="1:28" s="134" customFormat="1" ht="60" hidden="1" customHeight="1">
      <c r="A59" s="152" t="s">
        <v>384</v>
      </c>
      <c r="B59" s="153" t="s">
        <v>385</v>
      </c>
      <c r="C59" s="153" t="s">
        <v>386</v>
      </c>
      <c r="D59" s="154">
        <v>58</v>
      </c>
      <c r="E59" s="157" t="s">
        <v>547</v>
      </c>
      <c r="F59" s="157" t="s">
        <v>547</v>
      </c>
      <c r="G59" s="156"/>
      <c r="H59" s="156" t="s">
        <v>535</v>
      </c>
      <c r="I59" s="164"/>
      <c r="J59" s="164" t="s">
        <v>548</v>
      </c>
      <c r="K59" s="158" t="s">
        <v>549</v>
      </c>
      <c r="L59" s="153" t="s">
        <v>402</v>
      </c>
      <c r="M59" s="153"/>
      <c r="N59" s="153"/>
      <c r="O59" s="153"/>
      <c r="P59" s="153"/>
      <c r="Q59" s="153"/>
      <c r="R59" s="153"/>
      <c r="S59" s="170"/>
      <c r="T59" s="170"/>
      <c r="U59" s="170"/>
      <c r="V59" s="170"/>
      <c r="W59" s="162"/>
      <c r="X59" s="162"/>
      <c r="Y59" s="153"/>
      <c r="Z59" s="170"/>
      <c r="AA59" s="170"/>
      <c r="AB59" s="170"/>
    </row>
    <row r="60" spans="1:28" s="134" customFormat="1" ht="60" hidden="1" customHeight="1">
      <c r="A60" s="152" t="s">
        <v>546</v>
      </c>
      <c r="B60" s="153" t="s">
        <v>385</v>
      </c>
      <c r="C60" s="153" t="s">
        <v>455</v>
      </c>
      <c r="D60" s="154">
        <v>59</v>
      </c>
      <c r="E60" s="157" t="s">
        <v>550</v>
      </c>
      <c r="F60" s="157" t="s">
        <v>550</v>
      </c>
      <c r="G60" s="156"/>
      <c r="H60" s="156" t="s">
        <v>535</v>
      </c>
      <c r="I60" s="164"/>
      <c r="J60" s="164" t="s">
        <v>551</v>
      </c>
      <c r="K60" s="158" t="s">
        <v>552</v>
      </c>
      <c r="L60" s="153" t="s">
        <v>402</v>
      </c>
      <c r="M60" s="153"/>
      <c r="N60" s="153"/>
      <c r="O60" s="153"/>
      <c r="P60" s="153"/>
      <c r="Q60" s="153"/>
      <c r="R60" s="153"/>
      <c r="S60" s="170"/>
      <c r="T60" s="170"/>
      <c r="U60" s="170"/>
      <c r="V60" s="170"/>
      <c r="W60" s="162"/>
      <c r="X60" s="162"/>
      <c r="Y60" s="153"/>
      <c r="Z60" s="170"/>
      <c r="AA60" s="170"/>
      <c r="AB60" s="170"/>
    </row>
    <row r="61" spans="1:28" s="134" customFormat="1" ht="60" hidden="1" customHeight="1">
      <c r="A61" s="152" t="s">
        <v>546</v>
      </c>
      <c r="B61" s="153" t="s">
        <v>385</v>
      </c>
      <c r="C61" s="153" t="s">
        <v>386</v>
      </c>
      <c r="D61" s="154">
        <v>60</v>
      </c>
      <c r="E61" s="157" t="s">
        <v>553</v>
      </c>
      <c r="F61" s="157" t="s">
        <v>553</v>
      </c>
      <c r="G61" s="156"/>
      <c r="H61" s="156" t="s">
        <v>535</v>
      </c>
      <c r="I61" s="164"/>
      <c r="J61" s="164" t="s">
        <v>554</v>
      </c>
      <c r="K61" s="158" t="s">
        <v>555</v>
      </c>
      <c r="L61" s="153" t="s">
        <v>402</v>
      </c>
      <c r="M61" s="153"/>
      <c r="N61" s="153"/>
      <c r="O61" s="153"/>
      <c r="P61" s="153"/>
      <c r="Q61" s="153"/>
      <c r="R61" s="153"/>
      <c r="S61" s="170"/>
      <c r="T61" s="170"/>
      <c r="U61" s="170"/>
      <c r="V61" s="170"/>
      <c r="W61" s="162"/>
      <c r="X61" s="162"/>
      <c r="Y61" s="153"/>
      <c r="Z61" s="170"/>
      <c r="AA61" s="170"/>
      <c r="AB61" s="170"/>
    </row>
    <row r="62" spans="1:28" s="134" customFormat="1" ht="60" hidden="1" customHeight="1">
      <c r="A62" s="152" t="s">
        <v>546</v>
      </c>
      <c r="B62" s="153" t="s">
        <v>385</v>
      </c>
      <c r="C62" s="153" t="s">
        <v>386</v>
      </c>
      <c r="D62" s="154">
        <v>61</v>
      </c>
      <c r="E62" s="157" t="s">
        <v>556</v>
      </c>
      <c r="F62" s="157" t="s">
        <v>556</v>
      </c>
      <c r="G62" s="156"/>
      <c r="H62" s="156" t="s">
        <v>535</v>
      </c>
      <c r="I62" s="164" t="s">
        <v>557</v>
      </c>
      <c r="J62" s="164" t="s">
        <v>558</v>
      </c>
      <c r="K62" s="158" t="s">
        <v>559</v>
      </c>
      <c r="L62" s="153" t="s">
        <v>402</v>
      </c>
      <c r="M62" s="153"/>
      <c r="N62" s="153"/>
      <c r="O62" s="153"/>
      <c r="P62" s="153"/>
      <c r="Q62" s="153"/>
      <c r="R62" s="153"/>
      <c r="S62" s="170"/>
      <c r="T62" s="170"/>
      <c r="U62" s="170"/>
      <c r="V62" s="170"/>
      <c r="W62" s="162"/>
      <c r="X62" s="162"/>
      <c r="Y62" s="153"/>
      <c r="Z62" s="170"/>
      <c r="AA62" s="170"/>
      <c r="AB62" s="170"/>
    </row>
    <row r="63" spans="1:28" s="134" customFormat="1" ht="123.45" customHeight="1">
      <c r="A63" s="152" t="s">
        <v>546</v>
      </c>
      <c r="B63" s="153" t="s">
        <v>385</v>
      </c>
      <c r="C63" s="251" t="s">
        <v>386</v>
      </c>
      <c r="D63" s="155">
        <v>62</v>
      </c>
      <c r="E63" s="263" t="s">
        <v>560</v>
      </c>
      <c r="F63" s="263" t="s">
        <v>1836</v>
      </c>
      <c r="G63" s="156"/>
      <c r="H63" s="156" t="s">
        <v>535</v>
      </c>
      <c r="I63" s="253" t="s">
        <v>1838</v>
      </c>
      <c r="J63" s="253" t="s">
        <v>1839</v>
      </c>
      <c r="K63" s="254" t="s">
        <v>1840</v>
      </c>
      <c r="L63" s="256" t="s">
        <v>389</v>
      </c>
      <c r="M63" s="162"/>
      <c r="N63" s="162"/>
      <c r="O63" s="163"/>
      <c r="P63" s="256">
        <f>(1.165+1.032+1.152)/3</f>
        <v>1.1163333333333334</v>
      </c>
      <c r="Q63" s="153"/>
      <c r="R63" s="153"/>
      <c r="S63" s="170"/>
      <c r="T63" s="170"/>
      <c r="U63" s="170"/>
      <c r="V63" s="362">
        <f>(1.037+0.998+1.004)/3</f>
        <v>1.0130000000000001</v>
      </c>
      <c r="W63" s="260">
        <v>0.6</v>
      </c>
      <c r="X63" s="259">
        <f t="shared" ref="X63:X64" si="8">IF(W63=0,0,IF(W63&lt;0.3,0.3,IF(W63&lt;1,W63*1.3,IF(W63&lt;3,W63*1.2,IF(W63&lt;6,W63*1.15,IF(W63&lt;10,W63+1,IF(W63&gt;50,W63,W63*1.05)))))))</f>
        <v>0.78</v>
      </c>
      <c r="Y63" s="257" t="s">
        <v>393</v>
      </c>
      <c r="Z63" s="254" t="s">
        <v>1924</v>
      </c>
      <c r="AA63" s="250"/>
      <c r="AB63" s="176" t="s">
        <v>391</v>
      </c>
    </row>
    <row r="64" spans="1:28" s="134" customFormat="1" ht="102.45" customHeight="1">
      <c r="A64" s="152" t="s">
        <v>546</v>
      </c>
      <c r="B64" s="153" t="s">
        <v>385</v>
      </c>
      <c r="C64" s="251" t="s">
        <v>386</v>
      </c>
      <c r="D64" s="155">
        <v>63</v>
      </c>
      <c r="E64" s="263" t="s">
        <v>1837</v>
      </c>
      <c r="F64" s="263" t="s">
        <v>1837</v>
      </c>
      <c r="G64" s="156"/>
      <c r="H64" s="156" t="s">
        <v>535</v>
      </c>
      <c r="I64" s="253" t="s">
        <v>1841</v>
      </c>
      <c r="J64" s="253" t="s">
        <v>1842</v>
      </c>
      <c r="K64" s="254" t="s">
        <v>1843</v>
      </c>
      <c r="L64" s="256" t="s">
        <v>389</v>
      </c>
      <c r="M64" s="162"/>
      <c r="N64" s="162"/>
      <c r="O64" s="163"/>
      <c r="P64" s="256">
        <v>0.32800000000000001</v>
      </c>
      <c r="Q64" s="153"/>
      <c r="R64" s="153"/>
      <c r="S64" s="170"/>
      <c r="T64" s="170"/>
      <c r="U64" s="170"/>
      <c r="V64" s="362">
        <f>(0.622+0.621+0.586)/3</f>
        <v>0.60966666666666658</v>
      </c>
      <c r="W64" s="260">
        <v>0.6</v>
      </c>
      <c r="X64" s="259">
        <f t="shared" si="8"/>
        <v>0.78</v>
      </c>
      <c r="Y64" s="257" t="s">
        <v>390</v>
      </c>
      <c r="Z64" s="250"/>
      <c r="AA64" s="250"/>
      <c r="AB64" s="176" t="s">
        <v>418</v>
      </c>
    </row>
    <row r="65" spans="1:125" s="134" customFormat="1" ht="60" hidden="1" customHeight="1">
      <c r="A65" s="152" t="s">
        <v>546</v>
      </c>
      <c r="B65" s="153" t="s">
        <v>385</v>
      </c>
      <c r="C65" s="153" t="s">
        <v>386</v>
      </c>
      <c r="D65" s="154">
        <v>64</v>
      </c>
      <c r="E65" s="157" t="s">
        <v>561</v>
      </c>
      <c r="F65" s="157" t="s">
        <v>561</v>
      </c>
      <c r="G65" s="156"/>
      <c r="H65" s="156" t="s">
        <v>535</v>
      </c>
      <c r="I65" s="164" t="s">
        <v>562</v>
      </c>
      <c r="J65" s="164" t="s">
        <v>563</v>
      </c>
      <c r="K65" s="158" t="s">
        <v>527</v>
      </c>
      <c r="L65" s="153" t="s">
        <v>402</v>
      </c>
      <c r="M65" s="153"/>
      <c r="N65" s="153"/>
      <c r="O65" s="153"/>
      <c r="P65" s="153"/>
      <c r="Q65" s="153"/>
      <c r="R65" s="153"/>
      <c r="S65" s="170"/>
      <c r="T65" s="170"/>
      <c r="U65" s="170"/>
      <c r="V65" s="170"/>
      <c r="W65" s="162"/>
      <c r="X65" s="162"/>
      <c r="Y65" s="153"/>
      <c r="Z65" s="170"/>
      <c r="AA65" s="170"/>
      <c r="AB65" s="170"/>
    </row>
    <row r="66" spans="1:125" s="134" customFormat="1" ht="60" hidden="1" customHeight="1">
      <c r="A66" s="152" t="s">
        <v>546</v>
      </c>
      <c r="B66" s="153" t="s">
        <v>385</v>
      </c>
      <c r="C66" s="153" t="s">
        <v>386</v>
      </c>
      <c r="D66" s="154">
        <v>65</v>
      </c>
      <c r="E66" s="157" t="s">
        <v>564</v>
      </c>
      <c r="F66" s="157" t="s">
        <v>564</v>
      </c>
      <c r="G66" s="156"/>
      <c r="H66" s="156" t="s">
        <v>535</v>
      </c>
      <c r="I66" s="164"/>
      <c r="J66" s="164" t="s">
        <v>565</v>
      </c>
      <c r="K66" s="158" t="s">
        <v>566</v>
      </c>
      <c r="L66" s="153" t="s">
        <v>402</v>
      </c>
      <c r="M66" s="153"/>
      <c r="N66" s="153"/>
      <c r="O66" s="153"/>
      <c r="P66" s="153"/>
      <c r="Q66" s="153"/>
      <c r="R66" s="153"/>
      <c r="S66" s="170"/>
      <c r="T66" s="170"/>
      <c r="U66" s="170"/>
      <c r="V66" s="170"/>
      <c r="W66" s="162"/>
      <c r="X66" s="162"/>
      <c r="Y66" s="153"/>
      <c r="Z66" s="170"/>
      <c r="AA66" s="170"/>
      <c r="AB66" s="170"/>
    </row>
    <row r="67" spans="1:125" s="133" customFormat="1" ht="150" customHeight="1">
      <c r="A67" s="152" t="s">
        <v>384</v>
      </c>
      <c r="B67" s="153" t="s">
        <v>567</v>
      </c>
      <c r="C67" s="251" t="s">
        <v>455</v>
      </c>
      <c r="D67" s="155">
        <v>66</v>
      </c>
      <c r="E67" s="252" t="s">
        <v>1844</v>
      </c>
      <c r="F67" s="252" t="s">
        <v>1845</v>
      </c>
      <c r="G67" s="156"/>
      <c r="H67" s="156"/>
      <c r="I67" s="253" t="s">
        <v>1859</v>
      </c>
      <c r="J67" s="253" t="s">
        <v>1860</v>
      </c>
      <c r="K67" s="254" t="s">
        <v>1861</v>
      </c>
      <c r="L67" s="256" t="s">
        <v>336</v>
      </c>
      <c r="M67" s="181"/>
      <c r="N67" s="181"/>
      <c r="O67" s="182"/>
      <c r="P67" s="280">
        <v>1.4563333333333299</v>
      </c>
      <c r="Q67" s="153"/>
      <c r="R67" s="153"/>
      <c r="S67" s="170"/>
      <c r="T67" s="170"/>
      <c r="U67" s="170"/>
      <c r="V67" s="362">
        <v>1.38</v>
      </c>
      <c r="W67" s="260">
        <v>15</v>
      </c>
      <c r="X67" s="260">
        <v>15</v>
      </c>
      <c r="Y67" s="256" t="s">
        <v>390</v>
      </c>
      <c r="Z67" s="250"/>
      <c r="AA67" s="250"/>
      <c r="AB67" s="176" t="s">
        <v>391</v>
      </c>
      <c r="AC67" s="134"/>
      <c r="AD67" s="134"/>
      <c r="AE67" s="134"/>
      <c r="AF67" s="134"/>
      <c r="AG67" s="134"/>
      <c r="AH67" s="134"/>
      <c r="AI67" s="134"/>
      <c r="AJ67" s="134"/>
      <c r="AK67" s="134"/>
      <c r="AL67" s="134"/>
      <c r="AM67" s="134"/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34"/>
      <c r="BE67" s="134"/>
      <c r="BF67" s="134"/>
      <c r="BG67" s="134"/>
      <c r="BH67" s="134"/>
      <c r="BI67" s="134"/>
      <c r="BJ67" s="134"/>
      <c r="BK67" s="134"/>
      <c r="BL67" s="134"/>
      <c r="BM67" s="134"/>
      <c r="BN67" s="134"/>
      <c r="BO67" s="134"/>
      <c r="BP67" s="134"/>
      <c r="BQ67" s="134"/>
      <c r="BR67" s="134"/>
      <c r="BS67" s="134"/>
      <c r="BT67" s="134"/>
      <c r="BU67" s="134"/>
      <c r="BV67" s="134"/>
      <c r="BW67" s="134"/>
      <c r="BX67" s="134"/>
      <c r="BY67" s="134"/>
      <c r="BZ67" s="134"/>
      <c r="CA67" s="134"/>
      <c r="CB67" s="134"/>
      <c r="CC67" s="134"/>
      <c r="CD67" s="134"/>
      <c r="CE67" s="134"/>
      <c r="CF67" s="134"/>
      <c r="CG67" s="134"/>
      <c r="CH67" s="134"/>
      <c r="CI67" s="134"/>
      <c r="CJ67" s="134"/>
      <c r="CK67" s="134"/>
      <c r="CL67" s="134"/>
      <c r="CM67" s="134"/>
      <c r="CN67" s="134"/>
      <c r="CO67" s="134"/>
      <c r="CP67" s="134"/>
      <c r="CQ67" s="134"/>
      <c r="CR67" s="134"/>
      <c r="CS67" s="134"/>
      <c r="CT67" s="134"/>
      <c r="CU67" s="134"/>
      <c r="CV67" s="134"/>
      <c r="CW67" s="134"/>
      <c r="CX67" s="134"/>
      <c r="CY67" s="134"/>
      <c r="CZ67" s="134"/>
      <c r="DA67" s="134"/>
      <c r="DB67" s="134"/>
      <c r="DC67" s="134"/>
      <c r="DD67" s="134"/>
      <c r="DE67" s="134"/>
      <c r="DF67" s="134"/>
      <c r="DG67" s="134"/>
      <c r="DH67" s="134"/>
      <c r="DI67" s="134"/>
      <c r="DJ67" s="134"/>
      <c r="DK67" s="134"/>
      <c r="DL67" s="134"/>
      <c r="DM67" s="134"/>
      <c r="DN67" s="134"/>
      <c r="DO67" s="134"/>
      <c r="DP67" s="134"/>
      <c r="DQ67" s="134"/>
      <c r="DR67" s="134"/>
      <c r="DS67" s="134"/>
      <c r="DT67" s="134"/>
      <c r="DU67" s="134"/>
    </row>
    <row r="68" spans="1:125" s="133" customFormat="1" ht="150" customHeight="1">
      <c r="A68" s="152" t="s">
        <v>384</v>
      </c>
      <c r="B68" s="153" t="s">
        <v>567</v>
      </c>
      <c r="C68" s="251" t="s">
        <v>455</v>
      </c>
      <c r="D68" s="155">
        <v>67</v>
      </c>
      <c r="E68" s="252" t="s">
        <v>1846</v>
      </c>
      <c r="F68" s="252" t="s">
        <v>1847</v>
      </c>
      <c r="G68" s="156"/>
      <c r="H68" s="156"/>
      <c r="I68" s="253" t="s">
        <v>1859</v>
      </c>
      <c r="J68" s="253" t="s">
        <v>1862</v>
      </c>
      <c r="K68" s="254" t="s">
        <v>1863</v>
      </c>
      <c r="L68" s="256" t="s">
        <v>336</v>
      </c>
      <c r="M68" s="183"/>
      <c r="N68" s="183"/>
      <c r="O68" s="168"/>
      <c r="P68" s="256" t="s">
        <v>568</v>
      </c>
      <c r="Q68" s="153"/>
      <c r="R68" s="153"/>
      <c r="S68" s="170"/>
      <c r="T68" s="170"/>
      <c r="U68" s="170"/>
      <c r="V68" s="362" t="s">
        <v>569</v>
      </c>
      <c r="W68" s="260">
        <v>400</v>
      </c>
      <c r="X68" s="260">
        <v>400</v>
      </c>
      <c r="Y68" s="256" t="s">
        <v>390</v>
      </c>
      <c r="Z68" s="250"/>
      <c r="AA68" s="250"/>
      <c r="AB68" s="176" t="s">
        <v>391</v>
      </c>
      <c r="AC68" s="134"/>
      <c r="AD68" s="134"/>
      <c r="AE68" s="134"/>
      <c r="AF68" s="134"/>
      <c r="AG68" s="134"/>
      <c r="AH68" s="134"/>
      <c r="AI68" s="134"/>
      <c r="AJ68" s="134"/>
      <c r="AK68" s="134"/>
      <c r="AL68" s="134"/>
      <c r="AM68" s="134"/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34"/>
      <c r="BE68" s="134"/>
      <c r="BF68" s="134"/>
      <c r="BG68" s="134"/>
      <c r="BH68" s="134"/>
      <c r="BI68" s="134"/>
      <c r="BJ68" s="134"/>
      <c r="BK68" s="134"/>
      <c r="BL68" s="134"/>
      <c r="BM68" s="134"/>
      <c r="BN68" s="134"/>
      <c r="BO68" s="134"/>
      <c r="BP68" s="134"/>
      <c r="BQ68" s="134"/>
      <c r="BR68" s="134"/>
      <c r="BS68" s="134"/>
      <c r="BT68" s="134"/>
      <c r="BU68" s="134"/>
      <c r="BV68" s="134"/>
      <c r="BW68" s="134"/>
      <c r="BX68" s="134"/>
      <c r="BY68" s="134"/>
      <c r="BZ68" s="134"/>
      <c r="CA68" s="134"/>
      <c r="CB68" s="134"/>
      <c r="CC68" s="134"/>
      <c r="CD68" s="134"/>
      <c r="CE68" s="134"/>
      <c r="CF68" s="134"/>
      <c r="CG68" s="134"/>
      <c r="CH68" s="134"/>
      <c r="CI68" s="134"/>
      <c r="CJ68" s="134"/>
      <c r="CK68" s="134"/>
      <c r="CL68" s="134"/>
      <c r="CM68" s="134"/>
      <c r="CN68" s="134"/>
      <c r="CO68" s="134"/>
      <c r="CP68" s="134"/>
      <c r="CQ68" s="134"/>
      <c r="CR68" s="134"/>
      <c r="CS68" s="134"/>
      <c r="CT68" s="134"/>
      <c r="CU68" s="134"/>
      <c r="CV68" s="134"/>
      <c r="CW68" s="134"/>
      <c r="CX68" s="134"/>
      <c r="CY68" s="134"/>
      <c r="CZ68" s="134"/>
      <c r="DA68" s="134"/>
      <c r="DB68" s="134"/>
      <c r="DC68" s="134"/>
      <c r="DD68" s="134"/>
      <c r="DE68" s="134"/>
      <c r="DF68" s="134"/>
      <c r="DG68" s="134"/>
      <c r="DH68" s="134"/>
      <c r="DI68" s="134"/>
      <c r="DJ68" s="134"/>
      <c r="DK68" s="134"/>
      <c r="DL68" s="134"/>
      <c r="DM68" s="134"/>
      <c r="DN68" s="134"/>
      <c r="DO68" s="134"/>
      <c r="DP68" s="134"/>
      <c r="DQ68" s="134"/>
      <c r="DR68" s="134"/>
      <c r="DS68" s="134"/>
      <c r="DT68" s="134"/>
      <c r="DU68" s="134"/>
    </row>
    <row r="69" spans="1:125" s="133" customFormat="1" ht="159" customHeight="1">
      <c r="A69" s="152" t="s">
        <v>384</v>
      </c>
      <c r="B69" s="153" t="s">
        <v>567</v>
      </c>
      <c r="C69" s="251" t="s">
        <v>455</v>
      </c>
      <c r="D69" s="155">
        <v>68</v>
      </c>
      <c r="E69" s="252" t="s">
        <v>1848</v>
      </c>
      <c r="F69" s="252" t="s">
        <v>1849</v>
      </c>
      <c r="G69" s="156"/>
      <c r="H69" s="156"/>
      <c r="I69" s="253" t="s">
        <v>1859</v>
      </c>
      <c r="J69" s="253" t="s">
        <v>1864</v>
      </c>
      <c r="K69" s="254" t="s">
        <v>1865</v>
      </c>
      <c r="L69" s="256" t="s">
        <v>336</v>
      </c>
      <c r="M69" s="181"/>
      <c r="N69" s="181"/>
      <c r="O69" s="184"/>
      <c r="P69" s="280">
        <f>1-7.25833333333333%</f>
        <v>0.92741666666666667</v>
      </c>
      <c r="Q69" s="153"/>
      <c r="R69" s="153"/>
      <c r="S69" s="170"/>
      <c r="T69" s="170"/>
      <c r="U69" s="170"/>
      <c r="V69" s="362">
        <v>0.94</v>
      </c>
      <c r="W69" s="260">
        <v>40</v>
      </c>
      <c r="X69" s="260">
        <v>40</v>
      </c>
      <c r="Y69" s="256" t="s">
        <v>390</v>
      </c>
      <c r="Z69" s="254"/>
      <c r="AA69" s="250"/>
      <c r="AB69" s="176" t="s">
        <v>391</v>
      </c>
      <c r="AC69" s="134"/>
      <c r="AD69" s="134"/>
      <c r="AE69" s="134"/>
      <c r="AF69" s="134"/>
      <c r="AG69" s="134"/>
      <c r="AH69" s="134"/>
      <c r="AI69" s="134"/>
      <c r="AJ69" s="134"/>
      <c r="AK69" s="134"/>
      <c r="AL69" s="134"/>
      <c r="AM69" s="134"/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34"/>
      <c r="BE69" s="134"/>
      <c r="BF69" s="134"/>
      <c r="BG69" s="134"/>
      <c r="BH69" s="134"/>
      <c r="BI69" s="134"/>
      <c r="BJ69" s="134"/>
      <c r="BK69" s="134"/>
      <c r="BL69" s="134"/>
      <c r="BM69" s="134"/>
      <c r="BN69" s="134"/>
      <c r="BO69" s="134"/>
      <c r="BP69" s="134"/>
      <c r="BQ69" s="134"/>
      <c r="BR69" s="134"/>
      <c r="BS69" s="134"/>
      <c r="BT69" s="134"/>
      <c r="BU69" s="134"/>
      <c r="BV69" s="134"/>
      <c r="BW69" s="134"/>
      <c r="BX69" s="134"/>
      <c r="BY69" s="134"/>
      <c r="BZ69" s="134"/>
      <c r="CA69" s="134"/>
      <c r="CB69" s="134"/>
      <c r="CC69" s="134"/>
      <c r="CD69" s="134"/>
      <c r="CE69" s="134"/>
      <c r="CF69" s="134"/>
      <c r="CG69" s="134"/>
      <c r="CH69" s="134"/>
      <c r="CI69" s="134"/>
      <c r="CJ69" s="134"/>
      <c r="CK69" s="134"/>
      <c r="CL69" s="134"/>
      <c r="CM69" s="134"/>
      <c r="CN69" s="134"/>
      <c r="CO69" s="134"/>
      <c r="CP69" s="134"/>
      <c r="CQ69" s="134"/>
      <c r="CR69" s="134"/>
      <c r="CS69" s="134"/>
      <c r="CT69" s="134"/>
      <c r="CU69" s="134"/>
      <c r="CV69" s="134"/>
      <c r="CW69" s="134"/>
      <c r="CX69" s="134"/>
      <c r="CY69" s="134"/>
      <c r="CZ69" s="134"/>
      <c r="DA69" s="134"/>
      <c r="DB69" s="134"/>
      <c r="DC69" s="134"/>
      <c r="DD69" s="134"/>
      <c r="DE69" s="134"/>
      <c r="DF69" s="134"/>
      <c r="DG69" s="134"/>
      <c r="DH69" s="134"/>
      <c r="DI69" s="134"/>
      <c r="DJ69" s="134"/>
      <c r="DK69" s="134"/>
      <c r="DL69" s="134"/>
      <c r="DM69" s="134"/>
      <c r="DN69" s="134"/>
      <c r="DO69" s="134"/>
      <c r="DP69" s="134"/>
      <c r="DQ69" s="134"/>
      <c r="DR69" s="134"/>
      <c r="DS69" s="134"/>
      <c r="DT69" s="134"/>
      <c r="DU69" s="134"/>
    </row>
    <row r="70" spans="1:125" s="133" customFormat="1" ht="147" customHeight="1">
      <c r="A70" s="152" t="s">
        <v>384</v>
      </c>
      <c r="B70" s="153" t="s">
        <v>567</v>
      </c>
      <c r="C70" s="250" t="s">
        <v>455</v>
      </c>
      <c r="D70" s="155">
        <v>69</v>
      </c>
      <c r="E70" s="252" t="s">
        <v>1850</v>
      </c>
      <c r="F70" s="252" t="s">
        <v>1851</v>
      </c>
      <c r="G70" s="156"/>
      <c r="H70" s="156"/>
      <c r="I70" s="253" t="s">
        <v>1866</v>
      </c>
      <c r="J70" s="253" t="s">
        <v>1867</v>
      </c>
      <c r="K70" s="254" t="s">
        <v>570</v>
      </c>
      <c r="L70" s="256" t="s">
        <v>336</v>
      </c>
      <c r="M70" s="153"/>
      <c r="N70" s="168"/>
      <c r="O70" s="168"/>
      <c r="P70" s="256">
        <v>0</v>
      </c>
      <c r="Q70" s="153"/>
      <c r="R70" s="153"/>
      <c r="S70" s="170"/>
      <c r="T70" s="170"/>
      <c r="U70" s="170"/>
      <c r="V70" s="362">
        <v>0</v>
      </c>
      <c r="W70" s="260">
        <v>5</v>
      </c>
      <c r="X70" s="259">
        <v>5</v>
      </c>
      <c r="Y70" s="257" t="s">
        <v>390</v>
      </c>
      <c r="Z70" s="254"/>
      <c r="AA70" s="250"/>
      <c r="AB70" s="176" t="s">
        <v>391</v>
      </c>
      <c r="AC70" s="134"/>
      <c r="AD70" s="134"/>
      <c r="AE70" s="134"/>
      <c r="AF70" s="134"/>
      <c r="AG70" s="134"/>
      <c r="AH70" s="134"/>
      <c r="AI70" s="134"/>
      <c r="AJ70" s="134"/>
      <c r="AK70" s="134"/>
      <c r="AL70" s="134"/>
      <c r="AM70" s="134"/>
      <c r="AN70" s="134"/>
      <c r="AO70" s="134"/>
      <c r="AP70" s="134"/>
      <c r="AQ70" s="134"/>
      <c r="AR70" s="134"/>
      <c r="AS70" s="134"/>
      <c r="AT70" s="134"/>
      <c r="AU70" s="134"/>
      <c r="AV70" s="134"/>
      <c r="AW70" s="134"/>
      <c r="AX70" s="134"/>
      <c r="AY70" s="134"/>
      <c r="AZ70" s="134"/>
      <c r="BA70" s="134"/>
      <c r="BB70" s="134"/>
      <c r="BC70" s="134"/>
      <c r="BD70" s="134"/>
      <c r="BE70" s="134"/>
      <c r="BF70" s="134"/>
      <c r="BG70" s="134"/>
      <c r="BH70" s="134"/>
      <c r="BI70" s="134"/>
      <c r="BJ70" s="134"/>
      <c r="BK70" s="134"/>
      <c r="BL70" s="134"/>
      <c r="BM70" s="134"/>
      <c r="BN70" s="134"/>
      <c r="BO70" s="134"/>
      <c r="BP70" s="134"/>
      <c r="BQ70" s="134"/>
      <c r="BR70" s="134"/>
      <c r="BS70" s="134"/>
      <c r="BT70" s="134"/>
      <c r="BU70" s="134"/>
      <c r="BV70" s="134"/>
      <c r="BW70" s="134"/>
      <c r="BX70" s="134"/>
      <c r="BY70" s="134"/>
      <c r="BZ70" s="134"/>
      <c r="CA70" s="134"/>
      <c r="CB70" s="134"/>
      <c r="CC70" s="134"/>
      <c r="CD70" s="134"/>
      <c r="CE70" s="134"/>
      <c r="CF70" s="134"/>
      <c r="CG70" s="134"/>
      <c r="CH70" s="134"/>
      <c r="CI70" s="134"/>
      <c r="CJ70" s="134"/>
      <c r="CK70" s="134"/>
      <c r="CL70" s="134"/>
      <c r="CM70" s="134"/>
      <c r="CN70" s="134"/>
      <c r="CO70" s="134"/>
      <c r="CP70" s="134"/>
      <c r="CQ70" s="134"/>
      <c r="CR70" s="134"/>
      <c r="CS70" s="134"/>
      <c r="CT70" s="134"/>
      <c r="CU70" s="134"/>
      <c r="CV70" s="134"/>
      <c r="CW70" s="134"/>
      <c r="CX70" s="134"/>
      <c r="CY70" s="134"/>
      <c r="CZ70" s="134"/>
      <c r="DA70" s="134"/>
      <c r="DB70" s="134"/>
      <c r="DC70" s="134"/>
      <c r="DD70" s="134"/>
      <c r="DE70" s="134"/>
      <c r="DF70" s="134"/>
      <c r="DG70" s="134"/>
      <c r="DH70" s="134"/>
      <c r="DI70" s="134"/>
      <c r="DJ70" s="134"/>
      <c r="DK70" s="134"/>
      <c r="DL70" s="134"/>
      <c r="DM70" s="134"/>
      <c r="DN70" s="134"/>
      <c r="DO70" s="134"/>
      <c r="DP70" s="134"/>
      <c r="DQ70" s="134"/>
      <c r="DR70" s="134"/>
      <c r="DS70" s="134"/>
      <c r="DT70" s="134"/>
      <c r="DU70" s="134"/>
    </row>
    <row r="71" spans="1:125" s="133" customFormat="1" ht="146.55000000000001" customHeight="1">
      <c r="A71" s="152" t="s">
        <v>384</v>
      </c>
      <c r="B71" s="153" t="s">
        <v>567</v>
      </c>
      <c r="C71" s="250" t="s">
        <v>455</v>
      </c>
      <c r="D71" s="155">
        <v>70</v>
      </c>
      <c r="E71" s="252" t="s">
        <v>1852</v>
      </c>
      <c r="F71" s="252" t="s">
        <v>1852</v>
      </c>
      <c r="G71" s="156"/>
      <c r="H71" s="156"/>
      <c r="I71" s="253" t="s">
        <v>1866</v>
      </c>
      <c r="J71" s="253" t="s">
        <v>1868</v>
      </c>
      <c r="K71" s="254" t="s">
        <v>571</v>
      </c>
      <c r="L71" s="256" t="s">
        <v>336</v>
      </c>
      <c r="M71" s="153"/>
      <c r="N71" s="168"/>
      <c r="O71" s="185"/>
      <c r="P71" s="256">
        <v>0</v>
      </c>
      <c r="Q71" s="153"/>
      <c r="R71" s="153"/>
      <c r="S71" s="170"/>
      <c r="T71" s="170"/>
      <c r="U71" s="170"/>
      <c r="V71" s="362">
        <v>0</v>
      </c>
      <c r="W71" s="260">
        <v>5</v>
      </c>
      <c r="X71" s="259">
        <v>5</v>
      </c>
      <c r="Y71" s="257" t="s">
        <v>390</v>
      </c>
      <c r="Z71" s="254"/>
      <c r="AA71" s="250"/>
      <c r="AB71" s="176" t="s">
        <v>391</v>
      </c>
      <c r="AC71" s="134"/>
      <c r="AD71" s="134"/>
      <c r="AE71" s="134"/>
      <c r="AF71" s="134"/>
      <c r="AG71" s="134"/>
      <c r="AH71" s="134"/>
      <c r="AI71" s="134"/>
      <c r="AJ71" s="134"/>
      <c r="AK71" s="134"/>
      <c r="AL71" s="134"/>
      <c r="AM71" s="134"/>
      <c r="AN71" s="134"/>
      <c r="AO71" s="134"/>
      <c r="AP71" s="134"/>
      <c r="AQ71" s="134"/>
      <c r="AR71" s="134"/>
      <c r="AS71" s="134"/>
      <c r="AT71" s="134"/>
      <c r="AU71" s="134"/>
      <c r="AV71" s="134"/>
      <c r="AW71" s="134"/>
      <c r="AX71" s="134"/>
      <c r="AY71" s="134"/>
      <c r="AZ71" s="134"/>
      <c r="BA71" s="134"/>
      <c r="BB71" s="134"/>
      <c r="BC71" s="134"/>
      <c r="BD71" s="134"/>
      <c r="BE71" s="134"/>
      <c r="BF71" s="134"/>
      <c r="BG71" s="134"/>
      <c r="BH71" s="134"/>
      <c r="BI71" s="134"/>
      <c r="BJ71" s="134"/>
      <c r="BK71" s="134"/>
      <c r="BL71" s="134"/>
      <c r="BM71" s="134"/>
      <c r="BN71" s="134"/>
      <c r="BO71" s="134"/>
      <c r="BP71" s="134"/>
      <c r="BQ71" s="134"/>
      <c r="BR71" s="134"/>
      <c r="BS71" s="134"/>
      <c r="BT71" s="134"/>
      <c r="BU71" s="134"/>
      <c r="BV71" s="134"/>
      <c r="BW71" s="134"/>
      <c r="BX71" s="134"/>
      <c r="BY71" s="134"/>
      <c r="BZ71" s="134"/>
      <c r="CA71" s="134"/>
      <c r="CB71" s="134"/>
      <c r="CC71" s="134"/>
      <c r="CD71" s="134"/>
      <c r="CE71" s="134"/>
      <c r="CF71" s="134"/>
      <c r="CG71" s="134"/>
      <c r="CH71" s="134"/>
      <c r="CI71" s="134"/>
      <c r="CJ71" s="134"/>
      <c r="CK71" s="134"/>
      <c r="CL71" s="134"/>
      <c r="CM71" s="134"/>
      <c r="CN71" s="134"/>
      <c r="CO71" s="134"/>
      <c r="CP71" s="134"/>
      <c r="CQ71" s="134"/>
      <c r="CR71" s="134"/>
      <c r="CS71" s="134"/>
      <c r="CT71" s="134"/>
      <c r="CU71" s="134"/>
      <c r="CV71" s="134"/>
      <c r="CW71" s="134"/>
      <c r="CX71" s="134"/>
      <c r="CY71" s="134"/>
      <c r="CZ71" s="134"/>
      <c r="DA71" s="134"/>
      <c r="DB71" s="134"/>
      <c r="DC71" s="134"/>
      <c r="DD71" s="134"/>
      <c r="DE71" s="134"/>
      <c r="DF71" s="134"/>
      <c r="DG71" s="134"/>
      <c r="DH71" s="134"/>
      <c r="DI71" s="134"/>
      <c r="DJ71" s="134"/>
      <c r="DK71" s="134"/>
      <c r="DL71" s="134"/>
      <c r="DM71" s="134"/>
      <c r="DN71" s="134"/>
      <c r="DO71" s="134"/>
      <c r="DP71" s="134"/>
      <c r="DQ71" s="134"/>
      <c r="DR71" s="134"/>
      <c r="DS71" s="134"/>
      <c r="DT71" s="134"/>
      <c r="DU71" s="134"/>
    </row>
    <row r="72" spans="1:125" s="133" customFormat="1" ht="133.5" customHeight="1">
      <c r="A72" s="152" t="s">
        <v>384</v>
      </c>
      <c r="B72" s="153" t="s">
        <v>567</v>
      </c>
      <c r="C72" s="250" t="s">
        <v>455</v>
      </c>
      <c r="D72" s="155">
        <v>71</v>
      </c>
      <c r="E72" s="252" t="s">
        <v>1853</v>
      </c>
      <c r="F72" s="252" t="s">
        <v>1854</v>
      </c>
      <c r="G72" s="156"/>
      <c r="H72" s="156"/>
      <c r="I72" s="253" t="s">
        <v>1866</v>
      </c>
      <c r="J72" s="253" t="s">
        <v>1869</v>
      </c>
      <c r="K72" s="254" t="s">
        <v>1870</v>
      </c>
      <c r="L72" s="256" t="s">
        <v>336</v>
      </c>
      <c r="M72" s="153"/>
      <c r="N72" s="168"/>
      <c r="O72" s="185"/>
      <c r="P72" s="256">
        <v>0</v>
      </c>
      <c r="Q72" s="153"/>
      <c r="R72" s="153"/>
      <c r="S72" s="170"/>
      <c r="T72" s="170"/>
      <c r="U72" s="170"/>
      <c r="V72" s="362">
        <v>0</v>
      </c>
      <c r="W72" s="260">
        <v>5</v>
      </c>
      <c r="X72" s="259">
        <v>5</v>
      </c>
      <c r="Y72" s="257" t="s">
        <v>390</v>
      </c>
      <c r="Z72" s="254"/>
      <c r="AA72" s="250"/>
      <c r="AB72" s="176" t="s">
        <v>391</v>
      </c>
      <c r="AC72" s="134"/>
      <c r="AD72" s="134"/>
      <c r="AE72" s="134"/>
      <c r="AF72" s="134"/>
      <c r="AG72" s="134"/>
      <c r="AH72" s="134"/>
      <c r="AI72" s="134"/>
      <c r="AJ72" s="134"/>
      <c r="AK72" s="134"/>
      <c r="AL72" s="134"/>
      <c r="AM72" s="134"/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34"/>
      <c r="BE72" s="134"/>
      <c r="BF72" s="134"/>
      <c r="BG72" s="134"/>
      <c r="BH72" s="134"/>
      <c r="BI72" s="134"/>
      <c r="BJ72" s="134"/>
      <c r="BK72" s="134"/>
      <c r="BL72" s="134"/>
      <c r="BM72" s="134"/>
      <c r="BN72" s="134"/>
      <c r="BO72" s="134"/>
      <c r="BP72" s="134"/>
      <c r="BQ72" s="134"/>
      <c r="BR72" s="134"/>
      <c r="BS72" s="134"/>
      <c r="BT72" s="134"/>
      <c r="BU72" s="134"/>
      <c r="BV72" s="134"/>
      <c r="BW72" s="134"/>
      <c r="BX72" s="134"/>
      <c r="BY72" s="134"/>
      <c r="BZ72" s="134"/>
      <c r="CA72" s="134"/>
      <c r="CB72" s="134"/>
      <c r="CC72" s="134"/>
      <c r="CD72" s="134"/>
      <c r="CE72" s="134"/>
      <c r="CF72" s="134"/>
      <c r="CG72" s="134"/>
      <c r="CH72" s="134"/>
      <c r="CI72" s="134"/>
      <c r="CJ72" s="134"/>
      <c r="CK72" s="134"/>
      <c r="CL72" s="134"/>
      <c r="CM72" s="134"/>
      <c r="CN72" s="134"/>
      <c r="CO72" s="134"/>
      <c r="CP72" s="134"/>
      <c r="CQ72" s="134"/>
      <c r="CR72" s="134"/>
      <c r="CS72" s="134"/>
      <c r="CT72" s="134"/>
      <c r="CU72" s="134"/>
      <c r="CV72" s="134"/>
      <c r="CW72" s="134"/>
      <c r="CX72" s="134"/>
      <c r="CY72" s="134"/>
      <c r="CZ72" s="134"/>
      <c r="DA72" s="134"/>
      <c r="DB72" s="134"/>
      <c r="DC72" s="134"/>
      <c r="DD72" s="134"/>
      <c r="DE72" s="134"/>
      <c r="DF72" s="134"/>
      <c r="DG72" s="134"/>
      <c r="DH72" s="134"/>
      <c r="DI72" s="134"/>
      <c r="DJ72" s="134"/>
      <c r="DK72" s="134"/>
      <c r="DL72" s="134"/>
      <c r="DM72" s="134"/>
      <c r="DN72" s="134"/>
      <c r="DO72" s="134"/>
      <c r="DP72" s="134"/>
      <c r="DQ72" s="134"/>
      <c r="DR72" s="134"/>
      <c r="DS72" s="134"/>
      <c r="DT72" s="134"/>
      <c r="DU72" s="134"/>
    </row>
    <row r="73" spans="1:125" s="133" customFormat="1" ht="60" customHeight="1">
      <c r="A73" s="152" t="s">
        <v>384</v>
      </c>
      <c r="B73" s="153" t="s">
        <v>572</v>
      </c>
      <c r="C73" s="251" t="s">
        <v>455</v>
      </c>
      <c r="D73" s="155">
        <v>72</v>
      </c>
      <c r="E73" s="252" t="s">
        <v>1855</v>
      </c>
      <c r="F73" s="252" t="s">
        <v>1855</v>
      </c>
      <c r="G73" s="156"/>
      <c r="H73" s="156"/>
      <c r="I73" s="253"/>
      <c r="J73" s="253" t="s">
        <v>1871</v>
      </c>
      <c r="K73" s="254" t="s">
        <v>1872</v>
      </c>
      <c r="L73" s="256" t="s">
        <v>336</v>
      </c>
      <c r="M73" s="153"/>
      <c r="N73" s="168"/>
      <c r="O73" s="163"/>
      <c r="P73" s="256">
        <v>0</v>
      </c>
      <c r="Q73" s="153"/>
      <c r="R73" s="153"/>
      <c r="S73" s="170"/>
      <c r="T73" s="170"/>
      <c r="U73" s="170"/>
      <c r="V73" s="362">
        <v>0</v>
      </c>
      <c r="W73" s="260">
        <v>5</v>
      </c>
      <c r="X73" s="259">
        <v>5</v>
      </c>
      <c r="Y73" s="256" t="s">
        <v>390</v>
      </c>
      <c r="Z73" s="277"/>
      <c r="AA73" s="250"/>
      <c r="AB73" s="176"/>
      <c r="AC73" s="134"/>
      <c r="AD73" s="134"/>
      <c r="AE73" s="134"/>
      <c r="AF73" s="134"/>
      <c r="AG73" s="134"/>
      <c r="AH73" s="134"/>
      <c r="AI73" s="134"/>
      <c r="AJ73" s="134"/>
      <c r="AK73" s="134"/>
      <c r="AL73" s="134"/>
      <c r="AM73" s="134"/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34"/>
      <c r="BE73" s="134"/>
      <c r="BF73" s="134"/>
      <c r="BG73" s="134"/>
      <c r="BH73" s="134"/>
      <c r="BI73" s="134"/>
      <c r="BJ73" s="134"/>
      <c r="BK73" s="134"/>
      <c r="BL73" s="134"/>
      <c r="BM73" s="134"/>
      <c r="BN73" s="134"/>
      <c r="BO73" s="134"/>
      <c r="BP73" s="134"/>
      <c r="BQ73" s="134"/>
      <c r="BR73" s="134"/>
      <c r="BS73" s="134"/>
      <c r="BT73" s="134"/>
      <c r="BU73" s="134"/>
      <c r="BV73" s="134"/>
      <c r="BW73" s="134"/>
      <c r="BX73" s="134"/>
      <c r="BY73" s="134"/>
      <c r="BZ73" s="134"/>
      <c r="CA73" s="134"/>
      <c r="CB73" s="134"/>
      <c r="CC73" s="134"/>
      <c r="CD73" s="134"/>
      <c r="CE73" s="134"/>
      <c r="CF73" s="134"/>
      <c r="CG73" s="134"/>
      <c r="CH73" s="134"/>
      <c r="CI73" s="134"/>
      <c r="CJ73" s="134"/>
      <c r="CK73" s="134"/>
      <c r="CL73" s="134"/>
      <c r="CM73" s="134"/>
      <c r="CN73" s="134"/>
      <c r="CO73" s="134"/>
      <c r="CP73" s="134"/>
      <c r="CQ73" s="134"/>
      <c r="CR73" s="134"/>
      <c r="CS73" s="134"/>
      <c r="CT73" s="134"/>
      <c r="CU73" s="134"/>
      <c r="CV73" s="134"/>
      <c r="CW73" s="134"/>
      <c r="CX73" s="134"/>
      <c r="CY73" s="134"/>
      <c r="CZ73" s="134"/>
      <c r="DA73" s="134"/>
      <c r="DB73" s="134"/>
      <c r="DC73" s="134"/>
      <c r="DD73" s="134"/>
      <c r="DE73" s="134"/>
      <c r="DF73" s="134"/>
      <c r="DG73" s="134"/>
      <c r="DH73" s="134"/>
      <c r="DI73" s="134"/>
      <c r="DJ73" s="134"/>
      <c r="DK73" s="134"/>
      <c r="DL73" s="134"/>
      <c r="DM73" s="134"/>
      <c r="DN73" s="134"/>
      <c r="DO73" s="134"/>
      <c r="DP73" s="134"/>
      <c r="DQ73" s="134"/>
      <c r="DR73" s="134"/>
      <c r="DS73" s="134"/>
      <c r="DT73" s="134"/>
      <c r="DU73" s="134"/>
    </row>
    <row r="74" spans="1:125" s="133" customFormat="1" ht="60" customHeight="1">
      <c r="A74" s="152" t="s">
        <v>384</v>
      </c>
      <c r="B74" s="153" t="s">
        <v>572</v>
      </c>
      <c r="C74" s="251" t="s">
        <v>455</v>
      </c>
      <c r="D74" s="155">
        <v>73</v>
      </c>
      <c r="E74" s="252" t="s">
        <v>1856</v>
      </c>
      <c r="F74" s="252" t="s">
        <v>1856</v>
      </c>
      <c r="G74" s="156"/>
      <c r="H74" s="156"/>
      <c r="I74" s="253"/>
      <c r="J74" s="253" t="s">
        <v>1873</v>
      </c>
      <c r="K74" s="254" t="s">
        <v>1874</v>
      </c>
      <c r="L74" s="256" t="s">
        <v>336</v>
      </c>
      <c r="M74" s="153"/>
      <c r="N74" s="168"/>
      <c r="O74" s="163"/>
      <c r="P74" s="256">
        <v>0</v>
      </c>
      <c r="Q74" s="153"/>
      <c r="R74" s="153"/>
      <c r="S74" s="170"/>
      <c r="T74" s="170"/>
      <c r="U74" s="170"/>
      <c r="V74" s="362">
        <v>0</v>
      </c>
      <c r="W74" s="260">
        <v>5</v>
      </c>
      <c r="X74" s="259">
        <v>5</v>
      </c>
      <c r="Y74" s="256" t="s">
        <v>390</v>
      </c>
      <c r="Z74" s="277"/>
      <c r="AA74" s="250"/>
      <c r="AB74" s="176"/>
      <c r="AC74" s="134"/>
      <c r="AD74" s="134"/>
      <c r="AE74" s="134"/>
      <c r="AF74" s="134"/>
      <c r="AG74" s="134"/>
      <c r="AH74" s="134"/>
      <c r="AI74" s="134"/>
      <c r="AJ74" s="134"/>
      <c r="AK74" s="134"/>
      <c r="AL74" s="134"/>
      <c r="AM74" s="134"/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34"/>
      <c r="BE74" s="134"/>
      <c r="BF74" s="134"/>
      <c r="BG74" s="134"/>
      <c r="BH74" s="134"/>
      <c r="BI74" s="134"/>
      <c r="BJ74" s="134"/>
      <c r="BK74" s="134"/>
      <c r="BL74" s="134"/>
      <c r="BM74" s="134"/>
      <c r="BN74" s="134"/>
      <c r="BO74" s="134"/>
      <c r="BP74" s="134"/>
      <c r="BQ74" s="134"/>
      <c r="BR74" s="134"/>
      <c r="BS74" s="134"/>
      <c r="BT74" s="134"/>
      <c r="BU74" s="134"/>
      <c r="BV74" s="134"/>
      <c r="BW74" s="134"/>
      <c r="BX74" s="134"/>
      <c r="BY74" s="134"/>
      <c r="BZ74" s="134"/>
      <c r="CA74" s="134"/>
      <c r="CB74" s="134"/>
      <c r="CC74" s="134"/>
      <c r="CD74" s="134"/>
      <c r="CE74" s="134"/>
      <c r="CF74" s="134"/>
      <c r="CG74" s="134"/>
      <c r="CH74" s="134"/>
      <c r="CI74" s="134"/>
      <c r="CJ74" s="134"/>
      <c r="CK74" s="134"/>
      <c r="CL74" s="134"/>
      <c r="CM74" s="134"/>
      <c r="CN74" s="134"/>
      <c r="CO74" s="134"/>
      <c r="CP74" s="134"/>
      <c r="CQ74" s="134"/>
      <c r="CR74" s="134"/>
      <c r="CS74" s="134"/>
      <c r="CT74" s="134"/>
      <c r="CU74" s="134"/>
      <c r="CV74" s="134"/>
      <c r="CW74" s="134"/>
      <c r="CX74" s="134"/>
      <c r="CY74" s="134"/>
      <c r="CZ74" s="134"/>
      <c r="DA74" s="134"/>
      <c r="DB74" s="134"/>
      <c r="DC74" s="134"/>
      <c r="DD74" s="134"/>
      <c r="DE74" s="134"/>
      <c r="DF74" s="134"/>
      <c r="DG74" s="134"/>
      <c r="DH74" s="134"/>
      <c r="DI74" s="134"/>
      <c r="DJ74" s="134"/>
      <c r="DK74" s="134"/>
      <c r="DL74" s="134"/>
      <c r="DM74" s="134"/>
      <c r="DN74" s="134"/>
      <c r="DO74" s="134"/>
      <c r="DP74" s="134"/>
      <c r="DQ74" s="134"/>
      <c r="DR74" s="134"/>
      <c r="DS74" s="134"/>
      <c r="DT74" s="134"/>
      <c r="DU74" s="134"/>
    </row>
    <row r="75" spans="1:125" s="133" customFormat="1" ht="60" customHeight="1">
      <c r="A75" s="152" t="s">
        <v>384</v>
      </c>
      <c r="B75" s="153" t="s">
        <v>572</v>
      </c>
      <c r="C75" s="251" t="s">
        <v>386</v>
      </c>
      <c r="D75" s="155">
        <v>74</v>
      </c>
      <c r="E75" s="254" t="s">
        <v>1857</v>
      </c>
      <c r="F75" s="254" t="s">
        <v>1858</v>
      </c>
      <c r="G75" s="180"/>
      <c r="H75" s="156"/>
      <c r="I75" s="253"/>
      <c r="J75" s="253" t="s">
        <v>1875</v>
      </c>
      <c r="K75" s="254" t="s">
        <v>1876</v>
      </c>
      <c r="L75" s="256" t="s">
        <v>336</v>
      </c>
      <c r="M75" s="153"/>
      <c r="N75" s="168"/>
      <c r="O75" s="163"/>
      <c r="P75" s="255">
        <v>0</v>
      </c>
      <c r="Q75" s="153"/>
      <c r="R75" s="153"/>
      <c r="S75" s="170"/>
      <c r="T75" s="170"/>
      <c r="U75" s="170"/>
      <c r="V75" s="362">
        <f>(0.598+0.798+1.162)/3</f>
        <v>0.85266666666666657</v>
      </c>
      <c r="W75" s="258">
        <v>1</v>
      </c>
      <c r="X75" s="259">
        <f t="shared" ref="X75" si="9">IF(W75=0,0,IF(W75&lt;0.3,0.3,IF(W75&lt;1,W75*1.3,IF(W75&lt;3,W75*1.2,IF(W75&lt;6,W75*1.15,IF(W75&lt;10,W75+1,IF(W75&gt;50,W75,W75*1.05)))))))</f>
        <v>1.2</v>
      </c>
      <c r="Y75" s="256" t="s">
        <v>390</v>
      </c>
      <c r="Z75" s="250"/>
      <c r="AA75" s="250"/>
      <c r="AB75" s="176"/>
      <c r="AC75" s="134"/>
      <c r="AD75" s="134"/>
      <c r="AE75" s="134"/>
      <c r="AF75" s="134"/>
      <c r="AG75" s="134"/>
      <c r="AH75" s="134"/>
      <c r="AI75" s="134"/>
      <c r="AJ75" s="134"/>
      <c r="AK75" s="134"/>
      <c r="AL75" s="134"/>
      <c r="AM75" s="134"/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34"/>
      <c r="BE75" s="134"/>
      <c r="BF75" s="134"/>
      <c r="BG75" s="134"/>
      <c r="BH75" s="134"/>
      <c r="BI75" s="134"/>
      <c r="BJ75" s="134"/>
      <c r="BK75" s="134"/>
      <c r="BL75" s="134"/>
      <c r="BM75" s="134"/>
      <c r="BN75" s="134"/>
      <c r="BO75" s="134"/>
      <c r="BP75" s="134"/>
      <c r="BQ75" s="134"/>
      <c r="BR75" s="134"/>
      <c r="BS75" s="134"/>
      <c r="BT75" s="134"/>
      <c r="BU75" s="134"/>
      <c r="BV75" s="134"/>
      <c r="BW75" s="134"/>
      <c r="BX75" s="134"/>
      <c r="BY75" s="134"/>
      <c r="BZ75" s="134"/>
      <c r="CA75" s="134"/>
      <c r="CB75" s="134"/>
      <c r="CC75" s="134"/>
      <c r="CD75" s="134"/>
      <c r="CE75" s="134"/>
      <c r="CF75" s="134"/>
      <c r="CG75" s="134"/>
      <c r="CH75" s="134"/>
      <c r="CI75" s="134"/>
      <c r="CJ75" s="134"/>
      <c r="CK75" s="134"/>
      <c r="CL75" s="134"/>
      <c r="CM75" s="134"/>
      <c r="CN75" s="134"/>
      <c r="CO75" s="134"/>
      <c r="CP75" s="134"/>
      <c r="CQ75" s="134"/>
      <c r="CR75" s="134"/>
      <c r="CS75" s="134"/>
      <c r="CT75" s="134"/>
      <c r="CU75" s="134"/>
      <c r="CV75" s="134"/>
      <c r="CW75" s="134"/>
      <c r="CX75" s="134"/>
      <c r="CY75" s="134"/>
      <c r="CZ75" s="134"/>
      <c r="DA75" s="134"/>
      <c r="DB75" s="134"/>
      <c r="DC75" s="134"/>
      <c r="DD75" s="134"/>
      <c r="DE75" s="134"/>
      <c r="DF75" s="134"/>
      <c r="DG75" s="134"/>
      <c r="DH75" s="134"/>
      <c r="DI75" s="134"/>
      <c r="DJ75" s="134"/>
      <c r="DK75" s="134"/>
      <c r="DL75" s="134"/>
      <c r="DM75" s="134"/>
      <c r="DN75" s="134"/>
      <c r="DO75" s="134"/>
      <c r="DP75" s="134"/>
      <c r="DQ75" s="134"/>
      <c r="DR75" s="134"/>
      <c r="DS75" s="134"/>
      <c r="DT75" s="134"/>
      <c r="DU75" s="134"/>
    </row>
    <row r="76" spans="1:125" s="133" customFormat="1" ht="60" hidden="1" customHeight="1">
      <c r="A76" s="152" t="s">
        <v>384</v>
      </c>
      <c r="B76" s="153" t="s">
        <v>385</v>
      </c>
      <c r="C76" s="153" t="s">
        <v>386</v>
      </c>
      <c r="D76" s="154">
        <v>75</v>
      </c>
      <c r="E76" s="158" t="s">
        <v>573</v>
      </c>
      <c r="F76" s="158" t="s">
        <v>573</v>
      </c>
      <c r="G76" s="156" t="s">
        <v>398</v>
      </c>
      <c r="H76" s="156" t="s">
        <v>387</v>
      </c>
      <c r="I76" s="164" t="s">
        <v>574</v>
      </c>
      <c r="J76" s="164" t="s">
        <v>575</v>
      </c>
      <c r="K76" s="158" t="s">
        <v>576</v>
      </c>
      <c r="L76" s="153" t="s">
        <v>402</v>
      </c>
      <c r="M76" s="153"/>
      <c r="N76" s="153"/>
      <c r="O76" s="153"/>
      <c r="P76" s="153"/>
      <c r="Q76" s="153"/>
      <c r="R76" s="153"/>
      <c r="S76" s="170"/>
      <c r="T76" s="170"/>
      <c r="U76" s="170"/>
      <c r="V76" s="170"/>
      <c r="W76" s="162"/>
      <c r="X76" s="162"/>
      <c r="Y76" s="153"/>
      <c r="Z76" s="170"/>
      <c r="AA76" s="170"/>
      <c r="AB76" s="170"/>
      <c r="AC76" s="134"/>
      <c r="AD76" s="134"/>
      <c r="AE76" s="134"/>
      <c r="AF76" s="134"/>
      <c r="AG76" s="134"/>
      <c r="AH76" s="134"/>
      <c r="AI76" s="134"/>
      <c r="AJ76" s="134"/>
      <c r="AK76" s="134"/>
      <c r="AL76" s="134"/>
      <c r="AM76" s="134"/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34"/>
      <c r="BE76" s="134"/>
      <c r="BF76" s="134"/>
      <c r="BG76" s="134"/>
      <c r="BH76" s="134"/>
      <c r="BI76" s="134"/>
      <c r="BJ76" s="134"/>
      <c r="BK76" s="134"/>
      <c r="BL76" s="134"/>
      <c r="BM76" s="134"/>
      <c r="BN76" s="134"/>
      <c r="BO76" s="134"/>
      <c r="BP76" s="134"/>
      <c r="BQ76" s="134"/>
      <c r="BR76" s="134"/>
      <c r="BS76" s="134"/>
      <c r="BT76" s="134"/>
      <c r="BU76" s="134"/>
      <c r="BV76" s="134"/>
      <c r="BW76" s="134"/>
      <c r="BX76" s="134"/>
      <c r="BY76" s="134"/>
      <c r="BZ76" s="134"/>
      <c r="CA76" s="134"/>
      <c r="CB76" s="134"/>
      <c r="CC76" s="134"/>
      <c r="CD76" s="134"/>
      <c r="CE76" s="134"/>
      <c r="CF76" s="134"/>
      <c r="CG76" s="134"/>
      <c r="CH76" s="134"/>
      <c r="CI76" s="134"/>
      <c r="CJ76" s="134"/>
      <c r="CK76" s="134"/>
      <c r="CL76" s="134"/>
      <c r="CM76" s="134"/>
      <c r="CN76" s="134"/>
      <c r="CO76" s="134"/>
      <c r="CP76" s="134"/>
      <c r="CQ76" s="134"/>
      <c r="CR76" s="134"/>
      <c r="CS76" s="134"/>
      <c r="CT76" s="134"/>
      <c r="CU76" s="134"/>
      <c r="CV76" s="134"/>
      <c r="CW76" s="134"/>
      <c r="CX76" s="134"/>
      <c r="CY76" s="134"/>
      <c r="CZ76" s="134"/>
      <c r="DA76" s="134"/>
      <c r="DB76" s="134"/>
      <c r="DC76" s="134"/>
      <c r="DD76" s="134"/>
      <c r="DE76" s="134"/>
      <c r="DF76" s="134"/>
      <c r="DG76" s="134"/>
      <c r="DH76" s="134"/>
      <c r="DI76" s="134"/>
      <c r="DJ76" s="134"/>
      <c r="DK76" s="134"/>
      <c r="DL76" s="134"/>
      <c r="DM76" s="134"/>
      <c r="DN76" s="134"/>
      <c r="DO76" s="134"/>
      <c r="DP76" s="134"/>
      <c r="DQ76" s="134"/>
      <c r="DR76" s="134"/>
      <c r="DS76" s="134"/>
      <c r="DT76" s="134"/>
      <c r="DU76" s="134"/>
    </row>
    <row r="77" spans="1:125" s="133" customFormat="1" ht="60" hidden="1" customHeight="1">
      <c r="A77" s="152" t="s">
        <v>384</v>
      </c>
      <c r="B77" s="153" t="s">
        <v>385</v>
      </c>
      <c r="C77" s="153" t="s">
        <v>386</v>
      </c>
      <c r="D77" s="154">
        <v>76</v>
      </c>
      <c r="E77" s="158" t="s">
        <v>577</v>
      </c>
      <c r="F77" s="158" t="s">
        <v>577</v>
      </c>
      <c r="G77" s="156" t="s">
        <v>398</v>
      </c>
      <c r="H77" s="156" t="s">
        <v>387</v>
      </c>
      <c r="I77" s="164" t="s">
        <v>574</v>
      </c>
      <c r="J77" s="164" t="s">
        <v>578</v>
      </c>
      <c r="K77" s="158" t="s">
        <v>579</v>
      </c>
      <c r="L77" s="153" t="s">
        <v>402</v>
      </c>
      <c r="M77" s="153"/>
      <c r="N77" s="153"/>
      <c r="O77" s="153"/>
      <c r="P77" s="153"/>
      <c r="Q77" s="153"/>
      <c r="R77" s="153"/>
      <c r="S77" s="170"/>
      <c r="T77" s="170"/>
      <c r="U77" s="170"/>
      <c r="V77" s="170"/>
      <c r="W77" s="162"/>
      <c r="X77" s="162"/>
      <c r="Y77" s="153"/>
      <c r="Z77" s="170"/>
      <c r="AA77" s="170"/>
      <c r="AB77" s="170"/>
      <c r="AC77" s="134"/>
      <c r="AD77" s="134"/>
      <c r="AE77" s="134"/>
      <c r="AF77" s="134"/>
      <c r="AG77" s="134"/>
      <c r="AH77" s="134"/>
      <c r="AI77" s="134"/>
      <c r="AJ77" s="134"/>
      <c r="AK77" s="134"/>
      <c r="AL77" s="134"/>
      <c r="AM77" s="134"/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34"/>
      <c r="BE77" s="134"/>
      <c r="BF77" s="134"/>
      <c r="BG77" s="134"/>
      <c r="BH77" s="134"/>
      <c r="BI77" s="134"/>
      <c r="BJ77" s="134"/>
      <c r="BK77" s="134"/>
      <c r="BL77" s="134"/>
      <c r="BM77" s="134"/>
      <c r="BN77" s="134"/>
      <c r="BO77" s="134"/>
      <c r="BP77" s="134"/>
      <c r="BQ77" s="134"/>
      <c r="BR77" s="134"/>
      <c r="BS77" s="134"/>
      <c r="BT77" s="134"/>
      <c r="BU77" s="134"/>
      <c r="BV77" s="134"/>
      <c r="BW77" s="134"/>
      <c r="BX77" s="134"/>
      <c r="BY77" s="134"/>
      <c r="BZ77" s="134"/>
      <c r="CA77" s="134"/>
      <c r="CB77" s="134"/>
      <c r="CC77" s="134"/>
      <c r="CD77" s="134"/>
      <c r="CE77" s="134"/>
      <c r="CF77" s="134"/>
      <c r="CG77" s="134"/>
      <c r="CH77" s="134"/>
      <c r="CI77" s="134"/>
      <c r="CJ77" s="134"/>
      <c r="CK77" s="134"/>
      <c r="CL77" s="134"/>
      <c r="CM77" s="134"/>
      <c r="CN77" s="134"/>
      <c r="CO77" s="134"/>
      <c r="CP77" s="134"/>
      <c r="CQ77" s="134"/>
      <c r="CR77" s="134"/>
      <c r="CS77" s="134"/>
      <c r="CT77" s="134"/>
      <c r="CU77" s="134"/>
      <c r="CV77" s="134"/>
      <c r="CW77" s="134"/>
      <c r="CX77" s="134"/>
      <c r="CY77" s="134"/>
      <c r="CZ77" s="134"/>
      <c r="DA77" s="134"/>
      <c r="DB77" s="134"/>
      <c r="DC77" s="134"/>
      <c r="DD77" s="134"/>
      <c r="DE77" s="134"/>
      <c r="DF77" s="134"/>
      <c r="DG77" s="134"/>
      <c r="DH77" s="134"/>
      <c r="DI77" s="134"/>
      <c r="DJ77" s="134"/>
      <c r="DK77" s="134"/>
      <c r="DL77" s="134"/>
      <c r="DM77" s="134"/>
      <c r="DN77" s="134"/>
      <c r="DO77" s="134"/>
      <c r="DP77" s="134"/>
      <c r="DQ77" s="134"/>
      <c r="DR77" s="134"/>
      <c r="DS77" s="134"/>
      <c r="DT77" s="134"/>
      <c r="DU77" s="134"/>
    </row>
    <row r="78" spans="1:125" s="133" customFormat="1" ht="60" hidden="1" customHeight="1">
      <c r="A78" s="152" t="s">
        <v>384</v>
      </c>
      <c r="B78" s="153" t="s">
        <v>385</v>
      </c>
      <c r="C78" s="153" t="s">
        <v>386</v>
      </c>
      <c r="D78" s="154">
        <v>77</v>
      </c>
      <c r="E78" s="158" t="s">
        <v>580</v>
      </c>
      <c r="F78" s="158" t="s">
        <v>580</v>
      </c>
      <c r="G78" s="156" t="s">
        <v>398</v>
      </c>
      <c r="H78" s="156" t="s">
        <v>387</v>
      </c>
      <c r="I78" s="164" t="s">
        <v>581</v>
      </c>
      <c r="J78" s="164" t="s">
        <v>582</v>
      </c>
      <c r="K78" s="158" t="s">
        <v>583</v>
      </c>
      <c r="L78" s="153" t="s">
        <v>402</v>
      </c>
      <c r="M78" s="153"/>
      <c r="N78" s="153"/>
      <c r="O78" s="153"/>
      <c r="P78" s="153"/>
      <c r="Q78" s="153"/>
      <c r="R78" s="153"/>
      <c r="S78" s="170"/>
      <c r="T78" s="170"/>
      <c r="U78" s="170"/>
      <c r="V78" s="170"/>
      <c r="W78" s="162"/>
      <c r="X78" s="162"/>
      <c r="Y78" s="153"/>
      <c r="Z78" s="170"/>
      <c r="AA78" s="170"/>
      <c r="AB78" s="170"/>
      <c r="AC78" s="134"/>
      <c r="AD78" s="134"/>
      <c r="AE78" s="134"/>
      <c r="AF78" s="134"/>
      <c r="AG78" s="134"/>
      <c r="AH78" s="134"/>
      <c r="AI78" s="134"/>
      <c r="AJ78" s="134"/>
      <c r="AK78" s="134"/>
      <c r="AL78" s="134"/>
      <c r="AM78" s="134"/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34"/>
      <c r="BE78" s="134"/>
      <c r="BF78" s="134"/>
      <c r="BG78" s="134"/>
      <c r="BH78" s="134"/>
      <c r="BI78" s="134"/>
      <c r="BJ78" s="134"/>
      <c r="BK78" s="134"/>
      <c r="BL78" s="134"/>
      <c r="BM78" s="134"/>
      <c r="BN78" s="134"/>
      <c r="BO78" s="134"/>
      <c r="BP78" s="134"/>
      <c r="BQ78" s="134"/>
      <c r="BR78" s="134"/>
      <c r="BS78" s="134"/>
      <c r="BT78" s="134"/>
      <c r="BU78" s="134"/>
      <c r="BV78" s="134"/>
      <c r="BW78" s="134"/>
      <c r="BX78" s="134"/>
      <c r="BY78" s="134"/>
      <c r="BZ78" s="134"/>
      <c r="CA78" s="134"/>
      <c r="CB78" s="134"/>
      <c r="CC78" s="134"/>
      <c r="CD78" s="134"/>
      <c r="CE78" s="134"/>
      <c r="CF78" s="134"/>
      <c r="CG78" s="134"/>
      <c r="CH78" s="134"/>
      <c r="CI78" s="134"/>
      <c r="CJ78" s="134"/>
      <c r="CK78" s="134"/>
      <c r="CL78" s="134"/>
      <c r="CM78" s="134"/>
      <c r="CN78" s="134"/>
      <c r="CO78" s="134"/>
      <c r="CP78" s="134"/>
      <c r="CQ78" s="134"/>
      <c r="CR78" s="134"/>
      <c r="CS78" s="134"/>
      <c r="CT78" s="134"/>
      <c r="CU78" s="134"/>
      <c r="CV78" s="134"/>
      <c r="CW78" s="134"/>
      <c r="CX78" s="134"/>
      <c r="CY78" s="134"/>
      <c r="CZ78" s="134"/>
      <c r="DA78" s="134"/>
      <c r="DB78" s="134"/>
      <c r="DC78" s="134"/>
      <c r="DD78" s="134"/>
      <c r="DE78" s="134"/>
      <c r="DF78" s="134"/>
      <c r="DG78" s="134"/>
      <c r="DH78" s="134"/>
      <c r="DI78" s="134"/>
      <c r="DJ78" s="134"/>
      <c r="DK78" s="134"/>
      <c r="DL78" s="134"/>
      <c r="DM78" s="134"/>
      <c r="DN78" s="134"/>
      <c r="DO78" s="134"/>
      <c r="DP78" s="134"/>
      <c r="DQ78" s="134"/>
      <c r="DR78" s="134"/>
      <c r="DS78" s="134"/>
      <c r="DT78" s="134"/>
      <c r="DU78" s="134"/>
    </row>
    <row r="79" spans="1:125" s="133" customFormat="1" ht="60" hidden="1" customHeight="1">
      <c r="A79" s="152" t="s">
        <v>384</v>
      </c>
      <c r="B79" s="153" t="s">
        <v>385</v>
      </c>
      <c r="C79" s="153" t="s">
        <v>386</v>
      </c>
      <c r="D79" s="154">
        <v>78</v>
      </c>
      <c r="E79" s="158" t="s">
        <v>584</v>
      </c>
      <c r="F79" s="158" t="s">
        <v>584</v>
      </c>
      <c r="G79" s="156"/>
      <c r="H79" s="156" t="s">
        <v>387</v>
      </c>
      <c r="I79" s="164" t="s">
        <v>585</v>
      </c>
      <c r="J79" s="164" t="s">
        <v>586</v>
      </c>
      <c r="K79" s="158" t="s">
        <v>587</v>
      </c>
      <c r="L79" s="153" t="s">
        <v>402</v>
      </c>
      <c r="M79" s="153"/>
      <c r="N79" s="153"/>
      <c r="O79" s="153"/>
      <c r="P79" s="153"/>
      <c r="Q79" s="153"/>
      <c r="R79" s="153"/>
      <c r="S79" s="170"/>
      <c r="T79" s="170"/>
      <c r="U79" s="170"/>
      <c r="V79" s="170"/>
      <c r="W79" s="162"/>
      <c r="X79" s="162"/>
      <c r="Y79" s="153"/>
      <c r="Z79" s="170"/>
      <c r="AA79" s="170"/>
      <c r="AB79" s="170"/>
      <c r="AC79" s="134"/>
      <c r="AD79" s="134"/>
      <c r="AE79" s="134"/>
      <c r="AF79" s="134"/>
      <c r="AG79" s="134"/>
      <c r="AH79" s="134"/>
      <c r="AI79" s="134"/>
      <c r="AJ79" s="134"/>
      <c r="AK79" s="134"/>
      <c r="AL79" s="134"/>
      <c r="AM79" s="134"/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34"/>
      <c r="BE79" s="134"/>
      <c r="BF79" s="134"/>
      <c r="BG79" s="134"/>
      <c r="BH79" s="134"/>
      <c r="BI79" s="134"/>
      <c r="BJ79" s="134"/>
      <c r="BK79" s="134"/>
      <c r="BL79" s="134"/>
      <c r="BM79" s="134"/>
      <c r="BN79" s="134"/>
      <c r="BO79" s="134"/>
      <c r="BP79" s="134"/>
      <c r="BQ79" s="134"/>
      <c r="BR79" s="134"/>
      <c r="BS79" s="134"/>
      <c r="BT79" s="134"/>
      <c r="BU79" s="134"/>
      <c r="BV79" s="134"/>
      <c r="BW79" s="134"/>
      <c r="BX79" s="134"/>
      <c r="BY79" s="134"/>
      <c r="BZ79" s="134"/>
      <c r="CA79" s="134"/>
      <c r="CB79" s="134"/>
      <c r="CC79" s="134"/>
      <c r="CD79" s="134"/>
      <c r="CE79" s="134"/>
      <c r="CF79" s="134"/>
      <c r="CG79" s="134"/>
      <c r="CH79" s="134"/>
      <c r="CI79" s="134"/>
      <c r="CJ79" s="134"/>
      <c r="CK79" s="134"/>
      <c r="CL79" s="134"/>
      <c r="CM79" s="134"/>
      <c r="CN79" s="134"/>
      <c r="CO79" s="134"/>
      <c r="CP79" s="134"/>
      <c r="CQ79" s="134"/>
      <c r="CR79" s="134"/>
      <c r="CS79" s="134"/>
      <c r="CT79" s="134"/>
      <c r="CU79" s="134"/>
      <c r="CV79" s="134"/>
      <c r="CW79" s="134"/>
      <c r="CX79" s="134"/>
      <c r="CY79" s="134"/>
      <c r="CZ79" s="134"/>
      <c r="DA79" s="134"/>
      <c r="DB79" s="134"/>
      <c r="DC79" s="134"/>
      <c r="DD79" s="134"/>
      <c r="DE79" s="134"/>
      <c r="DF79" s="134"/>
      <c r="DG79" s="134"/>
      <c r="DH79" s="134"/>
      <c r="DI79" s="134"/>
      <c r="DJ79" s="134"/>
      <c r="DK79" s="134"/>
      <c r="DL79" s="134"/>
      <c r="DM79" s="134"/>
      <c r="DN79" s="134"/>
      <c r="DO79" s="134"/>
      <c r="DP79" s="134"/>
      <c r="DQ79" s="134"/>
      <c r="DR79" s="134"/>
      <c r="DS79" s="134"/>
      <c r="DT79" s="134"/>
      <c r="DU79" s="134"/>
    </row>
    <row r="80" spans="1:125" s="133" customFormat="1" ht="99" customHeight="1">
      <c r="A80" s="152" t="s">
        <v>384</v>
      </c>
      <c r="B80" s="153" t="s">
        <v>385</v>
      </c>
      <c r="C80" s="251" t="s">
        <v>386</v>
      </c>
      <c r="D80" s="155">
        <v>79</v>
      </c>
      <c r="E80" s="254" t="s">
        <v>1877</v>
      </c>
      <c r="F80" s="254" t="s">
        <v>1877</v>
      </c>
      <c r="G80" s="156"/>
      <c r="H80" s="156" t="s">
        <v>387</v>
      </c>
      <c r="I80" s="253" t="s">
        <v>1878</v>
      </c>
      <c r="J80" s="253" t="s">
        <v>1879</v>
      </c>
      <c r="K80" s="254" t="s">
        <v>1880</v>
      </c>
      <c r="L80" s="256" t="s">
        <v>389</v>
      </c>
      <c r="M80" s="186"/>
      <c r="N80" s="186"/>
      <c r="O80" s="163"/>
      <c r="P80" s="256">
        <v>0.3</v>
      </c>
      <c r="Q80" s="153"/>
      <c r="R80" s="153"/>
      <c r="S80" s="170"/>
      <c r="T80" s="170"/>
      <c r="U80" s="170"/>
      <c r="V80" s="362">
        <f>(0.277+0.207+0.312)/3</f>
        <v>0.26533333333333337</v>
      </c>
      <c r="W80" s="260">
        <v>1</v>
      </c>
      <c r="X80" s="259">
        <f t="shared" ref="X80" si="10">IF(W80=0,0,IF(W80&lt;0.3,0.3,IF(W80&lt;1,W80*1.3,IF(W80&lt;3,W80*1.2,IF(W80&lt;6,W80*1.15,IF(W80&lt;10,W80+1,IF(W80&gt;50,W80,W80*1.05)))))))</f>
        <v>1.2</v>
      </c>
      <c r="Y80" s="256" t="s">
        <v>390</v>
      </c>
      <c r="Z80" s="250"/>
      <c r="AA80" s="250"/>
      <c r="AB80" s="176" t="s">
        <v>418</v>
      </c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</row>
    <row r="81" spans="1:125" s="133" customFormat="1" ht="60" hidden="1" customHeight="1">
      <c r="A81" s="152" t="s">
        <v>384</v>
      </c>
      <c r="B81" s="153" t="s">
        <v>385</v>
      </c>
      <c r="C81" s="153" t="s">
        <v>386</v>
      </c>
      <c r="D81" s="154">
        <v>80</v>
      </c>
      <c r="E81" s="158" t="s">
        <v>588</v>
      </c>
      <c r="F81" s="158" t="s">
        <v>588</v>
      </c>
      <c r="G81" s="156" t="s">
        <v>398</v>
      </c>
      <c r="H81" s="156" t="s">
        <v>387</v>
      </c>
      <c r="I81" s="164" t="s">
        <v>574</v>
      </c>
      <c r="J81" s="164" t="s">
        <v>589</v>
      </c>
      <c r="K81" s="158" t="s">
        <v>590</v>
      </c>
      <c r="L81" s="153" t="s">
        <v>402</v>
      </c>
      <c r="M81" s="153"/>
      <c r="N81" s="153"/>
      <c r="O81" s="153"/>
      <c r="P81" s="153"/>
      <c r="Q81" s="153"/>
      <c r="R81" s="153"/>
      <c r="S81" s="170"/>
      <c r="T81" s="170"/>
      <c r="U81" s="170"/>
      <c r="V81" s="170"/>
      <c r="W81" s="162"/>
      <c r="X81" s="162"/>
      <c r="Y81" s="153"/>
      <c r="Z81" s="170"/>
      <c r="AA81" s="170"/>
      <c r="AB81" s="170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</row>
    <row r="82" spans="1:125" s="133" customFormat="1" ht="60" hidden="1" customHeight="1">
      <c r="A82" s="152" t="s">
        <v>384</v>
      </c>
      <c r="B82" s="153" t="s">
        <v>385</v>
      </c>
      <c r="C82" s="153" t="s">
        <v>386</v>
      </c>
      <c r="D82" s="154">
        <v>81</v>
      </c>
      <c r="E82" s="158" t="s">
        <v>591</v>
      </c>
      <c r="F82" s="158" t="s">
        <v>591</v>
      </c>
      <c r="G82" s="156" t="s">
        <v>398</v>
      </c>
      <c r="H82" s="156" t="s">
        <v>387</v>
      </c>
      <c r="I82" s="164" t="s">
        <v>574</v>
      </c>
      <c r="J82" s="164" t="s">
        <v>592</v>
      </c>
      <c r="K82" s="158" t="s">
        <v>590</v>
      </c>
      <c r="L82" s="153" t="s">
        <v>402</v>
      </c>
      <c r="M82" s="153"/>
      <c r="N82" s="153"/>
      <c r="O82" s="153"/>
      <c r="P82" s="153"/>
      <c r="Q82" s="153"/>
      <c r="R82" s="153"/>
      <c r="S82" s="170"/>
      <c r="T82" s="170"/>
      <c r="U82" s="170"/>
      <c r="V82" s="170"/>
      <c r="W82" s="162"/>
      <c r="X82" s="162"/>
      <c r="Y82" s="153"/>
      <c r="Z82" s="170"/>
      <c r="AA82" s="170"/>
      <c r="AB82" s="170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</row>
    <row r="83" spans="1:125" s="133" customFormat="1" ht="60" hidden="1" customHeight="1">
      <c r="A83" s="152" t="s">
        <v>384</v>
      </c>
      <c r="B83" s="153" t="s">
        <v>385</v>
      </c>
      <c r="C83" s="153" t="s">
        <v>386</v>
      </c>
      <c r="D83" s="154">
        <v>82</v>
      </c>
      <c r="E83" s="158" t="s">
        <v>593</v>
      </c>
      <c r="F83" s="158" t="s">
        <v>593</v>
      </c>
      <c r="G83" s="156"/>
      <c r="H83" s="156" t="s">
        <v>387</v>
      </c>
      <c r="I83" s="164" t="s">
        <v>574</v>
      </c>
      <c r="J83" s="164" t="s">
        <v>594</v>
      </c>
      <c r="K83" s="158" t="s">
        <v>595</v>
      </c>
      <c r="L83" s="153" t="s">
        <v>402</v>
      </c>
      <c r="M83" s="153"/>
      <c r="N83" s="153"/>
      <c r="O83" s="153"/>
      <c r="P83" s="153"/>
      <c r="Q83" s="153"/>
      <c r="R83" s="153"/>
      <c r="S83" s="170"/>
      <c r="T83" s="170"/>
      <c r="U83" s="170"/>
      <c r="V83" s="170"/>
      <c r="W83" s="162"/>
      <c r="X83" s="162"/>
      <c r="Y83" s="153"/>
      <c r="Z83" s="170"/>
      <c r="AA83" s="170"/>
      <c r="AB83" s="170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</row>
    <row r="84" spans="1:125" s="133" customFormat="1" ht="60" hidden="1" customHeight="1">
      <c r="A84" s="152" t="s">
        <v>384</v>
      </c>
      <c r="B84" s="153" t="s">
        <v>385</v>
      </c>
      <c r="C84" s="153" t="s">
        <v>386</v>
      </c>
      <c r="D84" s="154">
        <v>83</v>
      </c>
      <c r="E84" s="158" t="s">
        <v>596</v>
      </c>
      <c r="F84" s="158" t="s">
        <v>596</v>
      </c>
      <c r="G84" s="156" t="s">
        <v>398</v>
      </c>
      <c r="H84" s="156" t="s">
        <v>387</v>
      </c>
      <c r="I84" s="164" t="s">
        <v>581</v>
      </c>
      <c r="J84" s="164" t="s">
        <v>597</v>
      </c>
      <c r="K84" s="158" t="s">
        <v>454</v>
      </c>
      <c r="L84" s="153" t="s">
        <v>402</v>
      </c>
      <c r="M84" s="153"/>
      <c r="N84" s="153"/>
      <c r="O84" s="153"/>
      <c r="P84" s="153"/>
      <c r="Q84" s="153"/>
      <c r="R84" s="153"/>
      <c r="S84" s="170"/>
      <c r="T84" s="170"/>
      <c r="U84" s="170"/>
      <c r="V84" s="170"/>
      <c r="W84" s="162"/>
      <c r="X84" s="162"/>
      <c r="Y84" s="153"/>
      <c r="Z84" s="170"/>
      <c r="AA84" s="170"/>
      <c r="AB84" s="170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</row>
    <row r="85" spans="1:125" s="133" customFormat="1" ht="60" hidden="1" customHeight="1">
      <c r="A85" s="152" t="s">
        <v>384</v>
      </c>
      <c r="B85" s="153" t="s">
        <v>385</v>
      </c>
      <c r="C85" s="153" t="s">
        <v>386</v>
      </c>
      <c r="D85" s="154">
        <v>84</v>
      </c>
      <c r="E85" s="158" t="s">
        <v>598</v>
      </c>
      <c r="F85" s="158" t="s">
        <v>598</v>
      </c>
      <c r="G85" s="156" t="s">
        <v>398</v>
      </c>
      <c r="H85" s="156" t="s">
        <v>387</v>
      </c>
      <c r="I85" s="164" t="s">
        <v>585</v>
      </c>
      <c r="J85" s="164" t="s">
        <v>599</v>
      </c>
      <c r="K85" s="158" t="s">
        <v>600</v>
      </c>
      <c r="L85" s="153" t="s">
        <v>402</v>
      </c>
      <c r="M85" s="153"/>
      <c r="N85" s="153"/>
      <c r="O85" s="153"/>
      <c r="P85" s="153"/>
      <c r="Q85" s="153"/>
      <c r="R85" s="153"/>
      <c r="S85" s="170"/>
      <c r="T85" s="170"/>
      <c r="U85" s="170"/>
      <c r="V85" s="170"/>
      <c r="W85" s="162"/>
      <c r="X85" s="162"/>
      <c r="Y85" s="153"/>
      <c r="Z85" s="170"/>
      <c r="AA85" s="170"/>
      <c r="AB85" s="170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</row>
    <row r="86" spans="1:125" s="133" customFormat="1" ht="60" hidden="1" customHeight="1">
      <c r="A86" s="152" t="s">
        <v>384</v>
      </c>
      <c r="B86" s="153" t="s">
        <v>385</v>
      </c>
      <c r="C86" s="153" t="s">
        <v>386</v>
      </c>
      <c r="D86" s="154">
        <v>85</v>
      </c>
      <c r="E86" s="158" t="s">
        <v>601</v>
      </c>
      <c r="F86" s="158" t="s">
        <v>601</v>
      </c>
      <c r="G86" s="156"/>
      <c r="H86" s="156" t="s">
        <v>387</v>
      </c>
      <c r="I86" s="164" t="s">
        <v>585</v>
      </c>
      <c r="J86" s="164" t="s">
        <v>602</v>
      </c>
      <c r="K86" s="158" t="s">
        <v>603</v>
      </c>
      <c r="L86" s="153" t="s">
        <v>402</v>
      </c>
      <c r="M86" s="153"/>
      <c r="N86" s="153"/>
      <c r="O86" s="153"/>
      <c r="P86" s="153"/>
      <c r="Q86" s="153"/>
      <c r="R86" s="153"/>
      <c r="S86" s="170"/>
      <c r="T86" s="170"/>
      <c r="U86" s="170"/>
      <c r="V86" s="170"/>
      <c r="W86" s="162"/>
      <c r="X86" s="162"/>
      <c r="Y86" s="153"/>
      <c r="Z86" s="170"/>
      <c r="AA86" s="170"/>
      <c r="AB86" s="170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</row>
    <row r="87" spans="1:125" s="133" customFormat="1" ht="95.55" customHeight="1">
      <c r="A87" s="152" t="s">
        <v>384</v>
      </c>
      <c r="B87" s="153" t="s">
        <v>385</v>
      </c>
      <c r="C87" s="251" t="s">
        <v>386</v>
      </c>
      <c r="D87" s="155">
        <v>86</v>
      </c>
      <c r="E87" s="252" t="s">
        <v>1881</v>
      </c>
      <c r="F87" s="252" t="s">
        <v>1882</v>
      </c>
      <c r="G87" s="156"/>
      <c r="H87" s="156" t="s">
        <v>387</v>
      </c>
      <c r="I87" s="253"/>
      <c r="J87" s="254" t="s">
        <v>1899</v>
      </c>
      <c r="K87" s="254" t="s">
        <v>1900</v>
      </c>
      <c r="L87" s="256" t="s">
        <v>389</v>
      </c>
      <c r="M87" s="187"/>
      <c r="N87" s="187"/>
      <c r="O87" s="163"/>
      <c r="P87" s="255">
        <v>0.99033300000000002</v>
      </c>
      <c r="Q87" s="153"/>
      <c r="R87" s="153"/>
      <c r="S87" s="170"/>
      <c r="T87" s="170"/>
      <c r="U87" s="170"/>
      <c r="V87" s="362">
        <f>(1.034+0.904+1)/3</f>
        <v>0.97933333333333339</v>
      </c>
      <c r="W87" s="260">
        <v>1</v>
      </c>
      <c r="X87" s="259">
        <f t="shared" ref="X87" si="11">IF(W87=0,0,IF(W87&lt;0.3,0.3,IF(W87&lt;1,W87*1.3,IF(W87&lt;3,W87*1.2,IF(W87&lt;6,W87*1.15,IF(W87&lt;10,W87+1,IF(W87&gt;50,W87,W87*1.05)))))))</f>
        <v>1.2</v>
      </c>
      <c r="Y87" s="261" t="s">
        <v>390</v>
      </c>
      <c r="Z87" s="250"/>
      <c r="AA87" s="250"/>
      <c r="AB87" s="176" t="s">
        <v>418</v>
      </c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</row>
    <row r="88" spans="1:125" s="133" customFormat="1" ht="102.75" customHeight="1">
      <c r="A88" s="152" t="s">
        <v>546</v>
      </c>
      <c r="B88" s="153" t="s">
        <v>385</v>
      </c>
      <c r="C88" s="251" t="s">
        <v>386</v>
      </c>
      <c r="D88" s="155">
        <v>87</v>
      </c>
      <c r="E88" s="250" t="s">
        <v>1883</v>
      </c>
      <c r="F88" s="250" t="s">
        <v>1883</v>
      </c>
      <c r="G88" s="168"/>
      <c r="H88" s="153"/>
      <c r="I88" s="253" t="s">
        <v>1901</v>
      </c>
      <c r="J88" s="253" t="s">
        <v>1902</v>
      </c>
      <c r="K88" s="254" t="s">
        <v>1903</v>
      </c>
      <c r="L88" s="256" t="s">
        <v>389</v>
      </c>
      <c r="M88" s="153"/>
      <c r="N88" s="153"/>
      <c r="O88" s="163"/>
      <c r="P88" s="256" t="s">
        <v>59</v>
      </c>
      <c r="Q88" s="153"/>
      <c r="R88" s="153"/>
      <c r="S88" s="170"/>
      <c r="T88" s="170"/>
      <c r="U88" s="170"/>
      <c r="V88" s="255" t="s">
        <v>59</v>
      </c>
      <c r="W88" s="260">
        <v>1.2</v>
      </c>
      <c r="X88" s="259">
        <f t="shared" ref="X88:X96" si="12">IF(W88=0,0,IF(W88&lt;0.3,0.3,IF(W88&lt;1,W88*1.3,IF(W88&lt;3,W88*1.2,IF(W88&lt;6,W88*1.15,IF(W88&lt;10,W88+1,IF(W88&gt;50,W88,W88*1.05)))))))</f>
        <v>1.44</v>
      </c>
      <c r="Y88" s="256" t="s">
        <v>59</v>
      </c>
      <c r="Z88" s="250"/>
      <c r="AA88" s="250" t="s">
        <v>1923</v>
      </c>
      <c r="AB88" s="176" t="s">
        <v>418</v>
      </c>
      <c r="AC88" s="134"/>
      <c r="AD88" s="134"/>
      <c r="AE88" s="134"/>
      <c r="AF88" s="134"/>
      <c r="AG88" s="134"/>
      <c r="AH88" s="134"/>
      <c r="AI88" s="134"/>
      <c r="AJ88" s="134"/>
      <c r="AK88" s="134"/>
      <c r="AL88" s="134"/>
      <c r="AM88" s="134"/>
      <c r="AN88" s="134"/>
      <c r="AO88" s="134"/>
      <c r="AP88" s="134"/>
      <c r="AQ88" s="134"/>
      <c r="AR88" s="134"/>
      <c r="AS88" s="134"/>
      <c r="AT88" s="134"/>
      <c r="AU88" s="134"/>
      <c r="AV88" s="134"/>
      <c r="AW88" s="134"/>
      <c r="AX88" s="134"/>
      <c r="AY88" s="134"/>
      <c r="AZ88" s="134"/>
      <c r="BA88" s="134"/>
      <c r="BB88" s="134"/>
      <c r="BC88" s="134"/>
      <c r="BD88" s="134"/>
      <c r="BE88" s="134"/>
      <c r="BF88" s="134"/>
      <c r="BG88" s="134"/>
      <c r="BH88" s="134"/>
      <c r="BI88" s="134"/>
      <c r="BJ88" s="134"/>
      <c r="BK88" s="134"/>
      <c r="BL88" s="134"/>
      <c r="BM88" s="134"/>
      <c r="BN88" s="134"/>
      <c r="BO88" s="134"/>
      <c r="BP88" s="134"/>
      <c r="BQ88" s="134"/>
      <c r="BR88" s="134"/>
      <c r="BS88" s="134"/>
      <c r="BT88" s="134"/>
      <c r="BU88" s="134"/>
      <c r="BV88" s="134"/>
      <c r="BW88" s="134"/>
      <c r="BX88" s="134"/>
      <c r="BY88" s="134"/>
      <c r="BZ88" s="134"/>
      <c r="CA88" s="134"/>
      <c r="CB88" s="134"/>
      <c r="CC88" s="134"/>
      <c r="CD88" s="134"/>
      <c r="CE88" s="134"/>
      <c r="CF88" s="134"/>
      <c r="CG88" s="134"/>
      <c r="CH88" s="134"/>
      <c r="CI88" s="134"/>
      <c r="CJ88" s="134"/>
      <c r="CK88" s="134"/>
      <c r="CL88" s="134"/>
      <c r="CM88" s="134"/>
      <c r="CN88" s="134"/>
      <c r="CO88" s="134"/>
      <c r="CP88" s="134"/>
      <c r="CQ88" s="134"/>
      <c r="CR88" s="134"/>
      <c r="CS88" s="134"/>
      <c r="CT88" s="134"/>
      <c r="CU88" s="134"/>
      <c r="CV88" s="134"/>
      <c r="CW88" s="134"/>
      <c r="CX88" s="134"/>
      <c r="CY88" s="134"/>
      <c r="CZ88" s="134"/>
      <c r="DA88" s="134"/>
      <c r="DB88" s="134"/>
      <c r="DC88" s="134"/>
      <c r="DD88" s="134"/>
      <c r="DE88" s="134"/>
      <c r="DF88" s="134"/>
      <c r="DG88" s="134"/>
      <c r="DH88" s="134"/>
      <c r="DI88" s="134"/>
      <c r="DJ88" s="134"/>
      <c r="DK88" s="134"/>
      <c r="DL88" s="134"/>
      <c r="DM88" s="134"/>
      <c r="DN88" s="134"/>
      <c r="DO88" s="134"/>
      <c r="DP88" s="134"/>
      <c r="DQ88" s="134"/>
      <c r="DR88" s="134"/>
      <c r="DS88" s="134"/>
      <c r="DT88" s="134"/>
      <c r="DU88" s="134"/>
    </row>
    <row r="89" spans="1:125" s="133" customFormat="1" ht="90" customHeight="1">
      <c r="A89" s="152" t="s">
        <v>546</v>
      </c>
      <c r="B89" s="153" t="s">
        <v>385</v>
      </c>
      <c r="C89" s="251" t="s">
        <v>386</v>
      </c>
      <c r="D89" s="155">
        <v>88</v>
      </c>
      <c r="E89" s="250" t="s">
        <v>1884</v>
      </c>
      <c r="F89" s="250" t="s">
        <v>1884</v>
      </c>
      <c r="G89" s="168"/>
      <c r="H89" s="153"/>
      <c r="I89" s="253" t="s">
        <v>1904</v>
      </c>
      <c r="J89" s="253" t="s">
        <v>1905</v>
      </c>
      <c r="K89" s="254" t="s">
        <v>1906</v>
      </c>
      <c r="L89" s="256" t="s">
        <v>389</v>
      </c>
      <c r="M89" s="153"/>
      <c r="N89" s="153"/>
      <c r="O89" s="163"/>
      <c r="P89" s="256" t="s">
        <v>59</v>
      </c>
      <c r="Q89" s="153"/>
      <c r="R89" s="153"/>
      <c r="S89" s="170"/>
      <c r="T89" s="170"/>
      <c r="U89" s="170"/>
      <c r="V89" s="255" t="s">
        <v>59</v>
      </c>
      <c r="W89" s="260">
        <v>0.6</v>
      </c>
      <c r="X89" s="259">
        <f t="shared" si="12"/>
        <v>0.78</v>
      </c>
      <c r="Y89" s="256" t="s">
        <v>59</v>
      </c>
      <c r="Z89" s="250"/>
      <c r="AA89" s="250" t="s">
        <v>1923</v>
      </c>
      <c r="AB89" s="176" t="s">
        <v>418</v>
      </c>
      <c r="AC89" s="134"/>
      <c r="AD89" s="134"/>
      <c r="AE89" s="134"/>
      <c r="AF89" s="134"/>
      <c r="AG89" s="134"/>
      <c r="AH89" s="134"/>
      <c r="AI89" s="134"/>
      <c r="AJ89" s="134"/>
      <c r="AK89" s="134"/>
      <c r="AL89" s="134"/>
      <c r="AM89" s="134"/>
      <c r="AN89" s="134"/>
      <c r="AO89" s="134"/>
      <c r="AP89" s="134"/>
      <c r="AQ89" s="134"/>
      <c r="AR89" s="134"/>
      <c r="AS89" s="134"/>
      <c r="AT89" s="134"/>
      <c r="AU89" s="134"/>
      <c r="AV89" s="134"/>
      <c r="AW89" s="134"/>
      <c r="AX89" s="134"/>
      <c r="AY89" s="134"/>
      <c r="AZ89" s="134"/>
      <c r="BA89" s="134"/>
      <c r="BB89" s="134"/>
      <c r="BC89" s="134"/>
      <c r="BD89" s="134"/>
      <c r="BE89" s="134"/>
      <c r="BF89" s="134"/>
      <c r="BG89" s="134"/>
      <c r="BH89" s="134"/>
      <c r="BI89" s="134"/>
      <c r="BJ89" s="134"/>
      <c r="BK89" s="134"/>
      <c r="BL89" s="134"/>
      <c r="BM89" s="134"/>
      <c r="BN89" s="134"/>
      <c r="BO89" s="134"/>
      <c r="BP89" s="134"/>
      <c r="BQ89" s="134"/>
      <c r="BR89" s="134"/>
      <c r="BS89" s="134"/>
      <c r="BT89" s="134"/>
      <c r="BU89" s="134"/>
      <c r="BV89" s="134"/>
      <c r="BW89" s="134"/>
      <c r="BX89" s="134"/>
      <c r="BY89" s="134"/>
      <c r="BZ89" s="134"/>
      <c r="CA89" s="134"/>
      <c r="CB89" s="134"/>
      <c r="CC89" s="134"/>
      <c r="CD89" s="134"/>
      <c r="CE89" s="134"/>
      <c r="CF89" s="134"/>
      <c r="CG89" s="134"/>
      <c r="CH89" s="134"/>
      <c r="CI89" s="134"/>
      <c r="CJ89" s="134"/>
      <c r="CK89" s="134"/>
      <c r="CL89" s="134"/>
      <c r="CM89" s="134"/>
      <c r="CN89" s="134"/>
      <c r="CO89" s="134"/>
      <c r="CP89" s="134"/>
      <c r="CQ89" s="134"/>
      <c r="CR89" s="134"/>
      <c r="CS89" s="134"/>
      <c r="CT89" s="134"/>
      <c r="CU89" s="134"/>
      <c r="CV89" s="134"/>
      <c r="CW89" s="134"/>
      <c r="CX89" s="134"/>
      <c r="CY89" s="134"/>
      <c r="CZ89" s="134"/>
      <c r="DA89" s="134"/>
      <c r="DB89" s="134"/>
      <c r="DC89" s="134"/>
      <c r="DD89" s="134"/>
      <c r="DE89" s="134"/>
      <c r="DF89" s="134"/>
      <c r="DG89" s="134"/>
      <c r="DH89" s="134"/>
      <c r="DI89" s="134"/>
      <c r="DJ89" s="134"/>
      <c r="DK89" s="134"/>
      <c r="DL89" s="134"/>
      <c r="DM89" s="134"/>
      <c r="DN89" s="134"/>
      <c r="DO89" s="134"/>
      <c r="DP89" s="134"/>
      <c r="DQ89" s="134"/>
      <c r="DR89" s="134"/>
      <c r="DS89" s="134"/>
      <c r="DT89" s="134"/>
      <c r="DU89" s="134"/>
    </row>
    <row r="90" spans="1:125" s="133" customFormat="1" ht="60" customHeight="1">
      <c r="A90" s="152" t="s">
        <v>546</v>
      </c>
      <c r="B90" s="153" t="s">
        <v>385</v>
      </c>
      <c r="C90" s="251" t="s">
        <v>386</v>
      </c>
      <c r="D90" s="155">
        <v>89</v>
      </c>
      <c r="E90" s="250" t="s">
        <v>1885</v>
      </c>
      <c r="F90" s="250" t="s">
        <v>1885</v>
      </c>
      <c r="G90" s="168"/>
      <c r="H90" s="153"/>
      <c r="I90" s="278" t="s">
        <v>1907</v>
      </c>
      <c r="J90" s="253" t="s">
        <v>1908</v>
      </c>
      <c r="K90" s="254" t="s">
        <v>1909</v>
      </c>
      <c r="L90" s="256" t="s">
        <v>389</v>
      </c>
      <c r="M90" s="162"/>
      <c r="N90" s="166"/>
      <c r="O90" s="163"/>
      <c r="P90" s="256">
        <v>0.25666699999999998</v>
      </c>
      <c r="Q90" s="153"/>
      <c r="R90" s="153"/>
      <c r="S90" s="170"/>
      <c r="T90" s="170"/>
      <c r="U90" s="170"/>
      <c r="V90" s="362">
        <f>(0.276+0.311+0.241)/3</f>
        <v>0.27599999999999997</v>
      </c>
      <c r="W90" s="260">
        <v>1.3</v>
      </c>
      <c r="X90" s="259">
        <f t="shared" si="12"/>
        <v>1.56</v>
      </c>
      <c r="Y90" s="257" t="s">
        <v>390</v>
      </c>
      <c r="Z90" s="250"/>
      <c r="AA90" s="250"/>
      <c r="AB90" s="176" t="s">
        <v>418</v>
      </c>
      <c r="AC90" s="134"/>
      <c r="AD90" s="134"/>
      <c r="AE90" s="134"/>
      <c r="AF90" s="134"/>
      <c r="AG90" s="134"/>
      <c r="AH90" s="134"/>
      <c r="AI90" s="134"/>
      <c r="AJ90" s="134"/>
      <c r="AK90" s="134"/>
      <c r="AL90" s="134"/>
      <c r="AM90" s="134"/>
      <c r="AN90" s="134"/>
      <c r="AO90" s="134"/>
      <c r="AP90" s="134"/>
      <c r="AQ90" s="134"/>
      <c r="AR90" s="134"/>
      <c r="AS90" s="134"/>
      <c r="AT90" s="134"/>
      <c r="AU90" s="134"/>
      <c r="AV90" s="134"/>
      <c r="AW90" s="134"/>
      <c r="AX90" s="134"/>
      <c r="AY90" s="134"/>
      <c r="AZ90" s="134"/>
      <c r="BA90" s="134"/>
      <c r="BB90" s="134"/>
      <c r="BC90" s="134"/>
      <c r="BD90" s="134"/>
      <c r="BE90" s="134"/>
      <c r="BF90" s="134"/>
      <c r="BG90" s="134"/>
      <c r="BH90" s="134"/>
      <c r="BI90" s="134"/>
      <c r="BJ90" s="134"/>
      <c r="BK90" s="134"/>
      <c r="BL90" s="134"/>
      <c r="BM90" s="134"/>
      <c r="BN90" s="134"/>
      <c r="BO90" s="134"/>
      <c r="BP90" s="134"/>
      <c r="BQ90" s="134"/>
      <c r="BR90" s="134"/>
      <c r="BS90" s="134"/>
      <c r="BT90" s="134"/>
      <c r="BU90" s="134"/>
      <c r="BV90" s="134"/>
      <c r="BW90" s="134"/>
      <c r="BX90" s="134"/>
      <c r="BY90" s="134"/>
      <c r="BZ90" s="134"/>
      <c r="CA90" s="134"/>
      <c r="CB90" s="134"/>
      <c r="CC90" s="134"/>
      <c r="CD90" s="134"/>
      <c r="CE90" s="134"/>
      <c r="CF90" s="134"/>
      <c r="CG90" s="134"/>
      <c r="CH90" s="134"/>
      <c r="CI90" s="134"/>
      <c r="CJ90" s="134"/>
      <c r="CK90" s="134"/>
      <c r="CL90" s="134"/>
      <c r="CM90" s="134"/>
      <c r="CN90" s="134"/>
      <c r="CO90" s="134"/>
      <c r="CP90" s="134"/>
      <c r="CQ90" s="134"/>
      <c r="CR90" s="134"/>
      <c r="CS90" s="134"/>
      <c r="CT90" s="134"/>
      <c r="CU90" s="134"/>
      <c r="CV90" s="134"/>
      <c r="CW90" s="134"/>
      <c r="CX90" s="134"/>
      <c r="CY90" s="134"/>
      <c r="CZ90" s="134"/>
      <c r="DA90" s="134"/>
      <c r="DB90" s="134"/>
      <c r="DC90" s="134"/>
      <c r="DD90" s="134"/>
      <c r="DE90" s="134"/>
      <c r="DF90" s="134"/>
      <c r="DG90" s="134"/>
      <c r="DH90" s="134"/>
      <c r="DI90" s="134"/>
      <c r="DJ90" s="134"/>
      <c r="DK90" s="134"/>
      <c r="DL90" s="134"/>
      <c r="DM90" s="134"/>
      <c r="DN90" s="134"/>
      <c r="DO90" s="134"/>
      <c r="DP90" s="134"/>
      <c r="DQ90" s="134"/>
      <c r="DR90" s="134"/>
      <c r="DS90" s="134"/>
      <c r="DT90" s="134"/>
      <c r="DU90" s="134"/>
    </row>
    <row r="91" spans="1:125" s="134" customFormat="1" ht="60" customHeight="1">
      <c r="A91" s="152" t="s">
        <v>384</v>
      </c>
      <c r="B91" s="153" t="s">
        <v>385</v>
      </c>
      <c r="C91" s="251" t="s">
        <v>386</v>
      </c>
      <c r="D91" s="155">
        <v>90</v>
      </c>
      <c r="E91" s="250" t="s">
        <v>1886</v>
      </c>
      <c r="F91" s="250" t="s">
        <v>1886</v>
      </c>
      <c r="G91" s="168"/>
      <c r="H91" s="153"/>
      <c r="I91" s="278" t="s">
        <v>1910</v>
      </c>
      <c r="J91" s="253" t="s">
        <v>1911</v>
      </c>
      <c r="K91" s="253" t="s">
        <v>1912</v>
      </c>
      <c r="L91" s="256" t="s">
        <v>389</v>
      </c>
      <c r="M91" s="162"/>
      <c r="N91" s="162"/>
      <c r="O91" s="163"/>
      <c r="P91" s="256">
        <v>9.51</v>
      </c>
      <c r="Q91" s="153"/>
      <c r="R91" s="153"/>
      <c r="S91" s="170"/>
      <c r="T91" s="170"/>
      <c r="U91" s="170"/>
      <c r="V91" s="362">
        <f>(8.377+8.827+8.137)/3</f>
        <v>8.447000000000001</v>
      </c>
      <c r="W91" s="260">
        <v>9</v>
      </c>
      <c r="X91" s="259">
        <f t="shared" si="12"/>
        <v>10</v>
      </c>
      <c r="Y91" s="256" t="s">
        <v>390</v>
      </c>
      <c r="Z91" s="254"/>
      <c r="AA91" s="250"/>
      <c r="AB91" s="176" t="s">
        <v>392</v>
      </c>
    </row>
    <row r="92" spans="1:125" s="134" customFormat="1" ht="113.55" customHeight="1">
      <c r="A92" s="152" t="s">
        <v>384</v>
      </c>
      <c r="B92" s="153" t="s">
        <v>385</v>
      </c>
      <c r="C92" s="251" t="s">
        <v>386</v>
      </c>
      <c r="D92" s="155">
        <v>91</v>
      </c>
      <c r="E92" s="250" t="s">
        <v>1887</v>
      </c>
      <c r="F92" s="250" t="s">
        <v>1887</v>
      </c>
      <c r="G92" s="168"/>
      <c r="H92" s="153"/>
      <c r="I92" s="278"/>
      <c r="J92" s="253" t="s">
        <v>1913</v>
      </c>
      <c r="K92" s="250" t="s">
        <v>1914</v>
      </c>
      <c r="L92" s="256" t="s">
        <v>389</v>
      </c>
      <c r="M92" s="162"/>
      <c r="N92" s="162"/>
      <c r="O92" s="163"/>
      <c r="P92" s="256">
        <v>0.998</v>
      </c>
      <c r="Q92" s="153"/>
      <c r="R92" s="153"/>
      <c r="S92" s="170"/>
      <c r="T92" s="170"/>
      <c r="U92" s="170"/>
      <c r="V92" s="362">
        <f>(0.828+0.795+0.69)/3</f>
        <v>0.77099999999999991</v>
      </c>
      <c r="W92" s="260">
        <v>2</v>
      </c>
      <c r="X92" s="259">
        <f t="shared" si="12"/>
        <v>2.4</v>
      </c>
      <c r="Y92" s="256" t="s">
        <v>390</v>
      </c>
      <c r="Z92" s="250"/>
      <c r="AA92" s="250"/>
      <c r="AB92" s="176" t="s">
        <v>392</v>
      </c>
    </row>
    <row r="93" spans="1:125" s="133" customFormat="1" ht="60" customHeight="1">
      <c r="A93" s="152" t="s">
        <v>546</v>
      </c>
      <c r="B93" s="153" t="s">
        <v>385</v>
      </c>
      <c r="C93" s="251" t="s">
        <v>386</v>
      </c>
      <c r="D93" s="155">
        <v>92</v>
      </c>
      <c r="E93" s="250" t="s">
        <v>1888</v>
      </c>
      <c r="F93" s="250" t="s">
        <v>1888</v>
      </c>
      <c r="G93" s="168"/>
      <c r="H93" s="153"/>
      <c r="I93" s="253" t="s">
        <v>1915</v>
      </c>
      <c r="J93" s="253" t="s">
        <v>1916</v>
      </c>
      <c r="K93" s="250" t="s">
        <v>1917</v>
      </c>
      <c r="L93" s="256" t="s">
        <v>389</v>
      </c>
      <c r="M93" s="162"/>
      <c r="N93" s="162"/>
      <c r="O93" s="163"/>
      <c r="P93" s="256">
        <v>0.71</v>
      </c>
      <c r="Q93" s="153"/>
      <c r="R93" s="153"/>
      <c r="S93" s="170"/>
      <c r="T93" s="170"/>
      <c r="U93" s="170"/>
      <c r="V93" s="362">
        <f>(0.836+0.76+0.732)/3</f>
        <v>0.77600000000000013</v>
      </c>
      <c r="W93" s="260">
        <v>1</v>
      </c>
      <c r="X93" s="259">
        <f t="shared" si="12"/>
        <v>1.2</v>
      </c>
      <c r="Y93" s="256" t="s">
        <v>390</v>
      </c>
      <c r="Z93" s="250"/>
      <c r="AA93" s="250"/>
      <c r="AB93" s="176" t="s">
        <v>392</v>
      </c>
      <c r="AC93" s="134"/>
      <c r="AD93" s="134"/>
      <c r="AE93" s="134"/>
      <c r="AF93" s="134"/>
      <c r="AG93" s="134"/>
      <c r="AH93" s="134"/>
      <c r="AI93" s="134"/>
      <c r="AJ93" s="134"/>
      <c r="AK93" s="134"/>
      <c r="AL93" s="134"/>
      <c r="AM93" s="134"/>
      <c r="AN93" s="134"/>
      <c r="AO93" s="134"/>
      <c r="AP93" s="134"/>
      <c r="AQ93" s="134"/>
      <c r="AR93" s="134"/>
      <c r="AS93" s="134"/>
      <c r="AT93" s="134"/>
      <c r="AU93" s="134"/>
      <c r="AV93" s="134"/>
      <c r="AW93" s="134"/>
      <c r="AX93" s="134"/>
      <c r="AY93" s="134"/>
      <c r="AZ93" s="134"/>
      <c r="BA93" s="134"/>
      <c r="BB93" s="134"/>
      <c r="BC93" s="134"/>
      <c r="BD93" s="134"/>
      <c r="BE93" s="134"/>
      <c r="BF93" s="134"/>
      <c r="BG93" s="134"/>
      <c r="BH93" s="134"/>
      <c r="BI93" s="134"/>
      <c r="BJ93" s="134"/>
      <c r="BK93" s="134"/>
      <c r="BL93" s="134"/>
      <c r="BM93" s="134"/>
      <c r="BN93" s="134"/>
      <c r="BO93" s="134"/>
      <c r="BP93" s="134"/>
      <c r="BQ93" s="134"/>
      <c r="BR93" s="134"/>
      <c r="BS93" s="134"/>
      <c r="BT93" s="134"/>
      <c r="BU93" s="134"/>
      <c r="BV93" s="134"/>
      <c r="BW93" s="134"/>
      <c r="BX93" s="134"/>
      <c r="BY93" s="134"/>
      <c r="BZ93" s="134"/>
      <c r="CA93" s="134"/>
      <c r="CB93" s="134"/>
      <c r="CC93" s="134"/>
      <c r="CD93" s="134"/>
      <c r="CE93" s="134"/>
      <c r="CF93" s="134"/>
      <c r="CG93" s="134"/>
      <c r="CH93" s="134"/>
      <c r="CI93" s="134"/>
      <c r="CJ93" s="134"/>
      <c r="CK93" s="134"/>
      <c r="CL93" s="134"/>
      <c r="CM93" s="134"/>
      <c r="CN93" s="134"/>
      <c r="CO93" s="134"/>
      <c r="CP93" s="134"/>
      <c r="CQ93" s="134"/>
      <c r="CR93" s="134"/>
      <c r="CS93" s="134"/>
      <c r="CT93" s="134"/>
      <c r="CU93" s="134"/>
      <c r="CV93" s="134"/>
      <c r="CW93" s="134"/>
      <c r="CX93" s="134"/>
      <c r="CY93" s="134"/>
      <c r="CZ93" s="134"/>
      <c r="DA93" s="134"/>
      <c r="DB93" s="134"/>
      <c r="DC93" s="134"/>
      <c r="DD93" s="134"/>
      <c r="DE93" s="134"/>
      <c r="DF93" s="134"/>
      <c r="DG93" s="134"/>
      <c r="DH93" s="134"/>
      <c r="DI93" s="134"/>
      <c r="DJ93" s="134"/>
      <c r="DK93" s="134"/>
      <c r="DL93" s="134"/>
      <c r="DM93" s="134"/>
      <c r="DN93" s="134"/>
      <c r="DO93" s="134"/>
      <c r="DP93" s="134"/>
      <c r="DQ93" s="134"/>
      <c r="DR93" s="134"/>
      <c r="DS93" s="134"/>
      <c r="DT93" s="134"/>
      <c r="DU93" s="134"/>
    </row>
    <row r="94" spans="1:125" s="133" customFormat="1" ht="59.25" customHeight="1">
      <c r="A94" s="152" t="s">
        <v>546</v>
      </c>
      <c r="B94" s="153" t="s">
        <v>385</v>
      </c>
      <c r="C94" s="251" t="s">
        <v>386</v>
      </c>
      <c r="D94" s="155">
        <v>93</v>
      </c>
      <c r="E94" s="250" t="s">
        <v>1889</v>
      </c>
      <c r="F94" s="250" t="s">
        <v>1889</v>
      </c>
      <c r="G94" s="168"/>
      <c r="H94" s="153"/>
      <c r="I94" s="253"/>
      <c r="J94" s="253" t="s">
        <v>1918</v>
      </c>
      <c r="K94" s="254" t="s">
        <v>1919</v>
      </c>
      <c r="L94" s="256" t="s">
        <v>389</v>
      </c>
      <c r="M94" s="162"/>
      <c r="N94" s="162"/>
      <c r="O94" s="163"/>
      <c r="P94" s="256">
        <v>0.25666699999999998</v>
      </c>
      <c r="Q94" s="153"/>
      <c r="R94" s="153"/>
      <c r="S94" s="170"/>
      <c r="T94" s="170"/>
      <c r="U94" s="170"/>
      <c r="V94" s="362">
        <f>(1.104+1.206+1.001)/3</f>
        <v>1.1036666666666666</v>
      </c>
      <c r="W94" s="260">
        <v>1</v>
      </c>
      <c r="X94" s="259">
        <f t="shared" si="12"/>
        <v>1.2</v>
      </c>
      <c r="Y94" s="257" t="s">
        <v>390</v>
      </c>
      <c r="Z94" s="250"/>
      <c r="AA94" s="250"/>
      <c r="AB94" s="176" t="s">
        <v>418</v>
      </c>
      <c r="AC94" s="134"/>
      <c r="AD94" s="134"/>
      <c r="AE94" s="134"/>
      <c r="AF94" s="134"/>
      <c r="AG94" s="134"/>
      <c r="AH94" s="134"/>
      <c r="AI94" s="134"/>
      <c r="AJ94" s="134"/>
      <c r="AK94" s="134"/>
      <c r="AL94" s="134"/>
      <c r="AM94" s="134"/>
      <c r="AN94" s="134"/>
      <c r="AO94" s="134"/>
      <c r="AP94" s="134"/>
      <c r="AQ94" s="134"/>
      <c r="AR94" s="134"/>
      <c r="AS94" s="134"/>
      <c r="AT94" s="134"/>
      <c r="AU94" s="134"/>
      <c r="AV94" s="134"/>
      <c r="AW94" s="134"/>
      <c r="AX94" s="134"/>
      <c r="AY94" s="134"/>
      <c r="AZ94" s="134"/>
      <c r="BA94" s="134"/>
      <c r="BB94" s="134"/>
      <c r="BC94" s="134"/>
      <c r="BD94" s="134"/>
      <c r="BE94" s="134"/>
      <c r="BF94" s="134"/>
      <c r="BG94" s="134"/>
      <c r="BH94" s="134"/>
      <c r="BI94" s="134"/>
      <c r="BJ94" s="134"/>
      <c r="BK94" s="134"/>
      <c r="BL94" s="134"/>
      <c r="BM94" s="134"/>
      <c r="BN94" s="134"/>
      <c r="BO94" s="134"/>
      <c r="BP94" s="134"/>
      <c r="BQ94" s="134"/>
      <c r="BR94" s="134"/>
      <c r="BS94" s="134"/>
      <c r="BT94" s="134"/>
      <c r="BU94" s="134"/>
      <c r="BV94" s="134"/>
      <c r="BW94" s="134"/>
      <c r="BX94" s="134"/>
      <c r="BY94" s="134"/>
      <c r="BZ94" s="134"/>
      <c r="CA94" s="134"/>
      <c r="CB94" s="134"/>
      <c r="CC94" s="134"/>
      <c r="CD94" s="134"/>
      <c r="CE94" s="134"/>
      <c r="CF94" s="134"/>
      <c r="CG94" s="134"/>
      <c r="CH94" s="134"/>
      <c r="CI94" s="134"/>
      <c r="CJ94" s="134"/>
      <c r="CK94" s="134"/>
      <c r="CL94" s="134"/>
      <c r="CM94" s="134"/>
      <c r="CN94" s="134"/>
      <c r="CO94" s="134"/>
      <c r="CP94" s="134"/>
      <c r="CQ94" s="134"/>
      <c r="CR94" s="134"/>
      <c r="CS94" s="134"/>
      <c r="CT94" s="134"/>
      <c r="CU94" s="134"/>
      <c r="CV94" s="134"/>
      <c r="CW94" s="134"/>
      <c r="CX94" s="134"/>
      <c r="CY94" s="134"/>
      <c r="CZ94" s="134"/>
      <c r="DA94" s="134"/>
      <c r="DB94" s="134"/>
      <c r="DC94" s="134"/>
      <c r="DD94" s="134"/>
      <c r="DE94" s="134"/>
      <c r="DF94" s="134"/>
      <c r="DG94" s="134"/>
      <c r="DH94" s="134"/>
      <c r="DI94" s="134"/>
      <c r="DJ94" s="134"/>
      <c r="DK94" s="134"/>
      <c r="DL94" s="134"/>
      <c r="DM94" s="134"/>
      <c r="DN94" s="134"/>
      <c r="DO94" s="134"/>
      <c r="DP94" s="134"/>
      <c r="DQ94" s="134"/>
      <c r="DR94" s="134"/>
      <c r="DS94" s="134"/>
      <c r="DT94" s="134"/>
      <c r="DU94" s="134"/>
    </row>
    <row r="95" spans="1:125" s="133" customFormat="1" ht="82.05" customHeight="1">
      <c r="A95" s="152" t="s">
        <v>546</v>
      </c>
      <c r="B95" s="153" t="s">
        <v>385</v>
      </c>
      <c r="C95" s="250" t="s">
        <v>386</v>
      </c>
      <c r="D95" s="155">
        <v>94</v>
      </c>
      <c r="E95" s="250" t="s">
        <v>1890</v>
      </c>
      <c r="F95" s="250" t="s">
        <v>1890</v>
      </c>
      <c r="G95" s="168"/>
      <c r="H95" s="153"/>
      <c r="I95" s="253"/>
      <c r="J95" s="254" t="s">
        <v>1920</v>
      </c>
      <c r="K95" s="254" t="s">
        <v>604</v>
      </c>
      <c r="L95" s="256" t="s">
        <v>389</v>
      </c>
      <c r="M95" s="162"/>
      <c r="N95" s="166"/>
      <c r="O95" s="163"/>
      <c r="P95" s="256">
        <v>0.96299999999999997</v>
      </c>
      <c r="Q95" s="153"/>
      <c r="R95" s="153"/>
      <c r="S95" s="170"/>
      <c r="T95" s="170"/>
      <c r="U95" s="170"/>
      <c r="V95" s="362">
        <f>(1+0.999+0.965)/3</f>
        <v>0.98799999999999999</v>
      </c>
      <c r="W95" s="260">
        <v>1</v>
      </c>
      <c r="X95" s="259">
        <f t="shared" si="12"/>
        <v>1.2</v>
      </c>
      <c r="Y95" s="257" t="s">
        <v>390</v>
      </c>
      <c r="Z95" s="254"/>
      <c r="AA95" s="250"/>
      <c r="AB95" s="176" t="s">
        <v>418</v>
      </c>
      <c r="AC95" s="134"/>
      <c r="AD95" s="134"/>
      <c r="AE95" s="134"/>
      <c r="AF95" s="134"/>
      <c r="AG95" s="134"/>
      <c r="AH95" s="134"/>
      <c r="AI95" s="134"/>
      <c r="AJ95" s="134"/>
      <c r="AK95" s="134"/>
      <c r="AL95" s="134"/>
      <c r="AM95" s="134"/>
      <c r="AN95" s="134"/>
      <c r="AO95" s="134"/>
      <c r="AP95" s="134"/>
      <c r="AQ95" s="134"/>
      <c r="AR95" s="134"/>
      <c r="AS95" s="134"/>
      <c r="AT95" s="134"/>
      <c r="AU95" s="134"/>
      <c r="AV95" s="134"/>
      <c r="AW95" s="134"/>
      <c r="AX95" s="134"/>
      <c r="AY95" s="134"/>
      <c r="AZ95" s="134"/>
      <c r="BA95" s="134"/>
      <c r="BB95" s="134"/>
      <c r="BC95" s="134"/>
      <c r="BD95" s="134"/>
      <c r="BE95" s="134"/>
      <c r="BF95" s="134"/>
      <c r="BG95" s="134"/>
      <c r="BH95" s="134"/>
      <c r="BI95" s="134"/>
      <c r="BJ95" s="134"/>
      <c r="BK95" s="134"/>
      <c r="BL95" s="134"/>
      <c r="BM95" s="134"/>
      <c r="BN95" s="134"/>
      <c r="BO95" s="134"/>
      <c r="BP95" s="134"/>
      <c r="BQ95" s="134"/>
      <c r="BR95" s="134"/>
      <c r="BS95" s="134"/>
      <c r="BT95" s="134"/>
      <c r="BU95" s="134"/>
      <c r="BV95" s="134"/>
      <c r="BW95" s="134"/>
      <c r="BX95" s="134"/>
      <c r="BY95" s="134"/>
      <c r="BZ95" s="134"/>
      <c r="CA95" s="134"/>
      <c r="CB95" s="134"/>
      <c r="CC95" s="134"/>
      <c r="CD95" s="134"/>
      <c r="CE95" s="134"/>
      <c r="CF95" s="134"/>
      <c r="CG95" s="134"/>
      <c r="CH95" s="134"/>
      <c r="CI95" s="134"/>
      <c r="CJ95" s="134"/>
      <c r="CK95" s="134"/>
      <c r="CL95" s="134"/>
      <c r="CM95" s="134"/>
      <c r="CN95" s="134"/>
      <c r="CO95" s="134"/>
      <c r="CP95" s="134"/>
      <c r="CQ95" s="134"/>
      <c r="CR95" s="134"/>
      <c r="CS95" s="134"/>
      <c r="CT95" s="134"/>
      <c r="CU95" s="134"/>
      <c r="CV95" s="134"/>
      <c r="CW95" s="134"/>
      <c r="CX95" s="134"/>
      <c r="CY95" s="134"/>
      <c r="CZ95" s="134"/>
      <c r="DA95" s="134"/>
      <c r="DB95" s="134"/>
      <c r="DC95" s="134"/>
      <c r="DD95" s="134"/>
      <c r="DE95" s="134"/>
      <c r="DF95" s="134"/>
      <c r="DG95" s="134"/>
      <c r="DH95" s="134"/>
      <c r="DI95" s="134"/>
      <c r="DJ95" s="134"/>
      <c r="DK95" s="134"/>
      <c r="DL95" s="134"/>
      <c r="DM95" s="134"/>
      <c r="DN95" s="134"/>
      <c r="DO95" s="134"/>
      <c r="DP95" s="134"/>
      <c r="DQ95" s="134"/>
      <c r="DR95" s="134"/>
      <c r="DS95" s="134"/>
      <c r="DT95" s="134"/>
      <c r="DU95" s="134"/>
    </row>
    <row r="96" spans="1:125" s="133" customFormat="1" ht="60" customHeight="1">
      <c r="A96" s="152" t="s">
        <v>546</v>
      </c>
      <c r="B96" s="153" t="s">
        <v>385</v>
      </c>
      <c r="C96" s="250" t="s">
        <v>386</v>
      </c>
      <c r="D96" s="155">
        <v>95</v>
      </c>
      <c r="E96" s="250" t="s">
        <v>605</v>
      </c>
      <c r="F96" s="250" t="s">
        <v>605</v>
      </c>
      <c r="G96" s="168"/>
      <c r="H96" s="153"/>
      <c r="I96" s="253" t="s">
        <v>1921</v>
      </c>
      <c r="J96" s="254" t="s">
        <v>1922</v>
      </c>
      <c r="K96" s="254" t="s">
        <v>606</v>
      </c>
      <c r="L96" s="256" t="s">
        <v>389</v>
      </c>
      <c r="M96" s="162"/>
      <c r="N96" s="166"/>
      <c r="O96" s="163"/>
      <c r="P96" s="256">
        <v>0.47966700000000001</v>
      </c>
      <c r="Q96" s="153"/>
      <c r="R96" s="153"/>
      <c r="S96" s="170"/>
      <c r="T96" s="170"/>
      <c r="U96" s="170"/>
      <c r="V96" s="362">
        <f>(0.534+0.534+0.501)/3</f>
        <v>0.52300000000000002</v>
      </c>
      <c r="W96" s="260">
        <v>0.7</v>
      </c>
      <c r="X96" s="259">
        <f t="shared" si="12"/>
        <v>0.90999999999999992</v>
      </c>
      <c r="Y96" s="257" t="s">
        <v>390</v>
      </c>
      <c r="Z96" s="254"/>
      <c r="AA96" s="250"/>
      <c r="AB96" s="176" t="s">
        <v>418</v>
      </c>
      <c r="AC96" s="134"/>
      <c r="AD96" s="134"/>
      <c r="AE96" s="134"/>
      <c r="AF96" s="134"/>
      <c r="AG96" s="134"/>
      <c r="AH96" s="134"/>
      <c r="AI96" s="134"/>
      <c r="AJ96" s="134"/>
      <c r="AK96" s="134"/>
      <c r="AL96" s="134"/>
      <c r="AM96" s="134"/>
      <c r="AN96" s="134"/>
      <c r="AO96" s="134"/>
      <c r="AP96" s="134"/>
      <c r="AQ96" s="134"/>
      <c r="AR96" s="134"/>
      <c r="AS96" s="134"/>
      <c r="AT96" s="134"/>
      <c r="AU96" s="134"/>
      <c r="AV96" s="134"/>
      <c r="AW96" s="134"/>
      <c r="AX96" s="134"/>
      <c r="AY96" s="134"/>
      <c r="AZ96" s="134"/>
      <c r="BA96" s="134"/>
      <c r="BB96" s="134"/>
      <c r="BC96" s="134"/>
      <c r="BD96" s="134"/>
      <c r="BE96" s="134"/>
      <c r="BF96" s="134"/>
      <c r="BG96" s="134"/>
      <c r="BH96" s="134"/>
      <c r="BI96" s="134"/>
      <c r="BJ96" s="134"/>
      <c r="BK96" s="134"/>
      <c r="BL96" s="134"/>
      <c r="BM96" s="134"/>
      <c r="BN96" s="134"/>
      <c r="BO96" s="134"/>
      <c r="BP96" s="134"/>
      <c r="BQ96" s="134"/>
      <c r="BR96" s="134"/>
      <c r="BS96" s="134"/>
      <c r="BT96" s="134"/>
      <c r="BU96" s="134"/>
      <c r="BV96" s="134"/>
      <c r="BW96" s="134"/>
      <c r="BX96" s="134"/>
      <c r="BY96" s="134"/>
      <c r="BZ96" s="134"/>
      <c r="CA96" s="134"/>
      <c r="CB96" s="134"/>
      <c r="CC96" s="134"/>
      <c r="CD96" s="134"/>
      <c r="CE96" s="134"/>
      <c r="CF96" s="134"/>
      <c r="CG96" s="134"/>
      <c r="CH96" s="134"/>
      <c r="CI96" s="134"/>
      <c r="CJ96" s="134"/>
      <c r="CK96" s="134"/>
      <c r="CL96" s="134"/>
      <c r="CM96" s="134"/>
      <c r="CN96" s="134"/>
      <c r="CO96" s="134"/>
      <c r="CP96" s="134"/>
      <c r="CQ96" s="134"/>
      <c r="CR96" s="134"/>
      <c r="CS96" s="134"/>
      <c r="CT96" s="134"/>
      <c r="CU96" s="134"/>
      <c r="CV96" s="134"/>
      <c r="CW96" s="134"/>
      <c r="CX96" s="134"/>
      <c r="CY96" s="134"/>
      <c r="CZ96" s="134"/>
      <c r="DA96" s="134"/>
      <c r="DB96" s="134"/>
      <c r="DC96" s="134"/>
      <c r="DD96" s="134"/>
      <c r="DE96" s="134"/>
      <c r="DF96" s="134"/>
      <c r="DG96" s="134"/>
      <c r="DH96" s="134"/>
      <c r="DI96" s="134"/>
      <c r="DJ96" s="134"/>
      <c r="DK96" s="134"/>
      <c r="DL96" s="134"/>
      <c r="DM96" s="134"/>
      <c r="DN96" s="134"/>
      <c r="DO96" s="134"/>
      <c r="DP96" s="134"/>
      <c r="DQ96" s="134"/>
      <c r="DR96" s="134"/>
      <c r="DS96" s="134"/>
      <c r="DT96" s="134"/>
      <c r="DU96" s="134"/>
    </row>
    <row r="97" spans="1:125" s="133" customFormat="1" ht="133.5" customHeight="1">
      <c r="A97" s="152" t="s">
        <v>546</v>
      </c>
      <c r="B97" s="153" t="s">
        <v>567</v>
      </c>
      <c r="C97" s="250" t="s">
        <v>386</v>
      </c>
      <c r="D97" s="155">
        <v>96</v>
      </c>
      <c r="E97" s="250" t="s">
        <v>1891</v>
      </c>
      <c r="F97" s="250" t="s">
        <v>1892</v>
      </c>
      <c r="G97" s="156"/>
      <c r="H97" s="156"/>
      <c r="I97" s="253"/>
      <c r="J97" s="254"/>
      <c r="K97" s="254"/>
      <c r="L97" s="256" t="s">
        <v>389</v>
      </c>
      <c r="M97" s="162"/>
      <c r="N97" s="188"/>
      <c r="O97" s="185"/>
      <c r="P97" s="256">
        <v>0</v>
      </c>
      <c r="Q97" s="153"/>
      <c r="R97" s="153"/>
      <c r="S97" s="170"/>
      <c r="T97" s="170"/>
      <c r="U97" s="170"/>
      <c r="V97" s="255">
        <v>0</v>
      </c>
      <c r="W97" s="266">
        <v>0</v>
      </c>
      <c r="X97" s="266">
        <v>0</v>
      </c>
      <c r="Y97" s="257" t="s">
        <v>390</v>
      </c>
      <c r="Z97" s="254"/>
      <c r="AA97" s="250"/>
      <c r="AB97" s="176" t="s">
        <v>418</v>
      </c>
      <c r="AC97" s="134"/>
      <c r="AD97" s="134"/>
      <c r="AE97" s="134"/>
      <c r="AF97" s="134"/>
      <c r="AG97" s="134"/>
      <c r="AH97" s="134"/>
      <c r="AI97" s="134"/>
      <c r="AJ97" s="134"/>
      <c r="AK97" s="134"/>
      <c r="AL97" s="134"/>
      <c r="AM97" s="134"/>
      <c r="AN97" s="134"/>
      <c r="AO97" s="134"/>
      <c r="AP97" s="134"/>
      <c r="AQ97" s="134"/>
      <c r="AR97" s="134"/>
      <c r="AS97" s="134"/>
      <c r="AT97" s="134"/>
      <c r="AU97" s="134"/>
      <c r="AV97" s="134"/>
      <c r="AW97" s="134"/>
      <c r="AX97" s="134"/>
      <c r="AY97" s="134"/>
      <c r="AZ97" s="134"/>
      <c r="BA97" s="134"/>
      <c r="BB97" s="134"/>
      <c r="BC97" s="134"/>
      <c r="BD97" s="134"/>
      <c r="BE97" s="134"/>
      <c r="BF97" s="134"/>
      <c r="BG97" s="134"/>
      <c r="BH97" s="134"/>
      <c r="BI97" s="134"/>
      <c r="BJ97" s="134"/>
      <c r="BK97" s="134"/>
      <c r="BL97" s="134"/>
      <c r="BM97" s="134"/>
      <c r="BN97" s="134"/>
      <c r="BO97" s="134"/>
      <c r="BP97" s="134"/>
      <c r="BQ97" s="134"/>
      <c r="BR97" s="134"/>
      <c r="BS97" s="134"/>
      <c r="BT97" s="134"/>
      <c r="BU97" s="134"/>
      <c r="BV97" s="134"/>
      <c r="BW97" s="134"/>
      <c r="BX97" s="134"/>
      <c r="BY97" s="134"/>
      <c r="BZ97" s="134"/>
      <c r="CA97" s="134"/>
      <c r="CB97" s="134"/>
      <c r="CC97" s="134"/>
      <c r="CD97" s="134"/>
      <c r="CE97" s="134"/>
      <c r="CF97" s="134"/>
      <c r="CG97" s="134"/>
      <c r="CH97" s="134"/>
      <c r="CI97" s="134"/>
      <c r="CJ97" s="134"/>
      <c r="CK97" s="134"/>
      <c r="CL97" s="134"/>
      <c r="CM97" s="134"/>
      <c r="CN97" s="134"/>
      <c r="CO97" s="134"/>
      <c r="CP97" s="134"/>
      <c r="CQ97" s="134"/>
      <c r="CR97" s="134"/>
      <c r="CS97" s="134"/>
      <c r="CT97" s="134"/>
      <c r="CU97" s="134"/>
      <c r="CV97" s="134"/>
      <c r="CW97" s="134"/>
      <c r="CX97" s="134"/>
      <c r="CY97" s="134"/>
      <c r="CZ97" s="134"/>
      <c r="DA97" s="134"/>
      <c r="DB97" s="134"/>
      <c r="DC97" s="134"/>
      <c r="DD97" s="134"/>
      <c r="DE97" s="134"/>
      <c r="DF97" s="134"/>
      <c r="DG97" s="134"/>
      <c r="DH97" s="134"/>
      <c r="DI97" s="134"/>
      <c r="DJ97" s="134"/>
      <c r="DK97" s="134"/>
      <c r="DL97" s="134"/>
      <c r="DM97" s="134"/>
      <c r="DN97" s="134"/>
      <c r="DO97" s="134"/>
      <c r="DP97" s="134"/>
      <c r="DQ97" s="134"/>
      <c r="DR97" s="134"/>
      <c r="DS97" s="134"/>
      <c r="DT97" s="134"/>
      <c r="DU97" s="134"/>
    </row>
    <row r="98" spans="1:125" s="133" customFormat="1" ht="60" customHeight="1">
      <c r="A98" s="152" t="s">
        <v>546</v>
      </c>
      <c r="B98" s="153" t="s">
        <v>567</v>
      </c>
      <c r="C98" s="251" t="s">
        <v>386</v>
      </c>
      <c r="D98" s="155">
        <v>97</v>
      </c>
      <c r="E98" s="250" t="s">
        <v>1893</v>
      </c>
      <c r="F98" s="250" t="s">
        <v>1894</v>
      </c>
      <c r="G98" s="168"/>
      <c r="H98" s="153"/>
      <c r="I98" s="253"/>
      <c r="J98" s="254"/>
      <c r="K98" s="254"/>
      <c r="L98" s="256" t="s">
        <v>389</v>
      </c>
      <c r="M98" s="153"/>
      <c r="N98" s="189"/>
      <c r="O98" s="185"/>
      <c r="P98" s="256">
        <v>0</v>
      </c>
      <c r="Q98" s="153"/>
      <c r="R98" s="153"/>
      <c r="S98" s="170"/>
      <c r="T98" s="170"/>
      <c r="U98" s="170"/>
      <c r="V98" s="255">
        <v>0</v>
      </c>
      <c r="W98" s="266">
        <v>0</v>
      </c>
      <c r="X98" s="266">
        <v>0</v>
      </c>
      <c r="Y98" s="257" t="s">
        <v>390</v>
      </c>
      <c r="Z98" s="250"/>
      <c r="AA98" s="250"/>
      <c r="AB98" s="176" t="s">
        <v>392</v>
      </c>
      <c r="AC98" s="134"/>
      <c r="AD98" s="134"/>
      <c r="AE98" s="134"/>
      <c r="AF98" s="134"/>
      <c r="AG98" s="134"/>
      <c r="AH98" s="134"/>
      <c r="AI98" s="134"/>
      <c r="AJ98" s="134"/>
      <c r="AK98" s="134"/>
      <c r="AL98" s="134"/>
      <c r="AM98" s="134"/>
      <c r="AN98" s="134"/>
      <c r="AO98" s="134"/>
      <c r="AP98" s="134"/>
      <c r="AQ98" s="134"/>
      <c r="AR98" s="134"/>
      <c r="AS98" s="134"/>
      <c r="AT98" s="134"/>
      <c r="AU98" s="134"/>
      <c r="AV98" s="134"/>
      <c r="AW98" s="134"/>
      <c r="AX98" s="134"/>
      <c r="AY98" s="134"/>
      <c r="AZ98" s="134"/>
      <c r="BA98" s="134"/>
      <c r="BB98" s="134"/>
      <c r="BC98" s="134"/>
      <c r="BD98" s="134"/>
      <c r="BE98" s="134"/>
      <c r="BF98" s="134"/>
      <c r="BG98" s="134"/>
      <c r="BH98" s="134"/>
      <c r="BI98" s="134"/>
      <c r="BJ98" s="134"/>
      <c r="BK98" s="134"/>
      <c r="BL98" s="134"/>
      <c r="BM98" s="134"/>
      <c r="BN98" s="134"/>
      <c r="BO98" s="134"/>
      <c r="BP98" s="134"/>
      <c r="BQ98" s="134"/>
      <c r="BR98" s="134"/>
      <c r="BS98" s="134"/>
      <c r="BT98" s="134"/>
      <c r="BU98" s="134"/>
      <c r="BV98" s="134"/>
      <c r="BW98" s="134"/>
      <c r="BX98" s="134"/>
      <c r="BY98" s="134"/>
      <c r="BZ98" s="134"/>
      <c r="CA98" s="134"/>
      <c r="CB98" s="134"/>
      <c r="CC98" s="134"/>
      <c r="CD98" s="134"/>
      <c r="CE98" s="134"/>
      <c r="CF98" s="134"/>
      <c r="CG98" s="134"/>
      <c r="CH98" s="134"/>
      <c r="CI98" s="134"/>
      <c r="CJ98" s="134"/>
      <c r="CK98" s="134"/>
      <c r="CL98" s="134"/>
      <c r="CM98" s="134"/>
      <c r="CN98" s="134"/>
      <c r="CO98" s="134"/>
      <c r="CP98" s="134"/>
      <c r="CQ98" s="134"/>
      <c r="CR98" s="134"/>
      <c r="CS98" s="134"/>
      <c r="CT98" s="134"/>
      <c r="CU98" s="134"/>
      <c r="CV98" s="134"/>
      <c r="CW98" s="134"/>
      <c r="CX98" s="134"/>
      <c r="CY98" s="134"/>
      <c r="CZ98" s="134"/>
      <c r="DA98" s="134"/>
      <c r="DB98" s="134"/>
      <c r="DC98" s="134"/>
      <c r="DD98" s="134"/>
      <c r="DE98" s="134"/>
      <c r="DF98" s="134"/>
      <c r="DG98" s="134"/>
      <c r="DH98" s="134"/>
      <c r="DI98" s="134"/>
      <c r="DJ98" s="134"/>
      <c r="DK98" s="134"/>
      <c r="DL98" s="134"/>
      <c r="DM98" s="134"/>
      <c r="DN98" s="134"/>
      <c r="DO98" s="134"/>
      <c r="DP98" s="134"/>
      <c r="DQ98" s="134"/>
      <c r="DR98" s="134"/>
      <c r="DS98" s="134"/>
      <c r="DT98" s="134"/>
      <c r="DU98" s="134"/>
    </row>
    <row r="99" spans="1:125" s="133" customFormat="1" ht="60" customHeight="1">
      <c r="A99" s="152" t="s">
        <v>546</v>
      </c>
      <c r="B99" s="153" t="s">
        <v>567</v>
      </c>
      <c r="C99" s="251" t="s">
        <v>386</v>
      </c>
      <c r="D99" s="155">
        <v>98</v>
      </c>
      <c r="E99" s="250" t="s">
        <v>1895</v>
      </c>
      <c r="F99" s="250" t="s">
        <v>1896</v>
      </c>
      <c r="G99" s="168"/>
      <c r="H99" s="153"/>
      <c r="I99" s="253"/>
      <c r="J99" s="254"/>
      <c r="K99" s="254"/>
      <c r="L99" s="256" t="s">
        <v>389</v>
      </c>
      <c r="M99" s="153"/>
      <c r="N99" s="189"/>
      <c r="O99" s="185"/>
      <c r="P99" s="256">
        <v>0</v>
      </c>
      <c r="Q99" s="153"/>
      <c r="R99" s="153"/>
      <c r="S99" s="170"/>
      <c r="T99" s="170"/>
      <c r="U99" s="170"/>
      <c r="V99" s="362">
        <v>0</v>
      </c>
      <c r="W99" s="267">
        <v>0</v>
      </c>
      <c r="X99" s="267">
        <v>0</v>
      </c>
      <c r="Y99" s="256" t="s">
        <v>390</v>
      </c>
      <c r="Z99" s="250"/>
      <c r="AA99" s="250"/>
      <c r="AB99" s="176" t="s">
        <v>392</v>
      </c>
      <c r="AC99" s="134"/>
      <c r="AD99" s="134"/>
      <c r="AE99" s="134"/>
      <c r="AF99" s="134"/>
      <c r="AG99" s="134"/>
      <c r="AH99" s="134"/>
      <c r="AI99" s="134"/>
      <c r="AJ99" s="134"/>
      <c r="AK99" s="134"/>
      <c r="AL99" s="134"/>
      <c r="AM99" s="134"/>
      <c r="AN99" s="134"/>
      <c r="AO99" s="134"/>
      <c r="AP99" s="134"/>
      <c r="AQ99" s="134"/>
      <c r="AR99" s="134"/>
      <c r="AS99" s="134"/>
      <c r="AT99" s="134"/>
      <c r="AU99" s="134"/>
      <c r="AV99" s="134"/>
      <c r="AW99" s="134"/>
      <c r="AX99" s="134"/>
      <c r="AY99" s="134"/>
      <c r="AZ99" s="134"/>
      <c r="BA99" s="134"/>
      <c r="BB99" s="134"/>
      <c r="BC99" s="134"/>
      <c r="BD99" s="134"/>
      <c r="BE99" s="134"/>
      <c r="BF99" s="134"/>
      <c r="BG99" s="134"/>
      <c r="BH99" s="134"/>
      <c r="BI99" s="134"/>
      <c r="BJ99" s="134"/>
      <c r="BK99" s="134"/>
      <c r="BL99" s="134"/>
      <c r="BM99" s="134"/>
      <c r="BN99" s="134"/>
      <c r="BO99" s="134"/>
      <c r="BP99" s="134"/>
      <c r="BQ99" s="134"/>
      <c r="BR99" s="134"/>
      <c r="BS99" s="134"/>
      <c r="BT99" s="134"/>
      <c r="BU99" s="134"/>
      <c r="BV99" s="134"/>
      <c r="BW99" s="134"/>
      <c r="BX99" s="134"/>
      <c r="BY99" s="134"/>
      <c r="BZ99" s="134"/>
      <c r="CA99" s="134"/>
      <c r="CB99" s="134"/>
      <c r="CC99" s="134"/>
      <c r="CD99" s="134"/>
      <c r="CE99" s="134"/>
      <c r="CF99" s="134"/>
      <c r="CG99" s="134"/>
      <c r="CH99" s="134"/>
      <c r="CI99" s="134"/>
      <c r="CJ99" s="134"/>
      <c r="CK99" s="134"/>
      <c r="CL99" s="134"/>
      <c r="CM99" s="134"/>
      <c r="CN99" s="134"/>
      <c r="CO99" s="134"/>
      <c r="CP99" s="134"/>
      <c r="CQ99" s="134"/>
      <c r="CR99" s="134"/>
      <c r="CS99" s="134"/>
      <c r="CT99" s="134"/>
      <c r="CU99" s="134"/>
      <c r="CV99" s="134"/>
      <c r="CW99" s="134"/>
      <c r="CX99" s="134"/>
      <c r="CY99" s="134"/>
      <c r="CZ99" s="134"/>
      <c r="DA99" s="134"/>
      <c r="DB99" s="134"/>
      <c r="DC99" s="134"/>
      <c r="DD99" s="134"/>
      <c r="DE99" s="134"/>
      <c r="DF99" s="134"/>
      <c r="DG99" s="134"/>
      <c r="DH99" s="134"/>
      <c r="DI99" s="134"/>
      <c r="DJ99" s="134"/>
      <c r="DK99" s="134"/>
      <c r="DL99" s="134"/>
      <c r="DM99" s="134"/>
      <c r="DN99" s="134"/>
      <c r="DO99" s="134"/>
      <c r="DP99" s="134"/>
      <c r="DQ99" s="134"/>
      <c r="DR99" s="134"/>
      <c r="DS99" s="134"/>
      <c r="DT99" s="134"/>
      <c r="DU99" s="134"/>
    </row>
    <row r="100" spans="1:125" s="133" customFormat="1" ht="60" customHeight="1">
      <c r="A100" s="152" t="s">
        <v>546</v>
      </c>
      <c r="B100" s="153" t="s">
        <v>567</v>
      </c>
      <c r="C100" s="250" t="s">
        <v>386</v>
      </c>
      <c r="D100" s="155">
        <v>99</v>
      </c>
      <c r="E100" s="250" t="s">
        <v>1897</v>
      </c>
      <c r="F100" s="250" t="s">
        <v>1898</v>
      </c>
      <c r="G100" s="168"/>
      <c r="H100" s="153"/>
      <c r="I100" s="253"/>
      <c r="J100" s="254"/>
      <c r="K100" s="254"/>
      <c r="L100" s="256" t="s">
        <v>389</v>
      </c>
      <c r="M100" s="153"/>
      <c r="N100" s="189"/>
      <c r="O100" s="185"/>
      <c r="P100" s="265">
        <v>0</v>
      </c>
      <c r="Q100" s="153"/>
      <c r="R100" s="153"/>
      <c r="S100" s="170"/>
      <c r="T100" s="170"/>
      <c r="U100" s="170"/>
      <c r="V100" s="362">
        <v>0</v>
      </c>
      <c r="W100" s="267">
        <v>0</v>
      </c>
      <c r="X100" s="267">
        <v>0</v>
      </c>
      <c r="Y100" s="257" t="s">
        <v>390</v>
      </c>
      <c r="Z100" s="254"/>
      <c r="AA100" s="250"/>
      <c r="AB100" s="176" t="s">
        <v>391</v>
      </c>
      <c r="AC100" s="134"/>
      <c r="AD100" s="134"/>
      <c r="AE100" s="134"/>
      <c r="AF100" s="134"/>
      <c r="AG100" s="134"/>
      <c r="AH100" s="134"/>
      <c r="AI100" s="134"/>
      <c r="AJ100" s="134"/>
      <c r="AK100" s="134"/>
      <c r="AL100" s="134"/>
      <c r="AM100" s="134"/>
      <c r="AN100" s="134"/>
      <c r="AO100" s="134"/>
      <c r="AP100" s="134"/>
      <c r="AQ100" s="134"/>
      <c r="AR100" s="134"/>
      <c r="AS100" s="134"/>
      <c r="AT100" s="134"/>
      <c r="AU100" s="134"/>
      <c r="AV100" s="134"/>
      <c r="AW100" s="134"/>
      <c r="AX100" s="134"/>
      <c r="AY100" s="134"/>
      <c r="AZ100" s="134"/>
      <c r="BA100" s="134"/>
      <c r="BB100" s="134"/>
      <c r="BC100" s="134"/>
      <c r="BD100" s="134"/>
      <c r="BE100" s="134"/>
      <c r="BF100" s="134"/>
      <c r="BG100" s="134"/>
      <c r="BH100" s="134"/>
      <c r="BI100" s="134"/>
      <c r="BJ100" s="134"/>
      <c r="BK100" s="134"/>
      <c r="BL100" s="134"/>
      <c r="BM100" s="134"/>
      <c r="BN100" s="134"/>
      <c r="BO100" s="134"/>
      <c r="BP100" s="134"/>
      <c r="BQ100" s="134"/>
      <c r="BR100" s="134"/>
      <c r="BS100" s="134"/>
      <c r="BT100" s="134"/>
      <c r="BU100" s="134"/>
      <c r="BV100" s="134"/>
      <c r="BW100" s="134"/>
      <c r="BX100" s="134"/>
      <c r="BY100" s="134"/>
      <c r="BZ100" s="134"/>
      <c r="CA100" s="134"/>
      <c r="CB100" s="134"/>
      <c r="CC100" s="134"/>
      <c r="CD100" s="134"/>
      <c r="CE100" s="134"/>
      <c r="CF100" s="134"/>
      <c r="CG100" s="134"/>
      <c r="CH100" s="134"/>
      <c r="CI100" s="134"/>
      <c r="CJ100" s="134"/>
      <c r="CK100" s="134"/>
      <c r="CL100" s="134"/>
      <c r="CM100" s="134"/>
      <c r="CN100" s="134"/>
      <c r="CO100" s="134"/>
      <c r="CP100" s="134"/>
      <c r="CQ100" s="134"/>
      <c r="CR100" s="134"/>
      <c r="CS100" s="134"/>
      <c r="CT100" s="134"/>
      <c r="CU100" s="134"/>
      <c r="CV100" s="134"/>
      <c r="CW100" s="134"/>
      <c r="CX100" s="134"/>
      <c r="CY100" s="134"/>
      <c r="CZ100" s="134"/>
      <c r="DA100" s="134"/>
      <c r="DB100" s="134"/>
      <c r="DC100" s="134"/>
      <c r="DD100" s="134"/>
      <c r="DE100" s="134"/>
      <c r="DF100" s="134"/>
      <c r="DG100" s="134"/>
      <c r="DH100" s="134"/>
      <c r="DI100" s="134"/>
      <c r="DJ100" s="134"/>
      <c r="DK100" s="134"/>
      <c r="DL100" s="134"/>
      <c r="DM100" s="134"/>
      <c r="DN100" s="134"/>
      <c r="DO100" s="134"/>
      <c r="DP100" s="134"/>
      <c r="DQ100" s="134"/>
      <c r="DR100" s="134"/>
      <c r="DS100" s="134"/>
      <c r="DT100" s="134"/>
      <c r="DU100" s="134"/>
    </row>
    <row r="101" spans="1:125" s="136" customFormat="1" ht="60" hidden="1" customHeight="1">
      <c r="A101" s="152" t="s">
        <v>546</v>
      </c>
      <c r="B101" s="153" t="s">
        <v>385</v>
      </c>
      <c r="C101" s="153" t="s">
        <v>455</v>
      </c>
      <c r="D101" s="154">
        <v>100</v>
      </c>
      <c r="E101" s="153" t="s">
        <v>607</v>
      </c>
      <c r="F101" s="153" t="s">
        <v>607</v>
      </c>
      <c r="G101" s="168"/>
      <c r="H101" s="153"/>
      <c r="I101" s="190"/>
      <c r="J101" s="158" t="s">
        <v>608</v>
      </c>
      <c r="K101" s="153"/>
      <c r="L101" s="153" t="s">
        <v>402</v>
      </c>
      <c r="M101" s="153"/>
      <c r="N101" s="153">
        <v>0</v>
      </c>
      <c r="O101" s="153"/>
      <c r="P101" s="153"/>
      <c r="Q101" s="153"/>
      <c r="R101" s="153"/>
      <c r="S101" s="170"/>
      <c r="T101" s="170"/>
      <c r="U101" s="170"/>
      <c r="V101" s="170"/>
      <c r="W101" s="162"/>
      <c r="X101" s="162"/>
      <c r="Y101" s="170"/>
      <c r="Z101" s="170"/>
      <c r="AA101" s="170"/>
      <c r="AB101" s="170"/>
      <c r="AC101" s="134"/>
      <c r="AD101" s="134"/>
      <c r="AE101" s="134"/>
      <c r="AF101" s="134"/>
      <c r="AG101" s="134"/>
      <c r="AH101" s="134"/>
      <c r="AI101" s="134"/>
      <c r="AJ101" s="134"/>
      <c r="AK101" s="134"/>
      <c r="AL101" s="134"/>
      <c r="AM101" s="134"/>
      <c r="AN101" s="134"/>
      <c r="AO101" s="134"/>
      <c r="AP101" s="134"/>
      <c r="AQ101" s="134"/>
      <c r="AR101" s="134"/>
      <c r="AS101" s="134"/>
      <c r="AT101" s="134"/>
      <c r="AU101" s="134"/>
      <c r="AV101" s="134"/>
      <c r="AW101" s="134"/>
      <c r="AX101" s="134"/>
      <c r="AY101" s="134"/>
      <c r="AZ101" s="134"/>
      <c r="BA101" s="134"/>
      <c r="BB101" s="134"/>
      <c r="BC101" s="134"/>
      <c r="BD101" s="134"/>
      <c r="BE101" s="134"/>
      <c r="BF101" s="134"/>
      <c r="BG101" s="134"/>
      <c r="BH101" s="134"/>
      <c r="BI101" s="134"/>
      <c r="BJ101" s="134"/>
      <c r="BK101" s="134"/>
      <c r="BL101" s="134"/>
      <c r="BM101" s="134"/>
      <c r="BN101" s="134"/>
      <c r="BO101" s="134"/>
      <c r="BP101" s="134"/>
      <c r="BQ101" s="134"/>
      <c r="BR101" s="134"/>
      <c r="BS101" s="134"/>
      <c r="BT101" s="134"/>
      <c r="BU101" s="134"/>
      <c r="BV101" s="134"/>
      <c r="BW101" s="134"/>
      <c r="BX101" s="134"/>
      <c r="BY101" s="134"/>
      <c r="BZ101" s="134"/>
      <c r="CA101" s="134"/>
      <c r="CB101" s="134"/>
      <c r="CC101" s="134"/>
      <c r="CD101" s="134"/>
      <c r="CE101" s="134"/>
      <c r="CF101" s="134"/>
      <c r="CG101" s="134"/>
      <c r="CH101" s="134"/>
      <c r="CI101" s="134"/>
      <c r="CJ101" s="134"/>
      <c r="CK101" s="134"/>
      <c r="CL101" s="134"/>
      <c r="CM101" s="134"/>
      <c r="CN101" s="134"/>
      <c r="CO101" s="134"/>
      <c r="CP101" s="134"/>
      <c r="CQ101" s="134"/>
      <c r="CR101" s="134"/>
      <c r="CS101" s="134"/>
      <c r="CT101" s="134"/>
      <c r="CU101" s="134"/>
      <c r="CV101" s="134"/>
      <c r="CW101" s="134"/>
      <c r="CX101" s="134"/>
      <c r="CY101" s="134"/>
      <c r="CZ101" s="134"/>
      <c r="DA101" s="134"/>
      <c r="DB101" s="134"/>
      <c r="DC101" s="134"/>
      <c r="DD101" s="134"/>
      <c r="DE101" s="134"/>
      <c r="DF101" s="134"/>
      <c r="DG101" s="134"/>
      <c r="DH101" s="134"/>
      <c r="DI101" s="134"/>
      <c r="DJ101" s="134"/>
      <c r="DK101" s="134"/>
      <c r="DL101" s="134"/>
      <c r="DM101" s="134"/>
      <c r="DN101" s="134"/>
      <c r="DO101" s="134"/>
      <c r="DP101" s="134"/>
      <c r="DQ101" s="134"/>
      <c r="DR101" s="134"/>
      <c r="DS101" s="134"/>
      <c r="DT101" s="134"/>
      <c r="DU101" s="134"/>
    </row>
    <row r="102" spans="1:125" s="136" customFormat="1" ht="60" hidden="1" customHeight="1">
      <c r="A102" s="152" t="s">
        <v>546</v>
      </c>
      <c r="B102" s="153" t="s">
        <v>385</v>
      </c>
      <c r="C102" s="153" t="s">
        <v>455</v>
      </c>
      <c r="D102" s="154">
        <v>101</v>
      </c>
      <c r="E102" s="153" t="s">
        <v>609</v>
      </c>
      <c r="F102" s="153" t="s">
        <v>609</v>
      </c>
      <c r="G102" s="168"/>
      <c r="H102" s="153"/>
      <c r="I102" s="191"/>
      <c r="J102" s="158" t="s">
        <v>610</v>
      </c>
      <c r="K102" s="153" t="s">
        <v>611</v>
      </c>
      <c r="L102" s="153" t="s">
        <v>402</v>
      </c>
      <c r="M102" s="153"/>
      <c r="N102" s="153"/>
      <c r="O102" s="153"/>
      <c r="P102" s="153"/>
      <c r="Q102" s="153"/>
      <c r="R102" s="153"/>
      <c r="S102" s="170"/>
      <c r="T102" s="170"/>
      <c r="U102" s="170"/>
      <c r="V102" s="170"/>
      <c r="W102" s="162"/>
      <c r="X102" s="162"/>
      <c r="Y102" s="170"/>
      <c r="Z102" s="170"/>
      <c r="AA102" s="170"/>
      <c r="AB102" s="170"/>
      <c r="AC102" s="134"/>
      <c r="AD102" s="134"/>
      <c r="AE102" s="134"/>
      <c r="AF102" s="134"/>
      <c r="AG102" s="134"/>
      <c r="AH102" s="134"/>
      <c r="AI102" s="134"/>
      <c r="AJ102" s="134"/>
      <c r="AK102" s="134"/>
      <c r="AL102" s="134"/>
      <c r="AM102" s="134"/>
      <c r="AN102" s="134"/>
      <c r="AO102" s="134"/>
      <c r="AP102" s="134"/>
      <c r="AQ102" s="134"/>
      <c r="AR102" s="134"/>
      <c r="AS102" s="134"/>
      <c r="AT102" s="134"/>
      <c r="AU102" s="134"/>
      <c r="AV102" s="134"/>
      <c r="AW102" s="134"/>
      <c r="AX102" s="134"/>
      <c r="AY102" s="134"/>
      <c r="AZ102" s="134"/>
      <c r="BA102" s="134"/>
      <c r="BB102" s="134"/>
      <c r="BC102" s="134"/>
      <c r="BD102" s="134"/>
      <c r="BE102" s="134"/>
      <c r="BF102" s="134"/>
      <c r="BG102" s="134"/>
      <c r="BH102" s="134"/>
      <c r="BI102" s="134"/>
      <c r="BJ102" s="134"/>
      <c r="BK102" s="134"/>
      <c r="BL102" s="134"/>
      <c r="BM102" s="134"/>
      <c r="BN102" s="134"/>
      <c r="BO102" s="134"/>
      <c r="BP102" s="134"/>
      <c r="BQ102" s="134"/>
      <c r="BR102" s="134"/>
      <c r="BS102" s="134"/>
      <c r="BT102" s="134"/>
      <c r="BU102" s="134"/>
      <c r="BV102" s="134"/>
      <c r="BW102" s="134"/>
      <c r="BX102" s="134"/>
      <c r="BY102" s="134"/>
      <c r="BZ102" s="134"/>
      <c r="CA102" s="134"/>
      <c r="CB102" s="134"/>
      <c r="CC102" s="134"/>
      <c r="CD102" s="134"/>
      <c r="CE102" s="134"/>
      <c r="CF102" s="134"/>
      <c r="CG102" s="134"/>
      <c r="CH102" s="134"/>
      <c r="CI102" s="134"/>
      <c r="CJ102" s="134"/>
      <c r="CK102" s="134"/>
      <c r="CL102" s="134"/>
      <c r="CM102" s="134"/>
      <c r="CN102" s="134"/>
      <c r="CO102" s="134"/>
      <c r="CP102" s="134"/>
      <c r="CQ102" s="134"/>
      <c r="CR102" s="134"/>
      <c r="CS102" s="134"/>
      <c r="CT102" s="134"/>
      <c r="CU102" s="134"/>
      <c r="CV102" s="134"/>
      <c r="CW102" s="134"/>
      <c r="CX102" s="134"/>
      <c r="CY102" s="134"/>
      <c r="CZ102" s="134"/>
      <c r="DA102" s="134"/>
      <c r="DB102" s="134"/>
      <c r="DC102" s="134"/>
      <c r="DD102" s="134"/>
      <c r="DE102" s="134"/>
      <c r="DF102" s="134"/>
      <c r="DG102" s="134"/>
      <c r="DH102" s="134"/>
      <c r="DI102" s="134"/>
      <c r="DJ102" s="134"/>
      <c r="DK102" s="134"/>
      <c r="DL102" s="134"/>
      <c r="DM102" s="134"/>
      <c r="DN102" s="134"/>
      <c r="DO102" s="134"/>
      <c r="DP102" s="134"/>
      <c r="DQ102" s="134"/>
      <c r="DR102" s="134"/>
      <c r="DS102" s="134"/>
      <c r="DT102" s="134"/>
      <c r="DU102" s="134"/>
    </row>
    <row r="103" spans="1:125" s="136" customFormat="1" ht="60" hidden="1" customHeight="1">
      <c r="A103" s="152" t="s">
        <v>546</v>
      </c>
      <c r="B103" s="153" t="s">
        <v>385</v>
      </c>
      <c r="C103" s="153" t="s">
        <v>455</v>
      </c>
      <c r="D103" s="154">
        <v>102</v>
      </c>
      <c r="E103" s="153" t="s">
        <v>612</v>
      </c>
      <c r="F103" s="153" t="s">
        <v>612</v>
      </c>
      <c r="G103" s="168"/>
      <c r="H103" s="153"/>
      <c r="I103" s="191"/>
      <c r="J103" s="158" t="s">
        <v>613</v>
      </c>
      <c r="K103" s="153" t="s">
        <v>611</v>
      </c>
      <c r="L103" s="153" t="s">
        <v>402</v>
      </c>
      <c r="M103" s="153"/>
      <c r="N103" s="153"/>
      <c r="O103" s="153"/>
      <c r="P103" s="153"/>
      <c r="Q103" s="153"/>
      <c r="R103" s="153"/>
      <c r="S103" s="170"/>
      <c r="T103" s="170"/>
      <c r="U103" s="170"/>
      <c r="V103" s="170"/>
      <c r="W103" s="162"/>
      <c r="X103" s="162"/>
      <c r="Y103" s="170"/>
      <c r="Z103" s="170"/>
      <c r="AA103" s="170"/>
      <c r="AB103" s="170"/>
      <c r="AC103" s="134"/>
      <c r="AD103" s="134"/>
      <c r="AE103" s="134"/>
      <c r="AF103" s="134"/>
      <c r="AG103" s="134"/>
      <c r="AH103" s="134"/>
      <c r="AI103" s="134"/>
      <c r="AJ103" s="134"/>
      <c r="AK103" s="134"/>
      <c r="AL103" s="134"/>
      <c r="AM103" s="134"/>
      <c r="AN103" s="134"/>
      <c r="AO103" s="134"/>
      <c r="AP103" s="134"/>
      <c r="AQ103" s="134"/>
      <c r="AR103" s="134"/>
      <c r="AS103" s="134"/>
      <c r="AT103" s="134"/>
      <c r="AU103" s="134"/>
      <c r="AV103" s="134"/>
      <c r="AW103" s="134"/>
      <c r="AX103" s="134"/>
      <c r="AY103" s="134"/>
      <c r="AZ103" s="134"/>
      <c r="BA103" s="134"/>
      <c r="BB103" s="134"/>
      <c r="BC103" s="134"/>
      <c r="BD103" s="134"/>
      <c r="BE103" s="134"/>
      <c r="BF103" s="134"/>
      <c r="BG103" s="134"/>
      <c r="BH103" s="134"/>
      <c r="BI103" s="134"/>
      <c r="BJ103" s="134"/>
      <c r="BK103" s="134"/>
      <c r="BL103" s="134"/>
      <c r="BM103" s="134"/>
      <c r="BN103" s="134"/>
      <c r="BO103" s="134"/>
      <c r="BP103" s="134"/>
      <c r="BQ103" s="134"/>
      <c r="BR103" s="134"/>
      <c r="BS103" s="134"/>
      <c r="BT103" s="134"/>
      <c r="BU103" s="134"/>
      <c r="BV103" s="134"/>
      <c r="BW103" s="134"/>
      <c r="BX103" s="134"/>
      <c r="BY103" s="134"/>
      <c r="BZ103" s="134"/>
      <c r="CA103" s="134"/>
      <c r="CB103" s="134"/>
      <c r="CC103" s="134"/>
      <c r="CD103" s="134"/>
      <c r="CE103" s="134"/>
      <c r="CF103" s="134"/>
      <c r="CG103" s="134"/>
      <c r="CH103" s="134"/>
      <c r="CI103" s="134"/>
      <c r="CJ103" s="134"/>
      <c r="CK103" s="134"/>
      <c r="CL103" s="134"/>
      <c r="CM103" s="134"/>
      <c r="CN103" s="134"/>
      <c r="CO103" s="134"/>
      <c r="CP103" s="134"/>
      <c r="CQ103" s="134"/>
      <c r="CR103" s="134"/>
      <c r="CS103" s="134"/>
      <c r="CT103" s="134"/>
      <c r="CU103" s="134"/>
      <c r="CV103" s="134"/>
      <c r="CW103" s="134"/>
      <c r="CX103" s="134"/>
      <c r="CY103" s="134"/>
      <c r="CZ103" s="134"/>
      <c r="DA103" s="134"/>
      <c r="DB103" s="134"/>
      <c r="DC103" s="134"/>
      <c r="DD103" s="134"/>
      <c r="DE103" s="134"/>
      <c r="DF103" s="134"/>
      <c r="DG103" s="134"/>
      <c r="DH103" s="134"/>
      <c r="DI103" s="134"/>
      <c r="DJ103" s="134"/>
      <c r="DK103" s="134"/>
      <c r="DL103" s="134"/>
      <c r="DM103" s="134"/>
      <c r="DN103" s="134"/>
      <c r="DO103" s="134"/>
      <c r="DP103" s="134"/>
      <c r="DQ103" s="134"/>
      <c r="DR103" s="134"/>
      <c r="DS103" s="134"/>
      <c r="DT103" s="134"/>
      <c r="DU103" s="134"/>
    </row>
    <row r="104" spans="1:125" s="136" customFormat="1" ht="60" hidden="1" customHeight="1">
      <c r="A104" s="152" t="s">
        <v>546</v>
      </c>
      <c r="B104" s="153" t="s">
        <v>385</v>
      </c>
      <c r="C104" s="153" t="s">
        <v>386</v>
      </c>
      <c r="D104" s="154">
        <v>103</v>
      </c>
      <c r="E104" s="153" t="s">
        <v>614</v>
      </c>
      <c r="F104" s="153" t="s">
        <v>614</v>
      </c>
      <c r="G104" s="168"/>
      <c r="H104" s="153"/>
      <c r="I104" s="191"/>
      <c r="J104" s="158" t="s">
        <v>615</v>
      </c>
      <c r="K104" s="153" t="s">
        <v>611</v>
      </c>
      <c r="L104" s="153" t="s">
        <v>402</v>
      </c>
      <c r="M104" s="153"/>
      <c r="N104" s="153"/>
      <c r="O104" s="153"/>
      <c r="P104" s="153"/>
      <c r="Q104" s="153"/>
      <c r="R104" s="153"/>
      <c r="S104" s="170"/>
      <c r="T104" s="170"/>
      <c r="U104" s="170"/>
      <c r="V104" s="170"/>
      <c r="W104" s="162"/>
      <c r="X104" s="162"/>
      <c r="Y104" s="170"/>
      <c r="Z104" s="170"/>
      <c r="AA104" s="170"/>
      <c r="AB104" s="170"/>
      <c r="AC104" s="134"/>
      <c r="AD104" s="134"/>
      <c r="AE104" s="134"/>
      <c r="AF104" s="134"/>
      <c r="AG104" s="134"/>
      <c r="AH104" s="134"/>
      <c r="AI104" s="134"/>
      <c r="AJ104" s="134"/>
      <c r="AK104" s="134"/>
      <c r="AL104" s="134"/>
      <c r="AM104" s="134"/>
      <c r="AN104" s="134"/>
      <c r="AO104" s="134"/>
      <c r="AP104" s="134"/>
      <c r="AQ104" s="134"/>
      <c r="AR104" s="134"/>
      <c r="AS104" s="134"/>
      <c r="AT104" s="134"/>
      <c r="AU104" s="134"/>
      <c r="AV104" s="134"/>
      <c r="AW104" s="134"/>
      <c r="AX104" s="134"/>
      <c r="AY104" s="134"/>
      <c r="AZ104" s="134"/>
      <c r="BA104" s="134"/>
      <c r="BB104" s="134"/>
      <c r="BC104" s="134"/>
      <c r="BD104" s="134"/>
      <c r="BE104" s="134"/>
      <c r="BF104" s="134"/>
      <c r="BG104" s="134"/>
      <c r="BH104" s="134"/>
      <c r="BI104" s="134"/>
      <c r="BJ104" s="134"/>
      <c r="BK104" s="134"/>
      <c r="BL104" s="134"/>
      <c r="BM104" s="134"/>
      <c r="BN104" s="134"/>
      <c r="BO104" s="134"/>
      <c r="BP104" s="134"/>
      <c r="BQ104" s="134"/>
      <c r="BR104" s="134"/>
      <c r="BS104" s="134"/>
      <c r="BT104" s="134"/>
      <c r="BU104" s="134"/>
      <c r="BV104" s="134"/>
      <c r="BW104" s="134"/>
      <c r="BX104" s="134"/>
      <c r="BY104" s="134"/>
      <c r="BZ104" s="134"/>
      <c r="CA104" s="134"/>
      <c r="CB104" s="134"/>
      <c r="CC104" s="134"/>
      <c r="CD104" s="134"/>
      <c r="CE104" s="134"/>
      <c r="CF104" s="134"/>
      <c r="CG104" s="134"/>
      <c r="CH104" s="134"/>
      <c r="CI104" s="134"/>
      <c r="CJ104" s="134"/>
      <c r="CK104" s="134"/>
      <c r="CL104" s="134"/>
      <c r="CM104" s="134"/>
      <c r="CN104" s="134"/>
      <c r="CO104" s="134"/>
      <c r="CP104" s="134"/>
      <c r="CQ104" s="134"/>
      <c r="CR104" s="134"/>
      <c r="CS104" s="134"/>
      <c r="CT104" s="134"/>
      <c r="CU104" s="134"/>
      <c r="CV104" s="134"/>
      <c r="CW104" s="134"/>
      <c r="CX104" s="134"/>
      <c r="CY104" s="134"/>
      <c r="CZ104" s="134"/>
      <c r="DA104" s="134"/>
      <c r="DB104" s="134"/>
      <c r="DC104" s="134"/>
      <c r="DD104" s="134"/>
      <c r="DE104" s="134"/>
      <c r="DF104" s="134"/>
      <c r="DG104" s="134"/>
      <c r="DH104" s="134"/>
      <c r="DI104" s="134"/>
      <c r="DJ104" s="134"/>
      <c r="DK104" s="134"/>
      <c r="DL104" s="134"/>
      <c r="DM104" s="134"/>
      <c r="DN104" s="134"/>
      <c r="DO104" s="134"/>
      <c r="DP104" s="134"/>
      <c r="DQ104" s="134"/>
      <c r="DR104" s="134"/>
      <c r="DS104" s="134"/>
      <c r="DT104" s="134"/>
      <c r="DU104" s="134"/>
    </row>
    <row r="105" spans="1:125" s="136" customFormat="1" ht="60" hidden="1" customHeight="1">
      <c r="A105" s="152" t="s">
        <v>546</v>
      </c>
      <c r="B105" s="153" t="s">
        <v>385</v>
      </c>
      <c r="C105" s="153" t="s">
        <v>386</v>
      </c>
      <c r="D105" s="154">
        <v>104</v>
      </c>
      <c r="E105" s="153" t="s">
        <v>616</v>
      </c>
      <c r="F105" s="153" t="s">
        <v>616</v>
      </c>
      <c r="G105" s="168"/>
      <c r="H105" s="153"/>
      <c r="I105" s="191"/>
      <c r="J105" s="158" t="s">
        <v>617</v>
      </c>
      <c r="K105" s="153" t="s">
        <v>611</v>
      </c>
      <c r="L105" s="153" t="s">
        <v>402</v>
      </c>
      <c r="M105" s="153"/>
      <c r="N105" s="153"/>
      <c r="O105" s="153"/>
      <c r="P105" s="153"/>
      <c r="Q105" s="153"/>
      <c r="R105" s="153"/>
      <c r="S105" s="170"/>
      <c r="T105" s="170"/>
      <c r="U105" s="170"/>
      <c r="V105" s="170"/>
      <c r="W105" s="162"/>
      <c r="X105" s="162"/>
      <c r="Y105" s="170"/>
      <c r="Z105" s="170"/>
      <c r="AA105" s="170"/>
      <c r="AB105" s="170"/>
      <c r="AC105" s="134"/>
      <c r="AD105" s="134"/>
      <c r="AE105" s="134"/>
      <c r="AF105" s="134"/>
      <c r="AG105" s="134"/>
      <c r="AH105" s="134"/>
      <c r="AI105" s="134"/>
      <c r="AJ105" s="134"/>
      <c r="AK105" s="134"/>
      <c r="AL105" s="134"/>
      <c r="AM105" s="134"/>
      <c r="AN105" s="134"/>
      <c r="AO105" s="134"/>
      <c r="AP105" s="134"/>
      <c r="AQ105" s="134"/>
      <c r="AR105" s="134"/>
      <c r="AS105" s="134"/>
      <c r="AT105" s="134"/>
      <c r="AU105" s="134"/>
      <c r="AV105" s="134"/>
      <c r="AW105" s="134"/>
      <c r="AX105" s="134"/>
      <c r="AY105" s="134"/>
      <c r="AZ105" s="134"/>
      <c r="BA105" s="134"/>
      <c r="BB105" s="134"/>
      <c r="BC105" s="134"/>
      <c r="BD105" s="134"/>
      <c r="BE105" s="134"/>
      <c r="BF105" s="134"/>
      <c r="BG105" s="134"/>
      <c r="BH105" s="134"/>
      <c r="BI105" s="134"/>
      <c r="BJ105" s="134"/>
      <c r="BK105" s="134"/>
      <c r="BL105" s="134"/>
      <c r="BM105" s="134"/>
      <c r="BN105" s="134"/>
      <c r="BO105" s="134"/>
      <c r="BP105" s="134"/>
      <c r="BQ105" s="134"/>
      <c r="BR105" s="134"/>
      <c r="BS105" s="134"/>
      <c r="BT105" s="134"/>
      <c r="BU105" s="134"/>
      <c r="BV105" s="134"/>
      <c r="BW105" s="134"/>
      <c r="BX105" s="134"/>
      <c r="BY105" s="134"/>
      <c r="BZ105" s="134"/>
      <c r="CA105" s="134"/>
      <c r="CB105" s="134"/>
      <c r="CC105" s="134"/>
      <c r="CD105" s="134"/>
      <c r="CE105" s="134"/>
      <c r="CF105" s="134"/>
      <c r="CG105" s="134"/>
      <c r="CH105" s="134"/>
      <c r="CI105" s="134"/>
      <c r="CJ105" s="134"/>
      <c r="CK105" s="134"/>
      <c r="CL105" s="134"/>
      <c r="CM105" s="134"/>
      <c r="CN105" s="134"/>
      <c r="CO105" s="134"/>
      <c r="CP105" s="134"/>
      <c r="CQ105" s="134"/>
      <c r="CR105" s="134"/>
      <c r="CS105" s="134"/>
      <c r="CT105" s="134"/>
      <c r="CU105" s="134"/>
      <c r="CV105" s="134"/>
      <c r="CW105" s="134"/>
      <c r="CX105" s="134"/>
      <c r="CY105" s="134"/>
      <c r="CZ105" s="134"/>
      <c r="DA105" s="134"/>
      <c r="DB105" s="134"/>
      <c r="DC105" s="134"/>
      <c r="DD105" s="134"/>
      <c r="DE105" s="134"/>
      <c r="DF105" s="134"/>
      <c r="DG105" s="134"/>
      <c r="DH105" s="134"/>
      <c r="DI105" s="134"/>
      <c r="DJ105" s="134"/>
      <c r="DK105" s="134"/>
      <c r="DL105" s="134"/>
      <c r="DM105" s="134"/>
      <c r="DN105" s="134"/>
      <c r="DO105" s="134"/>
      <c r="DP105" s="134"/>
      <c r="DQ105" s="134"/>
      <c r="DR105" s="134"/>
      <c r="DS105" s="134"/>
      <c r="DT105" s="134"/>
      <c r="DU105" s="134"/>
    </row>
    <row r="106" spans="1:125" s="136" customFormat="1" ht="60" hidden="1" customHeight="1">
      <c r="A106" s="152" t="s">
        <v>546</v>
      </c>
      <c r="B106" s="153" t="s">
        <v>385</v>
      </c>
      <c r="C106" s="153" t="s">
        <v>455</v>
      </c>
      <c r="D106" s="154">
        <v>105</v>
      </c>
      <c r="E106" s="153" t="s">
        <v>618</v>
      </c>
      <c r="F106" s="153" t="s">
        <v>618</v>
      </c>
      <c r="G106" s="168"/>
      <c r="H106" s="153"/>
      <c r="I106" s="191"/>
      <c r="J106" s="158" t="s">
        <v>619</v>
      </c>
      <c r="K106" s="153" t="s">
        <v>611</v>
      </c>
      <c r="L106" s="153" t="s">
        <v>402</v>
      </c>
      <c r="M106" s="153"/>
      <c r="N106" s="153"/>
      <c r="O106" s="153"/>
      <c r="P106" s="153"/>
      <c r="Q106" s="153"/>
      <c r="R106" s="153"/>
      <c r="S106" s="170"/>
      <c r="T106" s="170"/>
      <c r="U106" s="170"/>
      <c r="V106" s="170"/>
      <c r="W106" s="162"/>
      <c r="X106" s="162"/>
      <c r="Y106" s="170"/>
      <c r="Z106" s="170"/>
      <c r="AA106" s="170"/>
      <c r="AB106" s="170"/>
      <c r="AC106" s="134"/>
      <c r="AD106" s="134"/>
      <c r="AE106" s="134"/>
      <c r="AF106" s="134"/>
      <c r="AG106" s="134"/>
      <c r="AH106" s="134"/>
      <c r="AI106" s="134"/>
      <c r="AJ106" s="134"/>
      <c r="AK106" s="134"/>
      <c r="AL106" s="134"/>
      <c r="AM106" s="134"/>
      <c r="AN106" s="134"/>
      <c r="AO106" s="134"/>
      <c r="AP106" s="134"/>
      <c r="AQ106" s="134"/>
      <c r="AR106" s="134"/>
      <c r="AS106" s="134"/>
      <c r="AT106" s="134"/>
      <c r="AU106" s="134"/>
      <c r="AV106" s="134"/>
      <c r="AW106" s="134"/>
      <c r="AX106" s="134"/>
      <c r="AY106" s="134"/>
      <c r="AZ106" s="134"/>
      <c r="BA106" s="134"/>
      <c r="BB106" s="134"/>
      <c r="BC106" s="134"/>
      <c r="BD106" s="134"/>
      <c r="BE106" s="134"/>
      <c r="BF106" s="134"/>
      <c r="BG106" s="134"/>
      <c r="BH106" s="134"/>
      <c r="BI106" s="134"/>
      <c r="BJ106" s="134"/>
      <c r="BK106" s="134"/>
      <c r="BL106" s="134"/>
      <c r="BM106" s="134"/>
      <c r="BN106" s="134"/>
      <c r="BO106" s="134"/>
      <c r="BP106" s="134"/>
      <c r="BQ106" s="134"/>
      <c r="BR106" s="134"/>
      <c r="BS106" s="134"/>
      <c r="BT106" s="134"/>
      <c r="BU106" s="134"/>
      <c r="BV106" s="134"/>
      <c r="BW106" s="134"/>
      <c r="BX106" s="134"/>
      <c r="BY106" s="134"/>
      <c r="BZ106" s="134"/>
      <c r="CA106" s="134"/>
      <c r="CB106" s="134"/>
      <c r="CC106" s="134"/>
      <c r="CD106" s="134"/>
      <c r="CE106" s="134"/>
      <c r="CF106" s="134"/>
      <c r="CG106" s="134"/>
      <c r="CH106" s="134"/>
      <c r="CI106" s="134"/>
      <c r="CJ106" s="134"/>
      <c r="CK106" s="134"/>
      <c r="CL106" s="134"/>
      <c r="CM106" s="134"/>
      <c r="CN106" s="134"/>
      <c r="CO106" s="134"/>
      <c r="CP106" s="134"/>
      <c r="CQ106" s="134"/>
      <c r="CR106" s="134"/>
      <c r="CS106" s="134"/>
      <c r="CT106" s="134"/>
      <c r="CU106" s="134"/>
      <c r="CV106" s="134"/>
      <c r="CW106" s="134"/>
      <c r="CX106" s="134"/>
      <c r="CY106" s="134"/>
      <c r="CZ106" s="134"/>
      <c r="DA106" s="134"/>
      <c r="DB106" s="134"/>
      <c r="DC106" s="134"/>
      <c r="DD106" s="134"/>
      <c r="DE106" s="134"/>
      <c r="DF106" s="134"/>
      <c r="DG106" s="134"/>
      <c r="DH106" s="134"/>
      <c r="DI106" s="134"/>
      <c r="DJ106" s="134"/>
      <c r="DK106" s="134"/>
      <c r="DL106" s="134"/>
      <c r="DM106" s="134"/>
      <c r="DN106" s="134"/>
      <c r="DO106" s="134"/>
      <c r="DP106" s="134"/>
      <c r="DQ106" s="134"/>
      <c r="DR106" s="134"/>
      <c r="DS106" s="134"/>
      <c r="DT106" s="134"/>
      <c r="DU106" s="134"/>
    </row>
    <row r="107" spans="1:125" s="136" customFormat="1" ht="60" hidden="1" customHeight="1">
      <c r="A107" s="152" t="s">
        <v>546</v>
      </c>
      <c r="B107" s="153" t="s">
        <v>385</v>
      </c>
      <c r="C107" s="153" t="s">
        <v>455</v>
      </c>
      <c r="D107" s="154">
        <v>106</v>
      </c>
      <c r="E107" s="153" t="s">
        <v>620</v>
      </c>
      <c r="F107" s="153" t="s">
        <v>620</v>
      </c>
      <c r="G107" s="168"/>
      <c r="H107" s="153"/>
      <c r="I107" s="191"/>
      <c r="J107" s="158" t="s">
        <v>621</v>
      </c>
      <c r="K107" s="153" t="s">
        <v>611</v>
      </c>
      <c r="L107" s="153" t="s">
        <v>402</v>
      </c>
      <c r="M107" s="153"/>
      <c r="N107" s="153"/>
      <c r="O107" s="153"/>
      <c r="P107" s="153"/>
      <c r="Q107" s="153"/>
      <c r="R107" s="153"/>
      <c r="S107" s="170"/>
      <c r="T107" s="170"/>
      <c r="U107" s="170"/>
      <c r="V107" s="170"/>
      <c r="W107" s="162"/>
      <c r="X107" s="162"/>
      <c r="Y107" s="170"/>
      <c r="Z107" s="170"/>
      <c r="AA107" s="170"/>
      <c r="AB107" s="170"/>
      <c r="AC107" s="134"/>
      <c r="AD107" s="134"/>
      <c r="AE107" s="134"/>
      <c r="AF107" s="134"/>
      <c r="AG107" s="134"/>
      <c r="AH107" s="134"/>
      <c r="AI107" s="134"/>
      <c r="AJ107" s="134"/>
      <c r="AK107" s="134"/>
      <c r="AL107" s="134"/>
      <c r="AM107" s="134"/>
      <c r="AN107" s="134"/>
      <c r="AO107" s="134"/>
      <c r="AP107" s="134"/>
      <c r="AQ107" s="134"/>
      <c r="AR107" s="134"/>
      <c r="AS107" s="134"/>
      <c r="AT107" s="134"/>
      <c r="AU107" s="134"/>
      <c r="AV107" s="134"/>
      <c r="AW107" s="134"/>
      <c r="AX107" s="134"/>
      <c r="AY107" s="134"/>
      <c r="AZ107" s="134"/>
      <c r="BA107" s="134"/>
      <c r="BB107" s="134"/>
      <c r="BC107" s="134"/>
      <c r="BD107" s="134"/>
      <c r="BE107" s="134"/>
      <c r="BF107" s="134"/>
      <c r="BG107" s="134"/>
      <c r="BH107" s="134"/>
      <c r="BI107" s="134"/>
      <c r="BJ107" s="134"/>
      <c r="BK107" s="134"/>
      <c r="BL107" s="134"/>
      <c r="BM107" s="134"/>
      <c r="BN107" s="134"/>
      <c r="BO107" s="134"/>
      <c r="BP107" s="134"/>
      <c r="BQ107" s="134"/>
      <c r="BR107" s="134"/>
      <c r="BS107" s="134"/>
      <c r="BT107" s="134"/>
      <c r="BU107" s="134"/>
      <c r="BV107" s="134"/>
      <c r="BW107" s="134"/>
      <c r="BX107" s="134"/>
      <c r="BY107" s="134"/>
      <c r="BZ107" s="134"/>
      <c r="CA107" s="134"/>
      <c r="CB107" s="134"/>
      <c r="CC107" s="134"/>
      <c r="CD107" s="134"/>
      <c r="CE107" s="134"/>
      <c r="CF107" s="134"/>
      <c r="CG107" s="134"/>
      <c r="CH107" s="134"/>
      <c r="CI107" s="134"/>
      <c r="CJ107" s="134"/>
      <c r="CK107" s="134"/>
      <c r="CL107" s="134"/>
      <c r="CM107" s="134"/>
      <c r="CN107" s="134"/>
      <c r="CO107" s="134"/>
      <c r="CP107" s="134"/>
      <c r="CQ107" s="134"/>
      <c r="CR107" s="134"/>
      <c r="CS107" s="134"/>
      <c r="CT107" s="134"/>
      <c r="CU107" s="134"/>
      <c r="CV107" s="134"/>
      <c r="CW107" s="134"/>
      <c r="CX107" s="134"/>
      <c r="CY107" s="134"/>
      <c r="CZ107" s="134"/>
      <c r="DA107" s="134"/>
      <c r="DB107" s="134"/>
      <c r="DC107" s="134"/>
      <c r="DD107" s="134"/>
      <c r="DE107" s="134"/>
      <c r="DF107" s="134"/>
      <c r="DG107" s="134"/>
      <c r="DH107" s="134"/>
      <c r="DI107" s="134"/>
      <c r="DJ107" s="134"/>
      <c r="DK107" s="134"/>
      <c r="DL107" s="134"/>
      <c r="DM107" s="134"/>
      <c r="DN107" s="134"/>
      <c r="DO107" s="134"/>
      <c r="DP107" s="134"/>
      <c r="DQ107" s="134"/>
      <c r="DR107" s="134"/>
      <c r="DS107" s="134"/>
      <c r="DT107" s="134"/>
      <c r="DU107" s="134"/>
    </row>
    <row r="108" spans="1:125" s="136" customFormat="1" ht="60" hidden="1" customHeight="1">
      <c r="A108" s="152" t="s">
        <v>384</v>
      </c>
      <c r="B108" s="153" t="s">
        <v>385</v>
      </c>
      <c r="C108" s="153" t="s">
        <v>386</v>
      </c>
      <c r="D108" s="154">
        <v>107</v>
      </c>
      <c r="E108" s="153" t="s">
        <v>622</v>
      </c>
      <c r="F108" s="153" t="s">
        <v>622</v>
      </c>
      <c r="G108" s="156" t="s">
        <v>398</v>
      </c>
      <c r="H108" s="153"/>
      <c r="I108" s="191"/>
      <c r="J108" s="158" t="s">
        <v>623</v>
      </c>
      <c r="K108" s="153" t="s">
        <v>611</v>
      </c>
      <c r="L108" s="153" t="s">
        <v>402</v>
      </c>
      <c r="M108" s="153"/>
      <c r="N108" s="153"/>
      <c r="O108" s="153"/>
      <c r="P108" s="153"/>
      <c r="Q108" s="153"/>
      <c r="R108" s="153"/>
      <c r="S108" s="170"/>
      <c r="T108" s="170"/>
      <c r="U108" s="170"/>
      <c r="V108" s="170"/>
      <c r="W108" s="162"/>
      <c r="X108" s="162"/>
      <c r="Y108" s="170"/>
      <c r="Z108" s="170"/>
      <c r="AA108" s="170"/>
      <c r="AB108" s="170"/>
      <c r="AC108" s="134"/>
      <c r="AD108" s="134"/>
      <c r="AE108" s="134"/>
      <c r="AF108" s="134"/>
      <c r="AG108" s="134"/>
      <c r="AH108" s="134"/>
      <c r="AI108" s="134"/>
      <c r="AJ108" s="134"/>
      <c r="AK108" s="134"/>
      <c r="AL108" s="134"/>
      <c r="AM108" s="134"/>
      <c r="AN108" s="134"/>
      <c r="AO108" s="134"/>
      <c r="AP108" s="134"/>
      <c r="AQ108" s="134"/>
      <c r="AR108" s="134"/>
      <c r="AS108" s="134"/>
      <c r="AT108" s="134"/>
      <c r="AU108" s="134"/>
      <c r="AV108" s="134"/>
      <c r="AW108" s="134"/>
      <c r="AX108" s="134"/>
      <c r="AY108" s="134"/>
      <c r="AZ108" s="134"/>
      <c r="BA108" s="134"/>
      <c r="BB108" s="134"/>
      <c r="BC108" s="134"/>
      <c r="BD108" s="134"/>
      <c r="BE108" s="134"/>
      <c r="BF108" s="134"/>
      <c r="BG108" s="134"/>
      <c r="BH108" s="134"/>
      <c r="BI108" s="134"/>
      <c r="BJ108" s="134"/>
      <c r="BK108" s="134"/>
      <c r="BL108" s="134"/>
      <c r="BM108" s="134"/>
      <c r="BN108" s="134"/>
      <c r="BO108" s="134"/>
      <c r="BP108" s="134"/>
      <c r="BQ108" s="134"/>
      <c r="BR108" s="134"/>
      <c r="BS108" s="134"/>
      <c r="BT108" s="134"/>
      <c r="BU108" s="134"/>
      <c r="BV108" s="134"/>
      <c r="BW108" s="134"/>
      <c r="BX108" s="134"/>
      <c r="BY108" s="134"/>
      <c r="BZ108" s="134"/>
      <c r="CA108" s="134"/>
      <c r="CB108" s="134"/>
      <c r="CC108" s="134"/>
      <c r="CD108" s="134"/>
      <c r="CE108" s="134"/>
      <c r="CF108" s="134"/>
      <c r="CG108" s="134"/>
      <c r="CH108" s="134"/>
      <c r="CI108" s="134"/>
      <c r="CJ108" s="134"/>
      <c r="CK108" s="134"/>
      <c r="CL108" s="134"/>
      <c r="CM108" s="134"/>
      <c r="CN108" s="134"/>
      <c r="CO108" s="134"/>
      <c r="CP108" s="134"/>
      <c r="CQ108" s="134"/>
      <c r="CR108" s="134"/>
      <c r="CS108" s="134"/>
      <c r="CT108" s="134"/>
      <c r="CU108" s="134"/>
      <c r="CV108" s="134"/>
      <c r="CW108" s="134"/>
      <c r="CX108" s="134"/>
      <c r="CY108" s="134"/>
      <c r="CZ108" s="134"/>
      <c r="DA108" s="134"/>
      <c r="DB108" s="134"/>
      <c r="DC108" s="134"/>
      <c r="DD108" s="134"/>
      <c r="DE108" s="134"/>
      <c r="DF108" s="134"/>
      <c r="DG108" s="134"/>
      <c r="DH108" s="134"/>
      <c r="DI108" s="134"/>
      <c r="DJ108" s="134"/>
      <c r="DK108" s="134"/>
      <c r="DL108" s="134"/>
      <c r="DM108" s="134"/>
      <c r="DN108" s="134"/>
      <c r="DO108" s="134"/>
      <c r="DP108" s="134"/>
      <c r="DQ108" s="134"/>
      <c r="DR108" s="134"/>
      <c r="DS108" s="134"/>
      <c r="DT108" s="134"/>
      <c r="DU108" s="134"/>
    </row>
    <row r="109" spans="1:125" s="136" customFormat="1" ht="60" hidden="1" customHeight="1">
      <c r="A109" s="152" t="s">
        <v>546</v>
      </c>
      <c r="B109" s="153" t="s">
        <v>385</v>
      </c>
      <c r="C109" s="153" t="s">
        <v>386</v>
      </c>
      <c r="D109" s="154">
        <v>108</v>
      </c>
      <c r="E109" s="153" t="s">
        <v>624</v>
      </c>
      <c r="F109" s="153" t="s">
        <v>624</v>
      </c>
      <c r="G109" s="168"/>
      <c r="H109" s="153"/>
      <c r="I109" s="191"/>
      <c r="J109" s="158" t="s">
        <v>625</v>
      </c>
      <c r="K109" s="153" t="s">
        <v>611</v>
      </c>
      <c r="L109" s="153" t="s">
        <v>402</v>
      </c>
      <c r="M109" s="153"/>
      <c r="N109" s="153"/>
      <c r="O109" s="153"/>
      <c r="P109" s="153"/>
      <c r="Q109" s="153"/>
      <c r="R109" s="153"/>
      <c r="S109" s="170"/>
      <c r="T109" s="170"/>
      <c r="U109" s="170"/>
      <c r="V109" s="170"/>
      <c r="W109" s="162"/>
      <c r="X109" s="162"/>
      <c r="Y109" s="170"/>
      <c r="Z109" s="170"/>
      <c r="AA109" s="170"/>
      <c r="AB109" s="170"/>
      <c r="AC109" s="134"/>
      <c r="AD109" s="134"/>
      <c r="AE109" s="134"/>
      <c r="AF109" s="134"/>
      <c r="AG109" s="134"/>
      <c r="AH109" s="134"/>
      <c r="AI109" s="134"/>
      <c r="AJ109" s="134"/>
      <c r="AK109" s="134"/>
      <c r="AL109" s="134"/>
      <c r="AM109" s="134"/>
      <c r="AN109" s="134"/>
      <c r="AO109" s="134"/>
      <c r="AP109" s="134"/>
      <c r="AQ109" s="134"/>
      <c r="AR109" s="134"/>
      <c r="AS109" s="134"/>
      <c r="AT109" s="134"/>
      <c r="AU109" s="134"/>
      <c r="AV109" s="134"/>
      <c r="AW109" s="134"/>
      <c r="AX109" s="134"/>
      <c r="AY109" s="134"/>
      <c r="AZ109" s="134"/>
      <c r="BA109" s="134"/>
      <c r="BB109" s="134"/>
      <c r="BC109" s="134"/>
      <c r="BD109" s="134"/>
      <c r="BE109" s="134"/>
      <c r="BF109" s="134"/>
      <c r="BG109" s="134"/>
      <c r="BH109" s="134"/>
      <c r="BI109" s="134"/>
      <c r="BJ109" s="134"/>
      <c r="BK109" s="134"/>
      <c r="BL109" s="134"/>
      <c r="BM109" s="134"/>
      <c r="BN109" s="134"/>
      <c r="BO109" s="134"/>
      <c r="BP109" s="134"/>
      <c r="BQ109" s="134"/>
      <c r="BR109" s="134"/>
      <c r="BS109" s="134"/>
      <c r="BT109" s="134"/>
      <c r="BU109" s="134"/>
      <c r="BV109" s="134"/>
      <c r="BW109" s="134"/>
      <c r="BX109" s="134"/>
      <c r="BY109" s="134"/>
      <c r="BZ109" s="134"/>
      <c r="CA109" s="134"/>
      <c r="CB109" s="134"/>
      <c r="CC109" s="134"/>
      <c r="CD109" s="134"/>
      <c r="CE109" s="134"/>
      <c r="CF109" s="134"/>
      <c r="CG109" s="134"/>
      <c r="CH109" s="134"/>
      <c r="CI109" s="134"/>
      <c r="CJ109" s="134"/>
      <c r="CK109" s="134"/>
      <c r="CL109" s="134"/>
      <c r="CM109" s="134"/>
      <c r="CN109" s="134"/>
      <c r="CO109" s="134"/>
      <c r="CP109" s="134"/>
      <c r="CQ109" s="134"/>
      <c r="CR109" s="134"/>
      <c r="CS109" s="134"/>
      <c r="CT109" s="134"/>
      <c r="CU109" s="134"/>
      <c r="CV109" s="134"/>
      <c r="CW109" s="134"/>
      <c r="CX109" s="134"/>
      <c r="CY109" s="134"/>
      <c r="CZ109" s="134"/>
      <c r="DA109" s="134"/>
      <c r="DB109" s="134"/>
      <c r="DC109" s="134"/>
      <c r="DD109" s="134"/>
      <c r="DE109" s="134"/>
      <c r="DF109" s="134"/>
      <c r="DG109" s="134"/>
      <c r="DH109" s="134"/>
      <c r="DI109" s="134"/>
      <c r="DJ109" s="134"/>
      <c r="DK109" s="134"/>
      <c r="DL109" s="134"/>
      <c r="DM109" s="134"/>
      <c r="DN109" s="134"/>
      <c r="DO109" s="134"/>
      <c r="DP109" s="134"/>
      <c r="DQ109" s="134"/>
      <c r="DR109" s="134"/>
      <c r="DS109" s="134"/>
      <c r="DT109" s="134"/>
      <c r="DU109" s="134"/>
    </row>
    <row r="110" spans="1:125" s="136" customFormat="1" ht="60" hidden="1" customHeight="1">
      <c r="A110" s="152" t="s">
        <v>546</v>
      </c>
      <c r="B110" s="153" t="s">
        <v>385</v>
      </c>
      <c r="C110" s="153" t="s">
        <v>455</v>
      </c>
      <c r="D110" s="154">
        <v>109</v>
      </c>
      <c r="E110" s="153" t="s">
        <v>626</v>
      </c>
      <c r="F110" s="153" t="s">
        <v>626</v>
      </c>
      <c r="G110" s="168"/>
      <c r="H110" s="153"/>
      <c r="I110" s="191"/>
      <c r="J110" s="158" t="s">
        <v>627</v>
      </c>
      <c r="K110" s="153" t="s">
        <v>611</v>
      </c>
      <c r="L110" s="153" t="s">
        <v>402</v>
      </c>
      <c r="M110" s="153"/>
      <c r="N110" s="153"/>
      <c r="O110" s="153"/>
      <c r="P110" s="153"/>
      <c r="Q110" s="153"/>
      <c r="R110" s="153"/>
      <c r="S110" s="170"/>
      <c r="T110" s="170"/>
      <c r="U110" s="170"/>
      <c r="V110" s="170"/>
      <c r="W110" s="162"/>
      <c r="X110" s="162"/>
      <c r="Y110" s="170"/>
      <c r="Z110" s="170"/>
      <c r="AA110" s="170"/>
      <c r="AB110" s="170"/>
      <c r="AC110" s="134"/>
      <c r="AD110" s="134"/>
      <c r="AE110" s="134"/>
      <c r="AF110" s="134"/>
      <c r="AG110" s="134"/>
      <c r="AH110" s="134"/>
      <c r="AI110" s="134"/>
      <c r="AJ110" s="134"/>
      <c r="AK110" s="134"/>
      <c r="AL110" s="134"/>
      <c r="AM110" s="134"/>
      <c r="AN110" s="134"/>
      <c r="AO110" s="134"/>
      <c r="AP110" s="134"/>
      <c r="AQ110" s="134"/>
      <c r="AR110" s="134"/>
      <c r="AS110" s="134"/>
      <c r="AT110" s="134"/>
      <c r="AU110" s="134"/>
      <c r="AV110" s="134"/>
      <c r="AW110" s="134"/>
      <c r="AX110" s="134"/>
      <c r="AY110" s="134"/>
      <c r="AZ110" s="134"/>
      <c r="BA110" s="134"/>
      <c r="BB110" s="134"/>
      <c r="BC110" s="134"/>
      <c r="BD110" s="134"/>
      <c r="BE110" s="134"/>
      <c r="BF110" s="134"/>
      <c r="BG110" s="134"/>
      <c r="BH110" s="134"/>
      <c r="BI110" s="134"/>
      <c r="BJ110" s="134"/>
      <c r="BK110" s="134"/>
      <c r="BL110" s="134"/>
      <c r="BM110" s="134"/>
      <c r="BN110" s="134"/>
      <c r="BO110" s="134"/>
      <c r="BP110" s="134"/>
      <c r="BQ110" s="134"/>
      <c r="BR110" s="134"/>
      <c r="BS110" s="134"/>
      <c r="BT110" s="134"/>
      <c r="BU110" s="134"/>
      <c r="BV110" s="134"/>
      <c r="BW110" s="134"/>
      <c r="BX110" s="134"/>
      <c r="BY110" s="134"/>
      <c r="BZ110" s="134"/>
      <c r="CA110" s="134"/>
      <c r="CB110" s="134"/>
      <c r="CC110" s="134"/>
      <c r="CD110" s="134"/>
      <c r="CE110" s="134"/>
      <c r="CF110" s="134"/>
      <c r="CG110" s="134"/>
      <c r="CH110" s="134"/>
      <c r="CI110" s="134"/>
      <c r="CJ110" s="134"/>
      <c r="CK110" s="134"/>
      <c r="CL110" s="134"/>
      <c r="CM110" s="134"/>
      <c r="CN110" s="134"/>
      <c r="CO110" s="134"/>
      <c r="CP110" s="134"/>
      <c r="CQ110" s="134"/>
      <c r="CR110" s="134"/>
      <c r="CS110" s="134"/>
      <c r="CT110" s="134"/>
      <c r="CU110" s="134"/>
      <c r="CV110" s="134"/>
      <c r="CW110" s="134"/>
      <c r="CX110" s="134"/>
      <c r="CY110" s="134"/>
      <c r="CZ110" s="134"/>
      <c r="DA110" s="134"/>
      <c r="DB110" s="134"/>
      <c r="DC110" s="134"/>
      <c r="DD110" s="134"/>
      <c r="DE110" s="134"/>
      <c r="DF110" s="134"/>
      <c r="DG110" s="134"/>
      <c r="DH110" s="134"/>
      <c r="DI110" s="134"/>
      <c r="DJ110" s="134"/>
      <c r="DK110" s="134"/>
      <c r="DL110" s="134"/>
      <c r="DM110" s="134"/>
      <c r="DN110" s="134"/>
      <c r="DO110" s="134"/>
      <c r="DP110" s="134"/>
      <c r="DQ110" s="134"/>
      <c r="DR110" s="134"/>
      <c r="DS110" s="134"/>
      <c r="DT110" s="134"/>
      <c r="DU110" s="134"/>
    </row>
    <row r="111" spans="1:125" s="136" customFormat="1" ht="60" hidden="1" customHeight="1">
      <c r="A111" s="152" t="s">
        <v>546</v>
      </c>
      <c r="B111" s="153" t="s">
        <v>385</v>
      </c>
      <c r="C111" s="153" t="s">
        <v>455</v>
      </c>
      <c r="D111" s="154">
        <v>110</v>
      </c>
      <c r="E111" s="153" t="s">
        <v>628</v>
      </c>
      <c r="F111" s="153" t="s">
        <v>628</v>
      </c>
      <c r="G111" s="168"/>
      <c r="H111" s="153"/>
      <c r="I111" s="191"/>
      <c r="J111" s="158" t="s">
        <v>629</v>
      </c>
      <c r="K111" s="153" t="s">
        <v>611</v>
      </c>
      <c r="L111" s="153" t="s">
        <v>402</v>
      </c>
      <c r="M111" s="153"/>
      <c r="N111" s="153"/>
      <c r="O111" s="153"/>
      <c r="P111" s="153"/>
      <c r="Q111" s="153"/>
      <c r="R111" s="153"/>
      <c r="S111" s="170"/>
      <c r="T111" s="170"/>
      <c r="U111" s="170"/>
      <c r="V111" s="170"/>
      <c r="W111" s="162"/>
      <c r="X111" s="162"/>
      <c r="Y111" s="170"/>
      <c r="Z111" s="170"/>
      <c r="AA111" s="170"/>
      <c r="AB111" s="170"/>
      <c r="AC111" s="134"/>
      <c r="AD111" s="134"/>
      <c r="AE111" s="134"/>
      <c r="AF111" s="134"/>
      <c r="AG111" s="134"/>
      <c r="AH111" s="134"/>
      <c r="AI111" s="134"/>
      <c r="AJ111" s="134"/>
      <c r="AK111" s="134"/>
      <c r="AL111" s="134"/>
      <c r="AM111" s="134"/>
      <c r="AN111" s="134"/>
      <c r="AO111" s="134"/>
      <c r="AP111" s="134"/>
      <c r="AQ111" s="134"/>
      <c r="AR111" s="134"/>
      <c r="AS111" s="134"/>
      <c r="AT111" s="134"/>
      <c r="AU111" s="134"/>
      <c r="AV111" s="134"/>
      <c r="AW111" s="134"/>
      <c r="AX111" s="134"/>
      <c r="AY111" s="134"/>
      <c r="AZ111" s="134"/>
      <c r="BA111" s="134"/>
      <c r="BB111" s="134"/>
      <c r="BC111" s="134"/>
      <c r="BD111" s="134"/>
      <c r="BE111" s="134"/>
      <c r="BF111" s="134"/>
      <c r="BG111" s="134"/>
      <c r="BH111" s="134"/>
      <c r="BI111" s="134"/>
      <c r="BJ111" s="134"/>
      <c r="BK111" s="134"/>
      <c r="BL111" s="134"/>
      <c r="BM111" s="134"/>
      <c r="BN111" s="134"/>
      <c r="BO111" s="134"/>
      <c r="BP111" s="134"/>
      <c r="BQ111" s="134"/>
      <c r="BR111" s="134"/>
      <c r="BS111" s="134"/>
      <c r="BT111" s="134"/>
      <c r="BU111" s="134"/>
      <c r="BV111" s="134"/>
      <c r="BW111" s="134"/>
      <c r="BX111" s="134"/>
      <c r="BY111" s="134"/>
      <c r="BZ111" s="134"/>
      <c r="CA111" s="134"/>
      <c r="CB111" s="134"/>
      <c r="CC111" s="134"/>
      <c r="CD111" s="134"/>
      <c r="CE111" s="134"/>
      <c r="CF111" s="134"/>
      <c r="CG111" s="134"/>
      <c r="CH111" s="134"/>
      <c r="CI111" s="134"/>
      <c r="CJ111" s="134"/>
      <c r="CK111" s="134"/>
      <c r="CL111" s="134"/>
      <c r="CM111" s="134"/>
      <c r="CN111" s="134"/>
      <c r="CO111" s="134"/>
      <c r="CP111" s="134"/>
      <c r="CQ111" s="134"/>
      <c r="CR111" s="134"/>
      <c r="CS111" s="134"/>
      <c r="CT111" s="134"/>
      <c r="CU111" s="134"/>
      <c r="CV111" s="134"/>
      <c r="CW111" s="134"/>
      <c r="CX111" s="134"/>
      <c r="CY111" s="134"/>
      <c r="CZ111" s="134"/>
      <c r="DA111" s="134"/>
      <c r="DB111" s="134"/>
      <c r="DC111" s="134"/>
      <c r="DD111" s="134"/>
      <c r="DE111" s="134"/>
      <c r="DF111" s="134"/>
      <c r="DG111" s="134"/>
      <c r="DH111" s="134"/>
      <c r="DI111" s="134"/>
      <c r="DJ111" s="134"/>
      <c r="DK111" s="134"/>
      <c r="DL111" s="134"/>
      <c r="DM111" s="134"/>
      <c r="DN111" s="134"/>
      <c r="DO111" s="134"/>
      <c r="DP111" s="134"/>
      <c r="DQ111" s="134"/>
      <c r="DR111" s="134"/>
      <c r="DS111" s="134"/>
      <c r="DT111" s="134"/>
      <c r="DU111" s="134"/>
    </row>
    <row r="112" spans="1:125" s="136" customFormat="1" ht="60" hidden="1" customHeight="1">
      <c r="A112" s="152" t="s">
        <v>384</v>
      </c>
      <c r="B112" s="153" t="s">
        <v>385</v>
      </c>
      <c r="C112" s="153" t="s">
        <v>455</v>
      </c>
      <c r="D112" s="154">
        <v>111</v>
      </c>
      <c r="E112" s="153" t="s">
        <v>630</v>
      </c>
      <c r="F112" s="153" t="s">
        <v>630</v>
      </c>
      <c r="G112" s="168"/>
      <c r="H112" s="153"/>
      <c r="I112" s="191"/>
      <c r="J112" s="158" t="s">
        <v>631</v>
      </c>
      <c r="K112" s="153" t="s">
        <v>611</v>
      </c>
      <c r="L112" s="153" t="s">
        <v>402</v>
      </c>
      <c r="M112" s="153"/>
      <c r="N112" s="153"/>
      <c r="O112" s="153"/>
      <c r="P112" s="153"/>
      <c r="Q112" s="153"/>
      <c r="R112" s="153"/>
      <c r="S112" s="170"/>
      <c r="T112" s="170"/>
      <c r="U112" s="170"/>
      <c r="V112" s="170"/>
      <c r="W112" s="162"/>
      <c r="X112" s="162"/>
      <c r="Y112" s="170"/>
      <c r="Z112" s="170"/>
      <c r="AA112" s="170"/>
      <c r="AB112" s="170"/>
      <c r="AC112" s="134"/>
      <c r="AD112" s="134"/>
      <c r="AE112" s="134"/>
      <c r="AF112" s="134"/>
      <c r="AG112" s="134"/>
      <c r="AH112" s="134"/>
      <c r="AI112" s="134"/>
      <c r="AJ112" s="134"/>
      <c r="AK112" s="134"/>
      <c r="AL112" s="134"/>
      <c r="AM112" s="134"/>
      <c r="AN112" s="134"/>
      <c r="AO112" s="134"/>
      <c r="AP112" s="134"/>
      <c r="AQ112" s="134"/>
      <c r="AR112" s="134"/>
      <c r="AS112" s="134"/>
      <c r="AT112" s="134"/>
      <c r="AU112" s="134"/>
      <c r="AV112" s="134"/>
      <c r="AW112" s="134"/>
      <c r="AX112" s="134"/>
      <c r="AY112" s="134"/>
      <c r="AZ112" s="134"/>
      <c r="BA112" s="134"/>
      <c r="BB112" s="134"/>
      <c r="BC112" s="134"/>
      <c r="BD112" s="134"/>
      <c r="BE112" s="134"/>
      <c r="BF112" s="134"/>
      <c r="BG112" s="134"/>
      <c r="BH112" s="134"/>
      <c r="BI112" s="134"/>
      <c r="BJ112" s="134"/>
      <c r="BK112" s="134"/>
      <c r="BL112" s="134"/>
      <c r="BM112" s="134"/>
      <c r="BN112" s="134"/>
      <c r="BO112" s="134"/>
      <c r="BP112" s="134"/>
      <c r="BQ112" s="134"/>
      <c r="BR112" s="134"/>
      <c r="BS112" s="134"/>
      <c r="BT112" s="134"/>
      <c r="BU112" s="134"/>
      <c r="BV112" s="134"/>
      <c r="BW112" s="134"/>
      <c r="BX112" s="134"/>
      <c r="BY112" s="134"/>
      <c r="BZ112" s="134"/>
      <c r="CA112" s="134"/>
      <c r="CB112" s="134"/>
      <c r="CC112" s="134"/>
      <c r="CD112" s="134"/>
      <c r="CE112" s="134"/>
      <c r="CF112" s="134"/>
      <c r="CG112" s="134"/>
      <c r="CH112" s="134"/>
      <c r="CI112" s="134"/>
      <c r="CJ112" s="134"/>
      <c r="CK112" s="134"/>
      <c r="CL112" s="134"/>
      <c r="CM112" s="134"/>
      <c r="CN112" s="134"/>
      <c r="CO112" s="134"/>
      <c r="CP112" s="134"/>
      <c r="CQ112" s="134"/>
      <c r="CR112" s="134"/>
      <c r="CS112" s="134"/>
      <c r="CT112" s="134"/>
      <c r="CU112" s="134"/>
      <c r="CV112" s="134"/>
      <c r="CW112" s="134"/>
      <c r="CX112" s="134"/>
      <c r="CY112" s="134"/>
      <c r="CZ112" s="134"/>
      <c r="DA112" s="134"/>
      <c r="DB112" s="134"/>
      <c r="DC112" s="134"/>
      <c r="DD112" s="134"/>
      <c r="DE112" s="134"/>
      <c r="DF112" s="134"/>
      <c r="DG112" s="134"/>
      <c r="DH112" s="134"/>
      <c r="DI112" s="134"/>
      <c r="DJ112" s="134"/>
      <c r="DK112" s="134"/>
      <c r="DL112" s="134"/>
      <c r="DM112" s="134"/>
      <c r="DN112" s="134"/>
      <c r="DO112" s="134"/>
      <c r="DP112" s="134"/>
      <c r="DQ112" s="134"/>
      <c r="DR112" s="134"/>
      <c r="DS112" s="134"/>
      <c r="DT112" s="134"/>
      <c r="DU112" s="134"/>
    </row>
    <row r="113" spans="1:125" s="136" customFormat="1" ht="60" hidden="1" customHeight="1">
      <c r="A113" s="152" t="s">
        <v>546</v>
      </c>
      <c r="B113" s="153" t="s">
        <v>385</v>
      </c>
      <c r="C113" s="153" t="s">
        <v>455</v>
      </c>
      <c r="D113" s="154">
        <v>112</v>
      </c>
      <c r="E113" s="153" t="s">
        <v>632</v>
      </c>
      <c r="F113" s="153" t="s">
        <v>632</v>
      </c>
      <c r="G113" s="168"/>
      <c r="H113" s="153"/>
      <c r="I113" s="191"/>
      <c r="J113" s="158" t="s">
        <v>633</v>
      </c>
      <c r="K113" s="153" t="s">
        <v>611</v>
      </c>
      <c r="L113" s="153" t="s">
        <v>402</v>
      </c>
      <c r="M113" s="153"/>
      <c r="N113" s="153"/>
      <c r="O113" s="153"/>
      <c r="P113" s="153"/>
      <c r="Q113" s="153"/>
      <c r="R113" s="153"/>
      <c r="S113" s="170"/>
      <c r="T113" s="170"/>
      <c r="U113" s="170"/>
      <c r="V113" s="170"/>
      <c r="W113" s="162"/>
      <c r="X113" s="162"/>
      <c r="Y113" s="170"/>
      <c r="Z113" s="170"/>
      <c r="AA113" s="170"/>
      <c r="AB113" s="170"/>
      <c r="AC113" s="134"/>
      <c r="AD113" s="134"/>
      <c r="AE113" s="134"/>
      <c r="AF113" s="134"/>
      <c r="AG113" s="134"/>
      <c r="AH113" s="134"/>
      <c r="AI113" s="134"/>
      <c r="AJ113" s="134"/>
      <c r="AK113" s="134"/>
      <c r="AL113" s="134"/>
      <c r="AM113" s="134"/>
      <c r="AN113" s="134"/>
      <c r="AO113" s="134"/>
      <c r="AP113" s="134"/>
      <c r="AQ113" s="134"/>
      <c r="AR113" s="134"/>
      <c r="AS113" s="134"/>
      <c r="AT113" s="134"/>
      <c r="AU113" s="134"/>
      <c r="AV113" s="134"/>
      <c r="AW113" s="134"/>
      <c r="AX113" s="134"/>
      <c r="AY113" s="134"/>
      <c r="AZ113" s="134"/>
      <c r="BA113" s="134"/>
      <c r="BB113" s="134"/>
      <c r="BC113" s="134"/>
      <c r="BD113" s="134"/>
      <c r="BE113" s="134"/>
      <c r="BF113" s="134"/>
      <c r="BG113" s="134"/>
      <c r="BH113" s="134"/>
      <c r="BI113" s="134"/>
      <c r="BJ113" s="134"/>
      <c r="BK113" s="134"/>
      <c r="BL113" s="134"/>
      <c r="BM113" s="134"/>
      <c r="BN113" s="134"/>
      <c r="BO113" s="134"/>
      <c r="BP113" s="134"/>
      <c r="BQ113" s="134"/>
      <c r="BR113" s="134"/>
      <c r="BS113" s="134"/>
      <c r="BT113" s="134"/>
      <c r="BU113" s="134"/>
      <c r="BV113" s="134"/>
      <c r="BW113" s="134"/>
      <c r="BX113" s="134"/>
      <c r="BY113" s="134"/>
      <c r="BZ113" s="134"/>
      <c r="CA113" s="134"/>
      <c r="CB113" s="134"/>
      <c r="CC113" s="134"/>
      <c r="CD113" s="134"/>
      <c r="CE113" s="134"/>
      <c r="CF113" s="134"/>
      <c r="CG113" s="134"/>
      <c r="CH113" s="134"/>
      <c r="CI113" s="134"/>
      <c r="CJ113" s="134"/>
      <c r="CK113" s="134"/>
      <c r="CL113" s="134"/>
      <c r="CM113" s="134"/>
      <c r="CN113" s="134"/>
      <c r="CO113" s="134"/>
      <c r="CP113" s="134"/>
      <c r="CQ113" s="134"/>
      <c r="CR113" s="134"/>
      <c r="CS113" s="134"/>
      <c r="CT113" s="134"/>
      <c r="CU113" s="134"/>
      <c r="CV113" s="134"/>
      <c r="CW113" s="134"/>
      <c r="CX113" s="134"/>
      <c r="CY113" s="134"/>
      <c r="CZ113" s="134"/>
      <c r="DA113" s="134"/>
      <c r="DB113" s="134"/>
      <c r="DC113" s="134"/>
      <c r="DD113" s="134"/>
      <c r="DE113" s="134"/>
      <c r="DF113" s="134"/>
      <c r="DG113" s="134"/>
      <c r="DH113" s="134"/>
      <c r="DI113" s="134"/>
      <c r="DJ113" s="134"/>
      <c r="DK113" s="134"/>
      <c r="DL113" s="134"/>
      <c r="DM113" s="134"/>
      <c r="DN113" s="134"/>
      <c r="DO113" s="134"/>
      <c r="DP113" s="134"/>
      <c r="DQ113" s="134"/>
      <c r="DR113" s="134"/>
      <c r="DS113" s="134"/>
      <c r="DT113" s="134"/>
      <c r="DU113" s="134"/>
    </row>
    <row r="114" spans="1:125" s="136" customFormat="1" ht="60" hidden="1" customHeight="1">
      <c r="A114" s="152" t="s">
        <v>546</v>
      </c>
      <c r="B114" s="153" t="s">
        <v>385</v>
      </c>
      <c r="C114" s="153" t="s">
        <v>386</v>
      </c>
      <c r="D114" s="154">
        <v>113</v>
      </c>
      <c r="E114" s="153" t="s">
        <v>634</v>
      </c>
      <c r="F114" s="153" t="s">
        <v>634</v>
      </c>
      <c r="G114" s="168"/>
      <c r="H114" s="153"/>
      <c r="I114" s="191"/>
      <c r="J114" s="158" t="s">
        <v>635</v>
      </c>
      <c r="K114" s="153" t="s">
        <v>611</v>
      </c>
      <c r="L114" s="153" t="s">
        <v>402</v>
      </c>
      <c r="M114" s="153"/>
      <c r="N114" s="153"/>
      <c r="O114" s="153"/>
      <c r="P114" s="153"/>
      <c r="Q114" s="153"/>
      <c r="R114" s="153"/>
      <c r="S114" s="170"/>
      <c r="T114" s="170"/>
      <c r="U114" s="170"/>
      <c r="V114" s="170"/>
      <c r="W114" s="162"/>
      <c r="X114" s="162"/>
      <c r="Y114" s="170"/>
      <c r="Z114" s="170"/>
      <c r="AA114" s="170"/>
      <c r="AB114" s="170"/>
      <c r="AC114" s="134"/>
      <c r="AD114" s="134"/>
      <c r="AE114" s="134"/>
      <c r="AF114" s="134"/>
      <c r="AG114" s="134"/>
      <c r="AH114" s="134"/>
      <c r="AI114" s="134"/>
      <c r="AJ114" s="134"/>
      <c r="AK114" s="134"/>
      <c r="AL114" s="134"/>
      <c r="AM114" s="134"/>
      <c r="AN114" s="134"/>
      <c r="AO114" s="134"/>
      <c r="AP114" s="134"/>
      <c r="AQ114" s="134"/>
      <c r="AR114" s="134"/>
      <c r="AS114" s="134"/>
      <c r="AT114" s="134"/>
      <c r="AU114" s="134"/>
      <c r="AV114" s="134"/>
      <c r="AW114" s="134"/>
      <c r="AX114" s="134"/>
      <c r="AY114" s="134"/>
      <c r="AZ114" s="134"/>
      <c r="BA114" s="134"/>
      <c r="BB114" s="134"/>
      <c r="BC114" s="134"/>
      <c r="BD114" s="134"/>
      <c r="BE114" s="134"/>
      <c r="BF114" s="134"/>
      <c r="BG114" s="134"/>
      <c r="BH114" s="134"/>
      <c r="BI114" s="134"/>
      <c r="BJ114" s="134"/>
      <c r="BK114" s="134"/>
      <c r="BL114" s="134"/>
      <c r="BM114" s="134"/>
      <c r="BN114" s="134"/>
      <c r="BO114" s="134"/>
      <c r="BP114" s="134"/>
      <c r="BQ114" s="134"/>
      <c r="BR114" s="134"/>
      <c r="BS114" s="134"/>
      <c r="BT114" s="134"/>
      <c r="BU114" s="134"/>
      <c r="BV114" s="134"/>
      <c r="BW114" s="134"/>
      <c r="BX114" s="134"/>
      <c r="BY114" s="134"/>
      <c r="BZ114" s="134"/>
      <c r="CA114" s="134"/>
      <c r="CB114" s="134"/>
      <c r="CC114" s="134"/>
      <c r="CD114" s="134"/>
      <c r="CE114" s="134"/>
      <c r="CF114" s="134"/>
      <c r="CG114" s="134"/>
      <c r="CH114" s="134"/>
      <c r="CI114" s="134"/>
      <c r="CJ114" s="134"/>
      <c r="CK114" s="134"/>
      <c r="CL114" s="134"/>
      <c r="CM114" s="134"/>
      <c r="CN114" s="134"/>
      <c r="CO114" s="134"/>
      <c r="CP114" s="134"/>
      <c r="CQ114" s="134"/>
      <c r="CR114" s="134"/>
      <c r="CS114" s="134"/>
      <c r="CT114" s="134"/>
      <c r="CU114" s="134"/>
      <c r="CV114" s="134"/>
      <c r="CW114" s="134"/>
      <c r="CX114" s="134"/>
      <c r="CY114" s="134"/>
      <c r="CZ114" s="134"/>
      <c r="DA114" s="134"/>
      <c r="DB114" s="134"/>
      <c r="DC114" s="134"/>
      <c r="DD114" s="134"/>
      <c r="DE114" s="134"/>
      <c r="DF114" s="134"/>
      <c r="DG114" s="134"/>
      <c r="DH114" s="134"/>
      <c r="DI114" s="134"/>
      <c r="DJ114" s="134"/>
      <c r="DK114" s="134"/>
      <c r="DL114" s="134"/>
      <c r="DM114" s="134"/>
      <c r="DN114" s="134"/>
      <c r="DO114" s="134"/>
      <c r="DP114" s="134"/>
      <c r="DQ114" s="134"/>
      <c r="DR114" s="134"/>
      <c r="DS114" s="134"/>
      <c r="DT114" s="134"/>
      <c r="DU114" s="134"/>
    </row>
    <row r="115" spans="1:125" s="136" customFormat="1" ht="60" hidden="1" customHeight="1">
      <c r="A115" s="152" t="s">
        <v>546</v>
      </c>
      <c r="B115" s="153" t="s">
        <v>385</v>
      </c>
      <c r="C115" s="153" t="s">
        <v>386</v>
      </c>
      <c r="D115" s="154">
        <v>114</v>
      </c>
      <c r="E115" s="153" t="s">
        <v>636</v>
      </c>
      <c r="F115" s="153" t="s">
        <v>636</v>
      </c>
      <c r="G115" s="168"/>
      <c r="H115" s="153"/>
      <c r="I115" s="191"/>
      <c r="J115" s="158" t="s">
        <v>637</v>
      </c>
      <c r="K115" s="153" t="s">
        <v>611</v>
      </c>
      <c r="L115" s="153" t="s">
        <v>402</v>
      </c>
      <c r="M115" s="153"/>
      <c r="N115" s="153"/>
      <c r="O115" s="153"/>
      <c r="P115" s="153"/>
      <c r="Q115" s="153"/>
      <c r="R115" s="153"/>
      <c r="S115" s="170"/>
      <c r="T115" s="170"/>
      <c r="U115" s="170"/>
      <c r="V115" s="170"/>
      <c r="W115" s="162"/>
      <c r="X115" s="162"/>
      <c r="Y115" s="170"/>
      <c r="Z115" s="170"/>
      <c r="AA115" s="170"/>
      <c r="AB115" s="170"/>
      <c r="AC115" s="134"/>
      <c r="AD115" s="134"/>
      <c r="AE115" s="134"/>
      <c r="AF115" s="134"/>
      <c r="AG115" s="134"/>
      <c r="AH115" s="134"/>
      <c r="AI115" s="134"/>
      <c r="AJ115" s="134"/>
      <c r="AK115" s="134"/>
      <c r="AL115" s="134"/>
      <c r="AM115" s="134"/>
      <c r="AN115" s="134"/>
      <c r="AO115" s="134"/>
      <c r="AP115" s="134"/>
      <c r="AQ115" s="134"/>
      <c r="AR115" s="134"/>
      <c r="AS115" s="134"/>
      <c r="AT115" s="134"/>
      <c r="AU115" s="134"/>
      <c r="AV115" s="134"/>
      <c r="AW115" s="134"/>
      <c r="AX115" s="134"/>
      <c r="AY115" s="134"/>
      <c r="AZ115" s="134"/>
      <c r="BA115" s="134"/>
      <c r="BB115" s="134"/>
      <c r="BC115" s="134"/>
      <c r="BD115" s="134"/>
      <c r="BE115" s="134"/>
      <c r="BF115" s="134"/>
      <c r="BG115" s="134"/>
      <c r="BH115" s="134"/>
      <c r="BI115" s="134"/>
      <c r="BJ115" s="134"/>
      <c r="BK115" s="134"/>
      <c r="BL115" s="134"/>
      <c r="BM115" s="134"/>
      <c r="BN115" s="134"/>
      <c r="BO115" s="134"/>
      <c r="BP115" s="134"/>
      <c r="BQ115" s="134"/>
      <c r="BR115" s="134"/>
      <c r="BS115" s="134"/>
      <c r="BT115" s="134"/>
      <c r="BU115" s="134"/>
      <c r="BV115" s="134"/>
      <c r="BW115" s="134"/>
      <c r="BX115" s="134"/>
      <c r="BY115" s="134"/>
      <c r="BZ115" s="134"/>
      <c r="CA115" s="134"/>
      <c r="CB115" s="134"/>
      <c r="CC115" s="134"/>
      <c r="CD115" s="134"/>
      <c r="CE115" s="134"/>
      <c r="CF115" s="134"/>
      <c r="CG115" s="134"/>
      <c r="CH115" s="134"/>
      <c r="CI115" s="134"/>
      <c r="CJ115" s="134"/>
      <c r="CK115" s="134"/>
      <c r="CL115" s="134"/>
      <c r="CM115" s="134"/>
      <c r="CN115" s="134"/>
      <c r="CO115" s="134"/>
      <c r="CP115" s="134"/>
      <c r="CQ115" s="134"/>
      <c r="CR115" s="134"/>
      <c r="CS115" s="134"/>
      <c r="CT115" s="134"/>
      <c r="CU115" s="134"/>
      <c r="CV115" s="134"/>
      <c r="CW115" s="134"/>
      <c r="CX115" s="134"/>
      <c r="CY115" s="134"/>
      <c r="CZ115" s="134"/>
      <c r="DA115" s="134"/>
      <c r="DB115" s="134"/>
      <c r="DC115" s="134"/>
      <c r="DD115" s="134"/>
      <c r="DE115" s="134"/>
      <c r="DF115" s="134"/>
      <c r="DG115" s="134"/>
      <c r="DH115" s="134"/>
      <c r="DI115" s="134"/>
      <c r="DJ115" s="134"/>
      <c r="DK115" s="134"/>
      <c r="DL115" s="134"/>
      <c r="DM115" s="134"/>
      <c r="DN115" s="134"/>
      <c r="DO115" s="134"/>
      <c r="DP115" s="134"/>
      <c r="DQ115" s="134"/>
      <c r="DR115" s="134"/>
      <c r="DS115" s="134"/>
      <c r="DT115" s="134"/>
      <c r="DU115" s="134"/>
    </row>
    <row r="116" spans="1:125" s="136" customFormat="1" ht="60" hidden="1" customHeight="1">
      <c r="A116" s="152" t="s">
        <v>384</v>
      </c>
      <c r="B116" s="153" t="s">
        <v>385</v>
      </c>
      <c r="C116" s="153" t="s">
        <v>455</v>
      </c>
      <c r="D116" s="154">
        <v>115</v>
      </c>
      <c r="E116" s="153" t="s">
        <v>638</v>
      </c>
      <c r="F116" s="153" t="s">
        <v>638</v>
      </c>
      <c r="G116" s="168"/>
      <c r="H116" s="153"/>
      <c r="I116" s="191"/>
      <c r="J116" s="158" t="s">
        <v>639</v>
      </c>
      <c r="K116" s="153" t="s">
        <v>611</v>
      </c>
      <c r="L116" s="153" t="s">
        <v>402</v>
      </c>
      <c r="M116" s="153"/>
      <c r="N116" s="153"/>
      <c r="O116" s="153"/>
      <c r="P116" s="153"/>
      <c r="Q116" s="153"/>
      <c r="R116" s="153"/>
      <c r="S116" s="170"/>
      <c r="T116" s="170"/>
      <c r="U116" s="170"/>
      <c r="V116" s="170"/>
      <c r="W116" s="162"/>
      <c r="X116" s="162"/>
      <c r="Y116" s="170"/>
      <c r="Z116" s="170"/>
      <c r="AA116" s="170"/>
      <c r="AB116" s="170"/>
      <c r="AC116" s="134"/>
      <c r="AD116" s="134"/>
      <c r="AE116" s="134"/>
      <c r="AF116" s="134"/>
      <c r="AG116" s="134"/>
      <c r="AH116" s="134"/>
      <c r="AI116" s="134"/>
      <c r="AJ116" s="134"/>
      <c r="AK116" s="134"/>
      <c r="AL116" s="134"/>
      <c r="AM116" s="134"/>
      <c r="AN116" s="134"/>
      <c r="AO116" s="134"/>
      <c r="AP116" s="134"/>
      <c r="AQ116" s="134"/>
      <c r="AR116" s="134"/>
      <c r="AS116" s="134"/>
      <c r="AT116" s="134"/>
      <c r="AU116" s="134"/>
      <c r="AV116" s="134"/>
      <c r="AW116" s="134"/>
      <c r="AX116" s="134"/>
      <c r="AY116" s="134"/>
      <c r="AZ116" s="134"/>
      <c r="BA116" s="134"/>
      <c r="BB116" s="134"/>
      <c r="BC116" s="134"/>
      <c r="BD116" s="134"/>
      <c r="BE116" s="134"/>
      <c r="BF116" s="134"/>
      <c r="BG116" s="134"/>
      <c r="BH116" s="134"/>
      <c r="BI116" s="134"/>
      <c r="BJ116" s="134"/>
      <c r="BK116" s="134"/>
      <c r="BL116" s="134"/>
      <c r="BM116" s="134"/>
      <c r="BN116" s="134"/>
      <c r="BO116" s="134"/>
      <c r="BP116" s="134"/>
      <c r="BQ116" s="134"/>
      <c r="BR116" s="134"/>
      <c r="BS116" s="134"/>
      <c r="BT116" s="134"/>
      <c r="BU116" s="134"/>
      <c r="BV116" s="134"/>
      <c r="BW116" s="134"/>
      <c r="BX116" s="134"/>
      <c r="BY116" s="134"/>
      <c r="BZ116" s="134"/>
      <c r="CA116" s="134"/>
      <c r="CB116" s="134"/>
      <c r="CC116" s="134"/>
      <c r="CD116" s="134"/>
      <c r="CE116" s="134"/>
      <c r="CF116" s="134"/>
      <c r="CG116" s="134"/>
      <c r="CH116" s="134"/>
      <c r="CI116" s="134"/>
      <c r="CJ116" s="134"/>
      <c r="CK116" s="134"/>
      <c r="CL116" s="134"/>
      <c r="CM116" s="134"/>
      <c r="CN116" s="134"/>
      <c r="CO116" s="134"/>
      <c r="CP116" s="134"/>
      <c r="CQ116" s="134"/>
      <c r="CR116" s="134"/>
      <c r="CS116" s="134"/>
      <c r="CT116" s="134"/>
      <c r="CU116" s="134"/>
      <c r="CV116" s="134"/>
      <c r="CW116" s="134"/>
      <c r="CX116" s="134"/>
      <c r="CY116" s="134"/>
      <c r="CZ116" s="134"/>
      <c r="DA116" s="134"/>
      <c r="DB116" s="134"/>
      <c r="DC116" s="134"/>
      <c r="DD116" s="134"/>
      <c r="DE116" s="134"/>
      <c r="DF116" s="134"/>
      <c r="DG116" s="134"/>
      <c r="DH116" s="134"/>
      <c r="DI116" s="134"/>
      <c r="DJ116" s="134"/>
      <c r="DK116" s="134"/>
      <c r="DL116" s="134"/>
      <c r="DM116" s="134"/>
      <c r="DN116" s="134"/>
      <c r="DO116" s="134"/>
      <c r="DP116" s="134"/>
      <c r="DQ116" s="134"/>
      <c r="DR116" s="134"/>
      <c r="DS116" s="134"/>
      <c r="DT116" s="134"/>
      <c r="DU116" s="134"/>
    </row>
    <row r="117" spans="1:125" s="133" customFormat="1" ht="60" hidden="1" customHeight="1">
      <c r="A117" s="152" t="s">
        <v>546</v>
      </c>
      <c r="B117" s="153" t="s">
        <v>385</v>
      </c>
      <c r="C117" s="153" t="s">
        <v>386</v>
      </c>
      <c r="D117" s="154">
        <v>116</v>
      </c>
      <c r="E117" s="153" t="s">
        <v>640</v>
      </c>
      <c r="F117" s="153" t="s">
        <v>640</v>
      </c>
      <c r="G117" s="168"/>
      <c r="H117" s="153"/>
      <c r="I117" s="191" t="s">
        <v>641</v>
      </c>
      <c r="J117" s="158" t="s">
        <v>642</v>
      </c>
      <c r="K117" s="153" t="s">
        <v>643</v>
      </c>
      <c r="L117" s="153" t="s">
        <v>402</v>
      </c>
      <c r="M117" s="153"/>
      <c r="N117" s="153"/>
      <c r="O117" s="153"/>
      <c r="P117" s="153"/>
      <c r="Q117" s="153"/>
      <c r="R117" s="153"/>
      <c r="S117" s="170"/>
      <c r="T117" s="170"/>
      <c r="U117" s="170"/>
      <c r="V117" s="170"/>
      <c r="W117" s="162"/>
      <c r="X117" s="162"/>
      <c r="Y117" s="170"/>
      <c r="Z117" s="170"/>
      <c r="AA117" s="170"/>
      <c r="AB117" s="170"/>
      <c r="AC117" s="134"/>
      <c r="AD117" s="134"/>
      <c r="AE117" s="134"/>
      <c r="AF117" s="134"/>
      <c r="AG117" s="134"/>
      <c r="AH117" s="134"/>
      <c r="AI117" s="134"/>
      <c r="AJ117" s="134"/>
      <c r="AK117" s="134"/>
      <c r="AL117" s="134"/>
      <c r="AM117" s="134"/>
      <c r="AN117" s="134"/>
      <c r="AO117" s="134"/>
      <c r="AP117" s="134"/>
      <c r="AQ117" s="134"/>
      <c r="AR117" s="134"/>
      <c r="AS117" s="134"/>
      <c r="AT117" s="134"/>
      <c r="AU117" s="134"/>
      <c r="AV117" s="134"/>
      <c r="AW117" s="134"/>
      <c r="AX117" s="134"/>
      <c r="AY117" s="134"/>
      <c r="AZ117" s="134"/>
      <c r="BA117" s="134"/>
      <c r="BB117" s="134"/>
      <c r="BC117" s="134"/>
      <c r="BD117" s="134"/>
      <c r="BE117" s="134"/>
      <c r="BF117" s="134"/>
      <c r="BG117" s="134"/>
      <c r="BH117" s="134"/>
      <c r="BI117" s="134"/>
      <c r="BJ117" s="134"/>
      <c r="BK117" s="134"/>
      <c r="BL117" s="134"/>
      <c r="BM117" s="134"/>
      <c r="BN117" s="134"/>
      <c r="BO117" s="134"/>
      <c r="BP117" s="134"/>
      <c r="BQ117" s="134"/>
      <c r="BR117" s="134"/>
      <c r="BS117" s="134"/>
      <c r="BT117" s="134"/>
      <c r="BU117" s="134"/>
      <c r="BV117" s="134"/>
      <c r="BW117" s="134"/>
      <c r="BX117" s="134"/>
      <c r="BY117" s="134"/>
      <c r="BZ117" s="134"/>
      <c r="CA117" s="134"/>
      <c r="CB117" s="134"/>
      <c r="CC117" s="134"/>
      <c r="CD117" s="134"/>
      <c r="CE117" s="134"/>
      <c r="CF117" s="134"/>
      <c r="CG117" s="134"/>
      <c r="CH117" s="134"/>
      <c r="CI117" s="134"/>
      <c r="CJ117" s="134"/>
      <c r="CK117" s="134"/>
      <c r="CL117" s="134"/>
      <c r="CM117" s="134"/>
      <c r="CN117" s="134"/>
      <c r="CO117" s="134"/>
      <c r="CP117" s="134"/>
      <c r="CQ117" s="134"/>
      <c r="CR117" s="134"/>
      <c r="CS117" s="134"/>
      <c r="CT117" s="134"/>
      <c r="CU117" s="134"/>
      <c r="CV117" s="134"/>
      <c r="CW117" s="134"/>
      <c r="CX117" s="134"/>
      <c r="CY117" s="134"/>
      <c r="CZ117" s="134"/>
      <c r="DA117" s="134"/>
      <c r="DB117" s="134"/>
      <c r="DC117" s="134"/>
      <c r="DD117" s="134"/>
      <c r="DE117" s="134"/>
      <c r="DF117" s="134"/>
      <c r="DG117" s="134"/>
      <c r="DH117" s="134"/>
      <c r="DI117" s="134"/>
      <c r="DJ117" s="134"/>
      <c r="DK117" s="134"/>
      <c r="DL117" s="134"/>
      <c r="DM117" s="134"/>
      <c r="DN117" s="134"/>
      <c r="DO117" s="134"/>
      <c r="DP117" s="134"/>
      <c r="DQ117" s="134"/>
      <c r="DR117" s="134"/>
      <c r="DS117" s="134"/>
      <c r="DT117" s="134"/>
      <c r="DU117" s="134"/>
    </row>
    <row r="118" spans="1:125" s="136" customFormat="1" ht="60" hidden="1" customHeight="1">
      <c r="A118" s="152" t="s">
        <v>384</v>
      </c>
      <c r="B118" s="153" t="s">
        <v>385</v>
      </c>
      <c r="C118" s="153" t="s">
        <v>386</v>
      </c>
      <c r="D118" s="154">
        <v>117</v>
      </c>
      <c r="E118" s="153" t="s">
        <v>644</v>
      </c>
      <c r="F118" s="153" t="s">
        <v>644</v>
      </c>
      <c r="G118" s="168"/>
      <c r="H118" s="153"/>
      <c r="I118" s="191"/>
      <c r="J118" s="158" t="s">
        <v>645</v>
      </c>
      <c r="K118" s="153" t="s">
        <v>611</v>
      </c>
      <c r="L118" s="153" t="s">
        <v>402</v>
      </c>
      <c r="M118" s="153"/>
      <c r="N118" s="153"/>
      <c r="O118" s="153"/>
      <c r="P118" s="153"/>
      <c r="Q118" s="153"/>
      <c r="R118" s="153"/>
      <c r="S118" s="170"/>
      <c r="T118" s="170"/>
      <c r="U118" s="170"/>
      <c r="V118" s="170"/>
      <c r="W118" s="162"/>
      <c r="X118" s="162"/>
      <c r="Y118" s="170"/>
      <c r="Z118" s="170"/>
      <c r="AA118" s="170"/>
      <c r="AB118" s="170"/>
      <c r="AC118" s="134"/>
      <c r="AD118" s="134"/>
      <c r="AE118" s="134"/>
      <c r="AF118" s="134"/>
      <c r="AG118" s="134"/>
      <c r="AH118" s="134"/>
      <c r="AI118" s="134"/>
      <c r="AJ118" s="134"/>
      <c r="AK118" s="134"/>
      <c r="AL118" s="134"/>
      <c r="AM118" s="134"/>
      <c r="AN118" s="134"/>
      <c r="AO118" s="134"/>
      <c r="AP118" s="134"/>
      <c r="AQ118" s="134"/>
      <c r="AR118" s="134"/>
      <c r="AS118" s="134"/>
      <c r="AT118" s="134"/>
      <c r="AU118" s="134"/>
      <c r="AV118" s="134"/>
      <c r="AW118" s="134"/>
      <c r="AX118" s="134"/>
      <c r="AY118" s="134"/>
      <c r="AZ118" s="134"/>
      <c r="BA118" s="134"/>
      <c r="BB118" s="134"/>
      <c r="BC118" s="134"/>
      <c r="BD118" s="134"/>
      <c r="BE118" s="134"/>
      <c r="BF118" s="134"/>
      <c r="BG118" s="134"/>
      <c r="BH118" s="134"/>
      <c r="BI118" s="134"/>
      <c r="BJ118" s="134"/>
      <c r="BK118" s="134"/>
      <c r="BL118" s="134"/>
      <c r="BM118" s="134"/>
      <c r="BN118" s="134"/>
      <c r="BO118" s="134"/>
      <c r="BP118" s="134"/>
      <c r="BQ118" s="134"/>
      <c r="BR118" s="134"/>
      <c r="BS118" s="134"/>
      <c r="BT118" s="134"/>
      <c r="BU118" s="134"/>
      <c r="BV118" s="134"/>
      <c r="BW118" s="134"/>
      <c r="BX118" s="134"/>
      <c r="BY118" s="134"/>
      <c r="BZ118" s="134"/>
      <c r="CA118" s="134"/>
      <c r="CB118" s="134"/>
      <c r="CC118" s="134"/>
      <c r="CD118" s="134"/>
      <c r="CE118" s="134"/>
      <c r="CF118" s="134"/>
      <c r="CG118" s="134"/>
      <c r="CH118" s="134"/>
      <c r="CI118" s="134"/>
      <c r="CJ118" s="134"/>
      <c r="CK118" s="134"/>
      <c r="CL118" s="134"/>
      <c r="CM118" s="134"/>
      <c r="CN118" s="134"/>
      <c r="CO118" s="134"/>
      <c r="CP118" s="134"/>
      <c r="CQ118" s="134"/>
      <c r="CR118" s="134"/>
      <c r="CS118" s="134"/>
      <c r="CT118" s="134"/>
      <c r="CU118" s="134"/>
      <c r="CV118" s="134"/>
      <c r="CW118" s="134"/>
      <c r="CX118" s="134"/>
      <c r="CY118" s="134"/>
      <c r="CZ118" s="134"/>
      <c r="DA118" s="134"/>
      <c r="DB118" s="134"/>
      <c r="DC118" s="134"/>
      <c r="DD118" s="134"/>
      <c r="DE118" s="134"/>
      <c r="DF118" s="134"/>
      <c r="DG118" s="134"/>
      <c r="DH118" s="134"/>
      <c r="DI118" s="134"/>
      <c r="DJ118" s="134"/>
      <c r="DK118" s="134"/>
      <c r="DL118" s="134"/>
      <c r="DM118" s="134"/>
      <c r="DN118" s="134"/>
      <c r="DO118" s="134"/>
      <c r="DP118" s="134"/>
      <c r="DQ118" s="134"/>
      <c r="DR118" s="134"/>
      <c r="DS118" s="134"/>
      <c r="DT118" s="134"/>
      <c r="DU118" s="134"/>
    </row>
    <row r="119" spans="1:125" s="136" customFormat="1" ht="60" hidden="1" customHeight="1">
      <c r="A119" s="152" t="s">
        <v>546</v>
      </c>
      <c r="B119" s="153" t="s">
        <v>385</v>
      </c>
      <c r="C119" s="153" t="s">
        <v>386</v>
      </c>
      <c r="D119" s="154">
        <v>118</v>
      </c>
      <c r="E119" s="153" t="s">
        <v>646</v>
      </c>
      <c r="F119" s="153" t="s">
        <v>646</v>
      </c>
      <c r="G119" s="168"/>
      <c r="H119" s="153"/>
      <c r="I119" s="191"/>
      <c r="J119" s="158" t="s">
        <v>647</v>
      </c>
      <c r="K119" s="153" t="s">
        <v>611</v>
      </c>
      <c r="L119" s="153" t="s">
        <v>402</v>
      </c>
      <c r="M119" s="153"/>
      <c r="N119" s="153"/>
      <c r="O119" s="153"/>
      <c r="P119" s="153"/>
      <c r="Q119" s="153"/>
      <c r="R119" s="153"/>
      <c r="S119" s="170"/>
      <c r="T119" s="170"/>
      <c r="U119" s="170"/>
      <c r="V119" s="170"/>
      <c r="W119" s="162"/>
      <c r="X119" s="162"/>
      <c r="Y119" s="170"/>
      <c r="Z119" s="170"/>
      <c r="AA119" s="170"/>
      <c r="AB119" s="170"/>
      <c r="AC119" s="134"/>
      <c r="AD119" s="134"/>
      <c r="AE119" s="134"/>
      <c r="AF119" s="134"/>
      <c r="AG119" s="134"/>
      <c r="AH119" s="134"/>
      <c r="AI119" s="134"/>
      <c r="AJ119" s="134"/>
      <c r="AK119" s="134"/>
      <c r="AL119" s="134"/>
      <c r="AM119" s="134"/>
      <c r="AN119" s="134"/>
      <c r="AO119" s="134"/>
      <c r="AP119" s="134"/>
      <c r="AQ119" s="134"/>
      <c r="AR119" s="134"/>
      <c r="AS119" s="134"/>
      <c r="AT119" s="134"/>
      <c r="AU119" s="134"/>
      <c r="AV119" s="134"/>
      <c r="AW119" s="134"/>
      <c r="AX119" s="134"/>
      <c r="AY119" s="134"/>
      <c r="AZ119" s="134"/>
      <c r="BA119" s="134"/>
      <c r="BB119" s="134"/>
      <c r="BC119" s="134"/>
      <c r="BD119" s="134"/>
      <c r="BE119" s="134"/>
      <c r="BF119" s="134"/>
      <c r="BG119" s="134"/>
      <c r="BH119" s="134"/>
      <c r="BI119" s="134"/>
      <c r="BJ119" s="134"/>
      <c r="BK119" s="134"/>
      <c r="BL119" s="134"/>
      <c r="BM119" s="134"/>
      <c r="BN119" s="134"/>
      <c r="BO119" s="134"/>
      <c r="BP119" s="134"/>
      <c r="BQ119" s="134"/>
      <c r="BR119" s="134"/>
      <c r="BS119" s="134"/>
      <c r="BT119" s="134"/>
      <c r="BU119" s="134"/>
      <c r="BV119" s="134"/>
      <c r="BW119" s="134"/>
      <c r="BX119" s="134"/>
      <c r="BY119" s="134"/>
      <c r="BZ119" s="134"/>
      <c r="CA119" s="134"/>
      <c r="CB119" s="134"/>
      <c r="CC119" s="134"/>
      <c r="CD119" s="134"/>
      <c r="CE119" s="134"/>
      <c r="CF119" s="134"/>
      <c r="CG119" s="134"/>
      <c r="CH119" s="134"/>
      <c r="CI119" s="134"/>
      <c r="CJ119" s="134"/>
      <c r="CK119" s="134"/>
      <c r="CL119" s="134"/>
      <c r="CM119" s="134"/>
      <c r="CN119" s="134"/>
      <c r="CO119" s="134"/>
      <c r="CP119" s="134"/>
      <c r="CQ119" s="134"/>
      <c r="CR119" s="134"/>
      <c r="CS119" s="134"/>
      <c r="CT119" s="134"/>
      <c r="CU119" s="134"/>
      <c r="CV119" s="134"/>
      <c r="CW119" s="134"/>
      <c r="CX119" s="134"/>
      <c r="CY119" s="134"/>
      <c r="CZ119" s="134"/>
      <c r="DA119" s="134"/>
      <c r="DB119" s="134"/>
      <c r="DC119" s="134"/>
      <c r="DD119" s="134"/>
      <c r="DE119" s="134"/>
      <c r="DF119" s="134"/>
      <c r="DG119" s="134"/>
      <c r="DH119" s="134"/>
      <c r="DI119" s="134"/>
      <c r="DJ119" s="134"/>
      <c r="DK119" s="134"/>
      <c r="DL119" s="134"/>
      <c r="DM119" s="134"/>
      <c r="DN119" s="134"/>
      <c r="DO119" s="134"/>
      <c r="DP119" s="134"/>
      <c r="DQ119" s="134"/>
      <c r="DR119" s="134"/>
      <c r="DS119" s="134"/>
      <c r="DT119" s="134"/>
      <c r="DU119" s="134"/>
    </row>
    <row r="120" spans="1:125" s="136" customFormat="1" ht="60" hidden="1" customHeight="1">
      <c r="A120" s="152" t="s">
        <v>384</v>
      </c>
      <c r="B120" s="153" t="s">
        <v>385</v>
      </c>
      <c r="C120" s="153" t="s">
        <v>386</v>
      </c>
      <c r="D120" s="154">
        <v>119</v>
      </c>
      <c r="E120" s="153" t="s">
        <v>648</v>
      </c>
      <c r="F120" s="153" t="s">
        <v>648</v>
      </c>
      <c r="G120" s="168"/>
      <c r="H120" s="153"/>
      <c r="I120" s="191"/>
      <c r="J120" s="158" t="s">
        <v>649</v>
      </c>
      <c r="K120" s="153" t="s">
        <v>611</v>
      </c>
      <c r="L120" s="153" t="s">
        <v>402</v>
      </c>
      <c r="M120" s="153"/>
      <c r="N120" s="153"/>
      <c r="O120" s="153"/>
      <c r="P120" s="153"/>
      <c r="Q120" s="153"/>
      <c r="R120" s="153"/>
      <c r="S120" s="170"/>
      <c r="T120" s="170"/>
      <c r="U120" s="170"/>
      <c r="V120" s="170"/>
      <c r="W120" s="162"/>
      <c r="X120" s="162"/>
      <c r="Y120" s="170"/>
      <c r="Z120" s="170"/>
      <c r="AA120" s="170"/>
      <c r="AB120" s="170"/>
      <c r="AC120" s="134"/>
      <c r="AD120" s="134"/>
      <c r="AE120" s="134"/>
      <c r="AF120" s="134"/>
      <c r="AG120" s="134"/>
      <c r="AH120" s="134"/>
      <c r="AI120" s="134"/>
      <c r="AJ120" s="134"/>
      <c r="AK120" s="134"/>
      <c r="AL120" s="134"/>
      <c r="AM120" s="134"/>
      <c r="AN120" s="134"/>
      <c r="AO120" s="134"/>
      <c r="AP120" s="134"/>
      <c r="AQ120" s="134"/>
      <c r="AR120" s="134"/>
      <c r="AS120" s="134"/>
      <c r="AT120" s="134"/>
      <c r="AU120" s="134"/>
      <c r="AV120" s="134"/>
      <c r="AW120" s="134"/>
      <c r="AX120" s="134"/>
      <c r="AY120" s="134"/>
      <c r="AZ120" s="134"/>
      <c r="BA120" s="134"/>
      <c r="BB120" s="134"/>
      <c r="BC120" s="134"/>
      <c r="BD120" s="134"/>
      <c r="BE120" s="134"/>
      <c r="BF120" s="134"/>
      <c r="BG120" s="134"/>
      <c r="BH120" s="134"/>
      <c r="BI120" s="134"/>
      <c r="BJ120" s="134"/>
      <c r="BK120" s="134"/>
      <c r="BL120" s="134"/>
      <c r="BM120" s="134"/>
      <c r="BN120" s="134"/>
      <c r="BO120" s="134"/>
      <c r="BP120" s="134"/>
      <c r="BQ120" s="134"/>
      <c r="BR120" s="134"/>
      <c r="BS120" s="134"/>
      <c r="BT120" s="134"/>
      <c r="BU120" s="134"/>
      <c r="BV120" s="134"/>
      <c r="BW120" s="134"/>
      <c r="BX120" s="134"/>
      <c r="BY120" s="134"/>
      <c r="BZ120" s="134"/>
      <c r="CA120" s="134"/>
      <c r="CB120" s="134"/>
      <c r="CC120" s="134"/>
      <c r="CD120" s="134"/>
      <c r="CE120" s="134"/>
      <c r="CF120" s="134"/>
      <c r="CG120" s="134"/>
      <c r="CH120" s="134"/>
      <c r="CI120" s="134"/>
      <c r="CJ120" s="134"/>
      <c r="CK120" s="134"/>
      <c r="CL120" s="134"/>
      <c r="CM120" s="134"/>
      <c r="CN120" s="134"/>
      <c r="CO120" s="134"/>
      <c r="CP120" s="134"/>
      <c r="CQ120" s="134"/>
      <c r="CR120" s="134"/>
      <c r="CS120" s="134"/>
      <c r="CT120" s="134"/>
      <c r="CU120" s="134"/>
      <c r="CV120" s="134"/>
      <c r="CW120" s="134"/>
      <c r="CX120" s="134"/>
      <c r="CY120" s="134"/>
      <c r="CZ120" s="134"/>
      <c r="DA120" s="134"/>
      <c r="DB120" s="134"/>
      <c r="DC120" s="134"/>
      <c r="DD120" s="134"/>
      <c r="DE120" s="134"/>
      <c r="DF120" s="134"/>
      <c r="DG120" s="134"/>
      <c r="DH120" s="134"/>
      <c r="DI120" s="134"/>
      <c r="DJ120" s="134"/>
      <c r="DK120" s="134"/>
      <c r="DL120" s="134"/>
      <c r="DM120" s="134"/>
      <c r="DN120" s="134"/>
      <c r="DO120" s="134"/>
      <c r="DP120" s="134"/>
      <c r="DQ120" s="134"/>
      <c r="DR120" s="134"/>
      <c r="DS120" s="134"/>
      <c r="DT120" s="134"/>
      <c r="DU120" s="134"/>
    </row>
    <row r="121" spans="1:125" s="136" customFormat="1" ht="60" hidden="1" customHeight="1">
      <c r="A121" s="152" t="s">
        <v>546</v>
      </c>
      <c r="B121" s="153" t="s">
        <v>385</v>
      </c>
      <c r="C121" s="153" t="s">
        <v>386</v>
      </c>
      <c r="D121" s="154">
        <v>120</v>
      </c>
      <c r="E121" s="153" t="s">
        <v>650</v>
      </c>
      <c r="F121" s="153" t="s">
        <v>650</v>
      </c>
      <c r="G121" s="168"/>
      <c r="H121" s="153"/>
      <c r="I121" s="191"/>
      <c r="J121" s="158" t="s">
        <v>651</v>
      </c>
      <c r="K121" s="153" t="s">
        <v>611</v>
      </c>
      <c r="L121" s="153" t="s">
        <v>402</v>
      </c>
      <c r="M121" s="153"/>
      <c r="N121" s="153"/>
      <c r="O121" s="153"/>
      <c r="P121" s="153"/>
      <c r="Q121" s="153"/>
      <c r="R121" s="153"/>
      <c r="S121" s="170"/>
      <c r="T121" s="170"/>
      <c r="U121" s="170"/>
      <c r="V121" s="170"/>
      <c r="W121" s="162"/>
      <c r="X121" s="162"/>
      <c r="Y121" s="170"/>
      <c r="Z121" s="170"/>
      <c r="AA121" s="170"/>
      <c r="AB121" s="170"/>
      <c r="AC121" s="134"/>
      <c r="AD121" s="134"/>
      <c r="AE121" s="134"/>
      <c r="AF121" s="134"/>
      <c r="AG121" s="134"/>
      <c r="AH121" s="134"/>
      <c r="AI121" s="134"/>
      <c r="AJ121" s="134"/>
      <c r="AK121" s="134"/>
      <c r="AL121" s="134"/>
      <c r="AM121" s="134"/>
      <c r="AN121" s="134"/>
      <c r="AO121" s="134"/>
      <c r="AP121" s="134"/>
      <c r="AQ121" s="134"/>
      <c r="AR121" s="134"/>
      <c r="AS121" s="134"/>
      <c r="AT121" s="134"/>
      <c r="AU121" s="134"/>
      <c r="AV121" s="134"/>
      <c r="AW121" s="134"/>
      <c r="AX121" s="134"/>
      <c r="AY121" s="134"/>
      <c r="AZ121" s="134"/>
      <c r="BA121" s="134"/>
      <c r="BB121" s="134"/>
      <c r="BC121" s="134"/>
      <c r="BD121" s="134"/>
      <c r="BE121" s="134"/>
      <c r="BF121" s="134"/>
      <c r="BG121" s="134"/>
      <c r="BH121" s="134"/>
      <c r="BI121" s="134"/>
      <c r="BJ121" s="134"/>
      <c r="BK121" s="134"/>
      <c r="BL121" s="134"/>
      <c r="BM121" s="134"/>
      <c r="BN121" s="134"/>
      <c r="BO121" s="134"/>
      <c r="BP121" s="134"/>
      <c r="BQ121" s="134"/>
      <c r="BR121" s="134"/>
      <c r="BS121" s="134"/>
      <c r="BT121" s="134"/>
      <c r="BU121" s="134"/>
      <c r="BV121" s="134"/>
      <c r="BW121" s="134"/>
      <c r="BX121" s="134"/>
      <c r="BY121" s="134"/>
      <c r="BZ121" s="134"/>
      <c r="CA121" s="134"/>
      <c r="CB121" s="134"/>
      <c r="CC121" s="134"/>
      <c r="CD121" s="134"/>
      <c r="CE121" s="134"/>
      <c r="CF121" s="134"/>
      <c r="CG121" s="134"/>
      <c r="CH121" s="134"/>
      <c r="CI121" s="134"/>
      <c r="CJ121" s="134"/>
      <c r="CK121" s="134"/>
      <c r="CL121" s="134"/>
      <c r="CM121" s="134"/>
      <c r="CN121" s="134"/>
      <c r="CO121" s="134"/>
      <c r="CP121" s="134"/>
      <c r="CQ121" s="134"/>
      <c r="CR121" s="134"/>
      <c r="CS121" s="134"/>
      <c r="CT121" s="134"/>
      <c r="CU121" s="134"/>
      <c r="CV121" s="134"/>
      <c r="CW121" s="134"/>
      <c r="CX121" s="134"/>
      <c r="CY121" s="134"/>
      <c r="CZ121" s="134"/>
      <c r="DA121" s="134"/>
      <c r="DB121" s="134"/>
      <c r="DC121" s="134"/>
      <c r="DD121" s="134"/>
      <c r="DE121" s="134"/>
      <c r="DF121" s="134"/>
      <c r="DG121" s="134"/>
      <c r="DH121" s="134"/>
      <c r="DI121" s="134"/>
      <c r="DJ121" s="134"/>
      <c r="DK121" s="134"/>
      <c r="DL121" s="134"/>
      <c r="DM121" s="134"/>
      <c r="DN121" s="134"/>
      <c r="DO121" s="134"/>
      <c r="DP121" s="134"/>
      <c r="DQ121" s="134"/>
      <c r="DR121" s="134"/>
      <c r="DS121" s="134"/>
      <c r="DT121" s="134"/>
      <c r="DU121" s="134"/>
    </row>
    <row r="122" spans="1:125" s="136" customFormat="1" ht="60" hidden="1" customHeight="1">
      <c r="A122" s="152" t="s">
        <v>546</v>
      </c>
      <c r="B122" s="153" t="s">
        <v>385</v>
      </c>
      <c r="C122" s="153" t="s">
        <v>386</v>
      </c>
      <c r="D122" s="154">
        <v>121</v>
      </c>
      <c r="E122" s="153" t="s">
        <v>652</v>
      </c>
      <c r="F122" s="153" t="s">
        <v>652</v>
      </c>
      <c r="G122" s="168"/>
      <c r="H122" s="153"/>
      <c r="I122" s="191"/>
      <c r="J122" s="158" t="s">
        <v>653</v>
      </c>
      <c r="K122" s="153" t="s">
        <v>611</v>
      </c>
      <c r="L122" s="153" t="s">
        <v>402</v>
      </c>
      <c r="M122" s="153"/>
      <c r="N122" s="153"/>
      <c r="O122" s="153"/>
      <c r="P122" s="153"/>
      <c r="Q122" s="153"/>
      <c r="R122" s="153"/>
      <c r="S122" s="170"/>
      <c r="T122" s="170"/>
      <c r="U122" s="170"/>
      <c r="V122" s="170"/>
      <c r="W122" s="162"/>
      <c r="X122" s="162"/>
      <c r="Y122" s="170"/>
      <c r="Z122" s="170"/>
      <c r="AA122" s="170"/>
      <c r="AB122" s="170"/>
      <c r="AC122" s="134"/>
      <c r="AD122" s="134"/>
      <c r="AE122" s="134"/>
      <c r="AF122" s="134"/>
      <c r="AG122" s="134"/>
      <c r="AH122" s="134"/>
      <c r="AI122" s="134"/>
      <c r="AJ122" s="134"/>
      <c r="AK122" s="134"/>
      <c r="AL122" s="134"/>
      <c r="AM122" s="134"/>
      <c r="AN122" s="134"/>
      <c r="AO122" s="134"/>
      <c r="AP122" s="134"/>
      <c r="AQ122" s="134"/>
      <c r="AR122" s="134"/>
      <c r="AS122" s="134"/>
      <c r="AT122" s="134"/>
      <c r="AU122" s="134"/>
      <c r="AV122" s="134"/>
      <c r="AW122" s="134"/>
      <c r="AX122" s="134"/>
      <c r="AY122" s="134"/>
      <c r="AZ122" s="134"/>
      <c r="BA122" s="134"/>
      <c r="BB122" s="134"/>
      <c r="BC122" s="134"/>
      <c r="BD122" s="134"/>
      <c r="BE122" s="134"/>
      <c r="BF122" s="134"/>
      <c r="BG122" s="134"/>
      <c r="BH122" s="134"/>
      <c r="BI122" s="134"/>
      <c r="BJ122" s="134"/>
      <c r="BK122" s="134"/>
      <c r="BL122" s="134"/>
      <c r="BM122" s="134"/>
      <c r="BN122" s="134"/>
      <c r="BO122" s="134"/>
      <c r="BP122" s="134"/>
      <c r="BQ122" s="134"/>
      <c r="BR122" s="134"/>
      <c r="BS122" s="134"/>
      <c r="BT122" s="134"/>
      <c r="BU122" s="134"/>
      <c r="BV122" s="134"/>
      <c r="BW122" s="134"/>
      <c r="BX122" s="134"/>
      <c r="BY122" s="134"/>
      <c r="BZ122" s="134"/>
      <c r="CA122" s="134"/>
      <c r="CB122" s="134"/>
      <c r="CC122" s="134"/>
      <c r="CD122" s="134"/>
      <c r="CE122" s="134"/>
      <c r="CF122" s="134"/>
      <c r="CG122" s="134"/>
      <c r="CH122" s="134"/>
      <c r="CI122" s="134"/>
      <c r="CJ122" s="134"/>
      <c r="CK122" s="134"/>
      <c r="CL122" s="134"/>
      <c r="CM122" s="134"/>
      <c r="CN122" s="134"/>
      <c r="CO122" s="134"/>
      <c r="CP122" s="134"/>
      <c r="CQ122" s="134"/>
      <c r="CR122" s="134"/>
      <c r="CS122" s="134"/>
      <c r="CT122" s="134"/>
      <c r="CU122" s="134"/>
      <c r="CV122" s="134"/>
      <c r="CW122" s="134"/>
      <c r="CX122" s="134"/>
      <c r="CY122" s="134"/>
      <c r="CZ122" s="134"/>
      <c r="DA122" s="134"/>
      <c r="DB122" s="134"/>
      <c r="DC122" s="134"/>
      <c r="DD122" s="134"/>
      <c r="DE122" s="134"/>
      <c r="DF122" s="134"/>
      <c r="DG122" s="134"/>
      <c r="DH122" s="134"/>
      <c r="DI122" s="134"/>
      <c r="DJ122" s="134"/>
      <c r="DK122" s="134"/>
      <c r="DL122" s="134"/>
      <c r="DM122" s="134"/>
      <c r="DN122" s="134"/>
      <c r="DO122" s="134"/>
      <c r="DP122" s="134"/>
      <c r="DQ122" s="134"/>
      <c r="DR122" s="134"/>
      <c r="DS122" s="134"/>
      <c r="DT122" s="134"/>
      <c r="DU122" s="134"/>
    </row>
    <row r="123" spans="1:125" s="136" customFormat="1" ht="60" hidden="1" customHeight="1">
      <c r="A123" s="152" t="s">
        <v>546</v>
      </c>
      <c r="B123" s="153" t="s">
        <v>385</v>
      </c>
      <c r="C123" s="153" t="s">
        <v>386</v>
      </c>
      <c r="D123" s="154">
        <v>122</v>
      </c>
      <c r="E123" s="153" t="s">
        <v>654</v>
      </c>
      <c r="F123" s="153" t="s">
        <v>654</v>
      </c>
      <c r="G123" s="168"/>
      <c r="H123" s="153"/>
      <c r="I123" s="191"/>
      <c r="J123" s="158" t="s">
        <v>655</v>
      </c>
      <c r="K123" s="153" t="s">
        <v>611</v>
      </c>
      <c r="L123" s="153" t="s">
        <v>402</v>
      </c>
      <c r="M123" s="153"/>
      <c r="N123" s="153"/>
      <c r="O123" s="153"/>
      <c r="P123" s="153"/>
      <c r="Q123" s="153"/>
      <c r="R123" s="153"/>
      <c r="S123" s="170"/>
      <c r="T123" s="170"/>
      <c r="U123" s="170"/>
      <c r="V123" s="170"/>
      <c r="W123" s="162"/>
      <c r="X123" s="162"/>
      <c r="Y123" s="170"/>
      <c r="Z123" s="170"/>
      <c r="AA123" s="170"/>
      <c r="AB123" s="170"/>
      <c r="AC123" s="134"/>
      <c r="AD123" s="134"/>
      <c r="AE123" s="134"/>
      <c r="AF123" s="134"/>
      <c r="AG123" s="134"/>
      <c r="AH123" s="134"/>
      <c r="AI123" s="134"/>
      <c r="AJ123" s="134"/>
      <c r="AK123" s="134"/>
      <c r="AL123" s="134"/>
      <c r="AM123" s="134"/>
      <c r="AN123" s="134"/>
      <c r="AO123" s="134"/>
      <c r="AP123" s="134"/>
      <c r="AQ123" s="134"/>
      <c r="AR123" s="134"/>
      <c r="AS123" s="134"/>
      <c r="AT123" s="134"/>
      <c r="AU123" s="134"/>
      <c r="AV123" s="134"/>
      <c r="AW123" s="134"/>
      <c r="AX123" s="134"/>
      <c r="AY123" s="134"/>
      <c r="AZ123" s="134"/>
      <c r="BA123" s="134"/>
      <c r="BB123" s="134"/>
      <c r="BC123" s="134"/>
      <c r="BD123" s="134"/>
      <c r="BE123" s="134"/>
      <c r="BF123" s="134"/>
      <c r="BG123" s="134"/>
      <c r="BH123" s="134"/>
      <c r="BI123" s="134"/>
      <c r="BJ123" s="134"/>
      <c r="BK123" s="134"/>
      <c r="BL123" s="134"/>
      <c r="BM123" s="134"/>
      <c r="BN123" s="134"/>
      <c r="BO123" s="134"/>
      <c r="BP123" s="134"/>
      <c r="BQ123" s="134"/>
      <c r="BR123" s="134"/>
      <c r="BS123" s="134"/>
      <c r="BT123" s="134"/>
      <c r="BU123" s="134"/>
      <c r="BV123" s="134"/>
      <c r="BW123" s="134"/>
      <c r="BX123" s="134"/>
      <c r="BY123" s="134"/>
      <c r="BZ123" s="134"/>
      <c r="CA123" s="134"/>
      <c r="CB123" s="134"/>
      <c r="CC123" s="134"/>
      <c r="CD123" s="134"/>
      <c r="CE123" s="134"/>
      <c r="CF123" s="134"/>
      <c r="CG123" s="134"/>
      <c r="CH123" s="134"/>
      <c r="CI123" s="134"/>
      <c r="CJ123" s="134"/>
      <c r="CK123" s="134"/>
      <c r="CL123" s="134"/>
      <c r="CM123" s="134"/>
      <c r="CN123" s="134"/>
      <c r="CO123" s="134"/>
      <c r="CP123" s="134"/>
      <c r="CQ123" s="134"/>
      <c r="CR123" s="134"/>
      <c r="CS123" s="134"/>
      <c r="CT123" s="134"/>
      <c r="CU123" s="134"/>
      <c r="CV123" s="134"/>
      <c r="CW123" s="134"/>
      <c r="CX123" s="134"/>
      <c r="CY123" s="134"/>
      <c r="CZ123" s="134"/>
      <c r="DA123" s="134"/>
      <c r="DB123" s="134"/>
      <c r="DC123" s="134"/>
      <c r="DD123" s="134"/>
      <c r="DE123" s="134"/>
      <c r="DF123" s="134"/>
      <c r="DG123" s="134"/>
      <c r="DH123" s="134"/>
      <c r="DI123" s="134"/>
      <c r="DJ123" s="134"/>
      <c r="DK123" s="134"/>
      <c r="DL123" s="134"/>
      <c r="DM123" s="134"/>
      <c r="DN123" s="134"/>
      <c r="DO123" s="134"/>
      <c r="DP123" s="134"/>
      <c r="DQ123" s="134"/>
      <c r="DR123" s="134"/>
      <c r="DS123" s="134"/>
      <c r="DT123" s="134"/>
      <c r="DU123" s="134"/>
    </row>
    <row r="124" spans="1:125" s="136" customFormat="1" ht="60" hidden="1" customHeight="1">
      <c r="A124" s="152" t="s">
        <v>384</v>
      </c>
      <c r="B124" s="153" t="s">
        <v>385</v>
      </c>
      <c r="C124" s="153" t="s">
        <v>386</v>
      </c>
      <c r="D124" s="154">
        <v>123</v>
      </c>
      <c r="E124" s="153" t="s">
        <v>656</v>
      </c>
      <c r="F124" s="153" t="s">
        <v>656</v>
      </c>
      <c r="G124" s="168"/>
      <c r="H124" s="153"/>
      <c r="I124" s="191"/>
      <c r="J124" s="158" t="s">
        <v>657</v>
      </c>
      <c r="K124" s="153" t="s">
        <v>658</v>
      </c>
      <c r="L124" s="153" t="s">
        <v>402</v>
      </c>
      <c r="M124" s="153"/>
      <c r="N124" s="153"/>
      <c r="O124" s="153"/>
      <c r="P124" s="153"/>
      <c r="Q124" s="153"/>
      <c r="R124" s="153"/>
      <c r="S124" s="170"/>
      <c r="T124" s="170"/>
      <c r="U124" s="170"/>
      <c r="V124" s="170"/>
      <c r="W124" s="162"/>
      <c r="X124" s="162"/>
      <c r="Y124" s="170"/>
      <c r="Z124" s="170"/>
      <c r="AA124" s="170"/>
      <c r="AB124" s="170"/>
      <c r="AC124" s="134"/>
      <c r="AD124" s="134"/>
      <c r="AE124" s="134"/>
      <c r="AF124" s="134"/>
      <c r="AG124" s="134"/>
      <c r="AH124" s="134"/>
      <c r="AI124" s="134"/>
      <c r="AJ124" s="134"/>
      <c r="AK124" s="134"/>
      <c r="AL124" s="134"/>
      <c r="AM124" s="134"/>
      <c r="AN124" s="134"/>
      <c r="AO124" s="134"/>
      <c r="AP124" s="134"/>
      <c r="AQ124" s="134"/>
      <c r="AR124" s="134"/>
      <c r="AS124" s="134"/>
      <c r="AT124" s="134"/>
      <c r="AU124" s="134"/>
      <c r="AV124" s="134"/>
      <c r="AW124" s="134"/>
      <c r="AX124" s="134"/>
      <c r="AY124" s="134"/>
      <c r="AZ124" s="134"/>
      <c r="BA124" s="134"/>
      <c r="BB124" s="134"/>
      <c r="BC124" s="134"/>
      <c r="BD124" s="134"/>
      <c r="BE124" s="134"/>
      <c r="BF124" s="134"/>
      <c r="BG124" s="134"/>
      <c r="BH124" s="134"/>
      <c r="BI124" s="134"/>
      <c r="BJ124" s="134"/>
      <c r="BK124" s="134"/>
      <c r="BL124" s="134"/>
      <c r="BM124" s="134"/>
      <c r="BN124" s="134"/>
      <c r="BO124" s="134"/>
      <c r="BP124" s="134"/>
      <c r="BQ124" s="134"/>
      <c r="BR124" s="134"/>
      <c r="BS124" s="134"/>
      <c r="BT124" s="134"/>
      <c r="BU124" s="134"/>
      <c r="BV124" s="134"/>
      <c r="BW124" s="134"/>
      <c r="BX124" s="134"/>
      <c r="BY124" s="134"/>
      <c r="BZ124" s="134"/>
      <c r="CA124" s="134"/>
      <c r="CB124" s="134"/>
      <c r="CC124" s="134"/>
      <c r="CD124" s="134"/>
      <c r="CE124" s="134"/>
      <c r="CF124" s="134"/>
      <c r="CG124" s="134"/>
      <c r="CH124" s="134"/>
      <c r="CI124" s="134"/>
      <c r="CJ124" s="134"/>
      <c r="CK124" s="134"/>
      <c r="CL124" s="134"/>
      <c r="CM124" s="134"/>
      <c r="CN124" s="134"/>
      <c r="CO124" s="134"/>
      <c r="CP124" s="134"/>
      <c r="CQ124" s="134"/>
      <c r="CR124" s="134"/>
      <c r="CS124" s="134"/>
      <c r="CT124" s="134"/>
      <c r="CU124" s="134"/>
      <c r="CV124" s="134"/>
      <c r="CW124" s="134"/>
      <c r="CX124" s="134"/>
      <c r="CY124" s="134"/>
      <c r="CZ124" s="134"/>
      <c r="DA124" s="134"/>
      <c r="DB124" s="134"/>
      <c r="DC124" s="134"/>
      <c r="DD124" s="134"/>
      <c r="DE124" s="134"/>
      <c r="DF124" s="134"/>
      <c r="DG124" s="134"/>
      <c r="DH124" s="134"/>
      <c r="DI124" s="134"/>
      <c r="DJ124" s="134"/>
      <c r="DK124" s="134"/>
      <c r="DL124" s="134"/>
      <c r="DM124" s="134"/>
      <c r="DN124" s="134"/>
      <c r="DO124" s="134"/>
      <c r="DP124" s="134"/>
      <c r="DQ124" s="134"/>
      <c r="DR124" s="134"/>
      <c r="DS124" s="134"/>
      <c r="DT124" s="134"/>
      <c r="DU124" s="134"/>
    </row>
    <row r="125" spans="1:125" s="136" customFormat="1" ht="60" hidden="1" customHeight="1">
      <c r="A125" s="152" t="s">
        <v>546</v>
      </c>
      <c r="B125" s="153" t="s">
        <v>385</v>
      </c>
      <c r="C125" s="153" t="s">
        <v>386</v>
      </c>
      <c r="D125" s="154">
        <v>124</v>
      </c>
      <c r="E125" s="153" t="s">
        <v>659</v>
      </c>
      <c r="F125" s="153" t="s">
        <v>659</v>
      </c>
      <c r="G125" s="168"/>
      <c r="H125" s="153"/>
      <c r="I125" s="191"/>
      <c r="J125" s="158" t="s">
        <v>660</v>
      </c>
      <c r="K125" s="153" t="s">
        <v>658</v>
      </c>
      <c r="L125" s="153" t="s">
        <v>402</v>
      </c>
      <c r="M125" s="153"/>
      <c r="N125" s="153"/>
      <c r="O125" s="153"/>
      <c r="P125" s="153"/>
      <c r="Q125" s="153"/>
      <c r="R125" s="153"/>
      <c r="S125" s="170"/>
      <c r="T125" s="170"/>
      <c r="U125" s="170"/>
      <c r="V125" s="170"/>
      <c r="W125" s="162"/>
      <c r="X125" s="162"/>
      <c r="Y125" s="170"/>
      <c r="Z125" s="170"/>
      <c r="AA125" s="170"/>
      <c r="AB125" s="170"/>
      <c r="AC125" s="134"/>
      <c r="AD125" s="134"/>
      <c r="AE125" s="134"/>
      <c r="AF125" s="134"/>
      <c r="AG125" s="134"/>
      <c r="AH125" s="134"/>
      <c r="AI125" s="134"/>
      <c r="AJ125" s="134"/>
      <c r="AK125" s="134"/>
      <c r="AL125" s="134"/>
      <c r="AM125" s="134"/>
      <c r="AN125" s="134"/>
      <c r="AO125" s="134"/>
      <c r="AP125" s="134"/>
      <c r="AQ125" s="134"/>
      <c r="AR125" s="134"/>
      <c r="AS125" s="134"/>
      <c r="AT125" s="134"/>
      <c r="AU125" s="134"/>
      <c r="AV125" s="134"/>
      <c r="AW125" s="134"/>
      <c r="AX125" s="134"/>
      <c r="AY125" s="134"/>
      <c r="AZ125" s="134"/>
      <c r="BA125" s="134"/>
      <c r="BB125" s="134"/>
      <c r="BC125" s="134"/>
      <c r="BD125" s="134"/>
      <c r="BE125" s="134"/>
      <c r="BF125" s="134"/>
      <c r="BG125" s="134"/>
      <c r="BH125" s="134"/>
      <c r="BI125" s="134"/>
      <c r="BJ125" s="134"/>
      <c r="BK125" s="134"/>
      <c r="BL125" s="134"/>
      <c r="BM125" s="134"/>
      <c r="BN125" s="134"/>
      <c r="BO125" s="134"/>
      <c r="BP125" s="134"/>
      <c r="BQ125" s="134"/>
      <c r="BR125" s="134"/>
      <c r="BS125" s="134"/>
      <c r="BT125" s="134"/>
      <c r="BU125" s="134"/>
      <c r="BV125" s="134"/>
      <c r="BW125" s="134"/>
      <c r="BX125" s="134"/>
      <c r="BY125" s="134"/>
      <c r="BZ125" s="134"/>
      <c r="CA125" s="134"/>
      <c r="CB125" s="134"/>
      <c r="CC125" s="134"/>
      <c r="CD125" s="134"/>
      <c r="CE125" s="134"/>
      <c r="CF125" s="134"/>
      <c r="CG125" s="134"/>
      <c r="CH125" s="134"/>
      <c r="CI125" s="134"/>
      <c r="CJ125" s="134"/>
      <c r="CK125" s="134"/>
      <c r="CL125" s="134"/>
      <c r="CM125" s="134"/>
      <c r="CN125" s="134"/>
      <c r="CO125" s="134"/>
      <c r="CP125" s="134"/>
      <c r="CQ125" s="134"/>
      <c r="CR125" s="134"/>
      <c r="CS125" s="134"/>
      <c r="CT125" s="134"/>
      <c r="CU125" s="134"/>
      <c r="CV125" s="134"/>
      <c r="CW125" s="134"/>
      <c r="CX125" s="134"/>
      <c r="CY125" s="134"/>
      <c r="CZ125" s="134"/>
      <c r="DA125" s="134"/>
      <c r="DB125" s="134"/>
      <c r="DC125" s="134"/>
      <c r="DD125" s="134"/>
      <c r="DE125" s="134"/>
      <c r="DF125" s="134"/>
      <c r="DG125" s="134"/>
      <c r="DH125" s="134"/>
      <c r="DI125" s="134"/>
      <c r="DJ125" s="134"/>
      <c r="DK125" s="134"/>
      <c r="DL125" s="134"/>
      <c r="DM125" s="134"/>
      <c r="DN125" s="134"/>
      <c r="DO125" s="134"/>
      <c r="DP125" s="134"/>
      <c r="DQ125" s="134"/>
      <c r="DR125" s="134"/>
      <c r="DS125" s="134"/>
      <c r="DT125" s="134"/>
      <c r="DU125" s="134"/>
    </row>
    <row r="126" spans="1:125" s="136" customFormat="1" ht="60" hidden="1" customHeight="1">
      <c r="A126" s="152" t="s">
        <v>546</v>
      </c>
      <c r="B126" s="153" t="s">
        <v>385</v>
      </c>
      <c r="C126" s="153" t="s">
        <v>386</v>
      </c>
      <c r="D126" s="154">
        <v>125</v>
      </c>
      <c r="E126" s="153" t="s">
        <v>661</v>
      </c>
      <c r="F126" s="153" t="s">
        <v>661</v>
      </c>
      <c r="G126" s="168"/>
      <c r="H126" s="153"/>
      <c r="I126" s="191"/>
      <c r="J126" s="158" t="s">
        <v>662</v>
      </c>
      <c r="K126" s="153" t="s">
        <v>611</v>
      </c>
      <c r="L126" s="153" t="s">
        <v>402</v>
      </c>
      <c r="M126" s="153"/>
      <c r="N126" s="153"/>
      <c r="O126" s="153"/>
      <c r="P126" s="153"/>
      <c r="Q126" s="153"/>
      <c r="R126" s="153"/>
      <c r="S126" s="170"/>
      <c r="T126" s="170"/>
      <c r="U126" s="170"/>
      <c r="V126" s="170"/>
      <c r="W126" s="162"/>
      <c r="X126" s="162"/>
      <c r="Y126" s="170"/>
      <c r="Z126" s="170"/>
      <c r="AA126" s="170"/>
      <c r="AB126" s="170"/>
      <c r="AC126" s="134"/>
      <c r="AD126" s="134"/>
      <c r="AE126" s="134"/>
      <c r="AF126" s="134"/>
      <c r="AG126" s="134"/>
      <c r="AH126" s="134"/>
      <c r="AI126" s="134"/>
      <c r="AJ126" s="134"/>
      <c r="AK126" s="134"/>
      <c r="AL126" s="134"/>
      <c r="AM126" s="134"/>
      <c r="AN126" s="134"/>
      <c r="AO126" s="134"/>
      <c r="AP126" s="134"/>
      <c r="AQ126" s="134"/>
      <c r="AR126" s="134"/>
      <c r="AS126" s="134"/>
      <c r="AT126" s="134"/>
      <c r="AU126" s="134"/>
      <c r="AV126" s="134"/>
      <c r="AW126" s="134"/>
      <c r="AX126" s="134"/>
      <c r="AY126" s="134"/>
      <c r="AZ126" s="134"/>
      <c r="BA126" s="134"/>
      <c r="BB126" s="134"/>
      <c r="BC126" s="134"/>
      <c r="BD126" s="134"/>
      <c r="BE126" s="134"/>
      <c r="BF126" s="134"/>
      <c r="BG126" s="134"/>
      <c r="BH126" s="134"/>
      <c r="BI126" s="134"/>
      <c r="BJ126" s="134"/>
      <c r="BK126" s="134"/>
      <c r="BL126" s="134"/>
      <c r="BM126" s="134"/>
      <c r="BN126" s="134"/>
      <c r="BO126" s="134"/>
      <c r="BP126" s="134"/>
      <c r="BQ126" s="134"/>
      <c r="BR126" s="134"/>
      <c r="BS126" s="134"/>
      <c r="BT126" s="134"/>
      <c r="BU126" s="134"/>
      <c r="BV126" s="134"/>
      <c r="BW126" s="134"/>
      <c r="BX126" s="134"/>
      <c r="BY126" s="134"/>
      <c r="BZ126" s="134"/>
      <c r="CA126" s="134"/>
      <c r="CB126" s="134"/>
      <c r="CC126" s="134"/>
      <c r="CD126" s="134"/>
      <c r="CE126" s="134"/>
      <c r="CF126" s="134"/>
      <c r="CG126" s="134"/>
      <c r="CH126" s="134"/>
      <c r="CI126" s="134"/>
      <c r="CJ126" s="134"/>
      <c r="CK126" s="134"/>
      <c r="CL126" s="134"/>
      <c r="CM126" s="134"/>
      <c r="CN126" s="134"/>
      <c r="CO126" s="134"/>
      <c r="CP126" s="134"/>
      <c r="CQ126" s="134"/>
      <c r="CR126" s="134"/>
      <c r="CS126" s="134"/>
      <c r="CT126" s="134"/>
      <c r="CU126" s="134"/>
      <c r="CV126" s="134"/>
      <c r="CW126" s="134"/>
      <c r="CX126" s="134"/>
      <c r="CY126" s="134"/>
      <c r="CZ126" s="134"/>
      <c r="DA126" s="134"/>
      <c r="DB126" s="134"/>
      <c r="DC126" s="134"/>
      <c r="DD126" s="134"/>
      <c r="DE126" s="134"/>
      <c r="DF126" s="134"/>
      <c r="DG126" s="134"/>
      <c r="DH126" s="134"/>
      <c r="DI126" s="134"/>
      <c r="DJ126" s="134"/>
      <c r="DK126" s="134"/>
      <c r="DL126" s="134"/>
      <c r="DM126" s="134"/>
      <c r="DN126" s="134"/>
      <c r="DO126" s="134"/>
      <c r="DP126" s="134"/>
      <c r="DQ126" s="134"/>
      <c r="DR126" s="134"/>
      <c r="DS126" s="134"/>
      <c r="DT126" s="134"/>
      <c r="DU126" s="134"/>
    </row>
    <row r="127" spans="1:125" s="136" customFormat="1" ht="60" hidden="1" customHeight="1">
      <c r="A127" s="152" t="s">
        <v>546</v>
      </c>
      <c r="B127" s="153" t="s">
        <v>385</v>
      </c>
      <c r="C127" s="153" t="s">
        <v>386</v>
      </c>
      <c r="D127" s="154">
        <v>126</v>
      </c>
      <c r="E127" s="153" t="s">
        <v>663</v>
      </c>
      <c r="F127" s="153" t="s">
        <v>663</v>
      </c>
      <c r="G127" s="168"/>
      <c r="H127" s="153"/>
      <c r="I127" s="191"/>
      <c r="J127" s="158" t="s">
        <v>664</v>
      </c>
      <c r="K127" s="153" t="s">
        <v>611</v>
      </c>
      <c r="L127" s="153" t="s">
        <v>402</v>
      </c>
      <c r="M127" s="153"/>
      <c r="N127" s="153"/>
      <c r="O127" s="153"/>
      <c r="P127" s="153"/>
      <c r="Q127" s="153"/>
      <c r="R127" s="153"/>
      <c r="S127" s="170"/>
      <c r="T127" s="170"/>
      <c r="U127" s="170"/>
      <c r="V127" s="170"/>
      <c r="W127" s="162"/>
      <c r="X127" s="162"/>
      <c r="Y127" s="170"/>
      <c r="Z127" s="170"/>
      <c r="AA127" s="170"/>
      <c r="AB127" s="170"/>
      <c r="AC127" s="134"/>
      <c r="AD127" s="134"/>
      <c r="AE127" s="134"/>
      <c r="AF127" s="134"/>
      <c r="AG127" s="134"/>
      <c r="AH127" s="134"/>
      <c r="AI127" s="134"/>
      <c r="AJ127" s="134"/>
      <c r="AK127" s="134"/>
      <c r="AL127" s="134"/>
      <c r="AM127" s="134"/>
      <c r="AN127" s="134"/>
      <c r="AO127" s="134"/>
      <c r="AP127" s="134"/>
      <c r="AQ127" s="134"/>
      <c r="AR127" s="134"/>
      <c r="AS127" s="134"/>
      <c r="AT127" s="134"/>
      <c r="AU127" s="134"/>
      <c r="AV127" s="134"/>
      <c r="AW127" s="134"/>
      <c r="AX127" s="134"/>
      <c r="AY127" s="134"/>
      <c r="AZ127" s="134"/>
      <c r="BA127" s="134"/>
      <c r="BB127" s="134"/>
      <c r="BC127" s="134"/>
      <c r="BD127" s="134"/>
      <c r="BE127" s="134"/>
      <c r="BF127" s="134"/>
      <c r="BG127" s="134"/>
      <c r="BH127" s="134"/>
      <c r="BI127" s="134"/>
      <c r="BJ127" s="134"/>
      <c r="BK127" s="134"/>
      <c r="BL127" s="134"/>
      <c r="BM127" s="134"/>
      <c r="BN127" s="134"/>
      <c r="BO127" s="134"/>
      <c r="BP127" s="134"/>
      <c r="BQ127" s="134"/>
      <c r="BR127" s="134"/>
      <c r="BS127" s="134"/>
      <c r="BT127" s="134"/>
      <c r="BU127" s="134"/>
      <c r="BV127" s="134"/>
      <c r="BW127" s="134"/>
      <c r="BX127" s="134"/>
      <c r="BY127" s="134"/>
      <c r="BZ127" s="134"/>
      <c r="CA127" s="134"/>
      <c r="CB127" s="134"/>
      <c r="CC127" s="134"/>
      <c r="CD127" s="134"/>
      <c r="CE127" s="134"/>
      <c r="CF127" s="134"/>
      <c r="CG127" s="134"/>
      <c r="CH127" s="134"/>
      <c r="CI127" s="134"/>
      <c r="CJ127" s="134"/>
      <c r="CK127" s="134"/>
      <c r="CL127" s="134"/>
      <c r="CM127" s="134"/>
      <c r="CN127" s="134"/>
      <c r="CO127" s="134"/>
      <c r="CP127" s="134"/>
      <c r="CQ127" s="134"/>
      <c r="CR127" s="134"/>
      <c r="CS127" s="134"/>
      <c r="CT127" s="134"/>
      <c r="CU127" s="134"/>
      <c r="CV127" s="134"/>
      <c r="CW127" s="134"/>
      <c r="CX127" s="134"/>
      <c r="CY127" s="134"/>
      <c r="CZ127" s="134"/>
      <c r="DA127" s="134"/>
      <c r="DB127" s="134"/>
      <c r="DC127" s="134"/>
      <c r="DD127" s="134"/>
      <c r="DE127" s="134"/>
      <c r="DF127" s="134"/>
      <c r="DG127" s="134"/>
      <c r="DH127" s="134"/>
      <c r="DI127" s="134"/>
      <c r="DJ127" s="134"/>
      <c r="DK127" s="134"/>
      <c r="DL127" s="134"/>
      <c r="DM127" s="134"/>
      <c r="DN127" s="134"/>
      <c r="DO127" s="134"/>
      <c r="DP127" s="134"/>
      <c r="DQ127" s="134"/>
      <c r="DR127" s="134"/>
      <c r="DS127" s="134"/>
      <c r="DT127" s="134"/>
      <c r="DU127" s="134"/>
    </row>
    <row r="128" spans="1:125" s="136" customFormat="1" ht="60" hidden="1" customHeight="1">
      <c r="A128" s="152" t="s">
        <v>546</v>
      </c>
      <c r="B128" s="153" t="s">
        <v>385</v>
      </c>
      <c r="C128" s="153" t="s">
        <v>455</v>
      </c>
      <c r="D128" s="154">
        <v>127</v>
      </c>
      <c r="E128" s="153" t="s">
        <v>665</v>
      </c>
      <c r="F128" s="153" t="s">
        <v>665</v>
      </c>
      <c r="G128" s="156" t="s">
        <v>398</v>
      </c>
      <c r="H128" s="153"/>
      <c r="I128" s="191"/>
      <c r="J128" s="158" t="s">
        <v>666</v>
      </c>
      <c r="K128" s="153" t="s">
        <v>667</v>
      </c>
      <c r="L128" s="153" t="s">
        <v>402</v>
      </c>
      <c r="M128" s="153"/>
      <c r="N128" s="153"/>
      <c r="O128" s="153"/>
      <c r="P128" s="153"/>
      <c r="Q128" s="153"/>
      <c r="R128" s="153"/>
      <c r="S128" s="170"/>
      <c r="T128" s="170"/>
      <c r="U128" s="170"/>
      <c r="V128" s="170"/>
      <c r="W128" s="162"/>
      <c r="X128" s="162"/>
      <c r="Y128" s="170"/>
      <c r="Z128" s="170"/>
      <c r="AA128" s="170"/>
      <c r="AB128" s="170"/>
      <c r="AC128" s="134"/>
      <c r="AD128" s="134"/>
      <c r="AE128" s="134"/>
      <c r="AF128" s="134"/>
      <c r="AG128" s="134"/>
      <c r="AH128" s="134"/>
      <c r="AI128" s="134"/>
      <c r="AJ128" s="134"/>
      <c r="AK128" s="134"/>
      <c r="AL128" s="134"/>
      <c r="AM128" s="134"/>
      <c r="AN128" s="134"/>
      <c r="AO128" s="134"/>
      <c r="AP128" s="134"/>
      <c r="AQ128" s="134"/>
      <c r="AR128" s="134"/>
      <c r="AS128" s="134"/>
      <c r="AT128" s="134"/>
      <c r="AU128" s="134"/>
      <c r="AV128" s="134"/>
      <c r="AW128" s="134"/>
      <c r="AX128" s="134"/>
      <c r="AY128" s="134"/>
      <c r="AZ128" s="134"/>
      <c r="BA128" s="134"/>
      <c r="BB128" s="134"/>
      <c r="BC128" s="134"/>
      <c r="BD128" s="134"/>
      <c r="BE128" s="134"/>
      <c r="BF128" s="134"/>
      <c r="BG128" s="134"/>
      <c r="BH128" s="134"/>
      <c r="BI128" s="134"/>
      <c r="BJ128" s="134"/>
      <c r="BK128" s="134"/>
      <c r="BL128" s="134"/>
      <c r="BM128" s="134"/>
      <c r="BN128" s="134"/>
      <c r="BO128" s="134"/>
      <c r="BP128" s="134"/>
      <c r="BQ128" s="134"/>
      <c r="BR128" s="134"/>
      <c r="BS128" s="134"/>
      <c r="BT128" s="134"/>
      <c r="BU128" s="134"/>
      <c r="BV128" s="134"/>
      <c r="BW128" s="134"/>
      <c r="BX128" s="134"/>
      <c r="BY128" s="134"/>
      <c r="BZ128" s="134"/>
      <c r="CA128" s="134"/>
      <c r="CB128" s="134"/>
      <c r="CC128" s="134"/>
      <c r="CD128" s="134"/>
      <c r="CE128" s="134"/>
      <c r="CF128" s="134"/>
      <c r="CG128" s="134"/>
      <c r="CH128" s="134"/>
      <c r="CI128" s="134"/>
      <c r="CJ128" s="134"/>
      <c r="CK128" s="134"/>
      <c r="CL128" s="134"/>
      <c r="CM128" s="134"/>
      <c r="CN128" s="134"/>
      <c r="CO128" s="134"/>
      <c r="CP128" s="134"/>
      <c r="CQ128" s="134"/>
      <c r="CR128" s="134"/>
      <c r="CS128" s="134"/>
      <c r="CT128" s="134"/>
      <c r="CU128" s="134"/>
      <c r="CV128" s="134"/>
      <c r="CW128" s="134"/>
      <c r="CX128" s="134"/>
      <c r="CY128" s="134"/>
      <c r="CZ128" s="134"/>
      <c r="DA128" s="134"/>
      <c r="DB128" s="134"/>
      <c r="DC128" s="134"/>
      <c r="DD128" s="134"/>
      <c r="DE128" s="134"/>
      <c r="DF128" s="134"/>
      <c r="DG128" s="134"/>
      <c r="DH128" s="134"/>
      <c r="DI128" s="134"/>
      <c r="DJ128" s="134"/>
      <c r="DK128" s="134"/>
      <c r="DL128" s="134"/>
      <c r="DM128" s="134"/>
      <c r="DN128" s="134"/>
      <c r="DO128" s="134"/>
      <c r="DP128" s="134"/>
      <c r="DQ128" s="134"/>
      <c r="DR128" s="134"/>
      <c r="DS128" s="134"/>
      <c r="DT128" s="134"/>
      <c r="DU128" s="134"/>
    </row>
    <row r="129" spans="1:125" s="136" customFormat="1" ht="60" hidden="1" customHeight="1">
      <c r="A129" s="152" t="s">
        <v>546</v>
      </c>
      <c r="B129" s="153" t="s">
        <v>385</v>
      </c>
      <c r="C129" s="153" t="s">
        <v>455</v>
      </c>
      <c r="D129" s="154">
        <v>128</v>
      </c>
      <c r="E129" s="153" t="s">
        <v>668</v>
      </c>
      <c r="F129" s="153" t="s">
        <v>668</v>
      </c>
      <c r="G129" s="168"/>
      <c r="H129" s="153"/>
      <c r="I129" s="191"/>
      <c r="J129" s="158" t="s">
        <v>669</v>
      </c>
      <c r="K129" s="153" t="s">
        <v>667</v>
      </c>
      <c r="L129" s="153" t="s">
        <v>402</v>
      </c>
      <c r="M129" s="153"/>
      <c r="N129" s="153"/>
      <c r="O129" s="153"/>
      <c r="P129" s="153"/>
      <c r="Q129" s="153"/>
      <c r="R129" s="153"/>
      <c r="S129" s="170"/>
      <c r="T129" s="170"/>
      <c r="U129" s="170"/>
      <c r="V129" s="170"/>
      <c r="W129" s="162"/>
      <c r="X129" s="162"/>
      <c r="Y129" s="170"/>
      <c r="Z129" s="170"/>
      <c r="AA129" s="170"/>
      <c r="AB129" s="170"/>
      <c r="AC129" s="134"/>
      <c r="AD129" s="134"/>
      <c r="AE129" s="134"/>
      <c r="AF129" s="134"/>
      <c r="AG129" s="134"/>
      <c r="AH129" s="134"/>
      <c r="AI129" s="134"/>
      <c r="AJ129" s="134"/>
      <c r="AK129" s="134"/>
      <c r="AL129" s="134"/>
      <c r="AM129" s="134"/>
      <c r="AN129" s="134"/>
      <c r="AO129" s="134"/>
      <c r="AP129" s="134"/>
      <c r="AQ129" s="134"/>
      <c r="AR129" s="134"/>
      <c r="AS129" s="134"/>
      <c r="AT129" s="134"/>
      <c r="AU129" s="134"/>
      <c r="AV129" s="134"/>
      <c r="AW129" s="134"/>
      <c r="AX129" s="134"/>
      <c r="AY129" s="134"/>
      <c r="AZ129" s="134"/>
      <c r="BA129" s="134"/>
      <c r="BB129" s="134"/>
      <c r="BC129" s="134"/>
      <c r="BD129" s="134"/>
      <c r="BE129" s="134"/>
      <c r="BF129" s="134"/>
      <c r="BG129" s="134"/>
      <c r="BH129" s="134"/>
      <c r="BI129" s="134"/>
      <c r="BJ129" s="134"/>
      <c r="BK129" s="134"/>
      <c r="BL129" s="134"/>
      <c r="BM129" s="134"/>
      <c r="BN129" s="134"/>
      <c r="BO129" s="134"/>
      <c r="BP129" s="134"/>
      <c r="BQ129" s="134"/>
      <c r="BR129" s="134"/>
      <c r="BS129" s="134"/>
      <c r="BT129" s="134"/>
      <c r="BU129" s="134"/>
      <c r="BV129" s="134"/>
      <c r="BW129" s="134"/>
      <c r="BX129" s="134"/>
      <c r="BY129" s="134"/>
      <c r="BZ129" s="134"/>
      <c r="CA129" s="134"/>
      <c r="CB129" s="134"/>
      <c r="CC129" s="134"/>
      <c r="CD129" s="134"/>
      <c r="CE129" s="134"/>
      <c r="CF129" s="134"/>
      <c r="CG129" s="134"/>
      <c r="CH129" s="134"/>
      <c r="CI129" s="134"/>
      <c r="CJ129" s="134"/>
      <c r="CK129" s="134"/>
      <c r="CL129" s="134"/>
      <c r="CM129" s="134"/>
      <c r="CN129" s="134"/>
      <c r="CO129" s="134"/>
      <c r="CP129" s="134"/>
      <c r="CQ129" s="134"/>
      <c r="CR129" s="134"/>
      <c r="CS129" s="134"/>
      <c r="CT129" s="134"/>
      <c r="CU129" s="134"/>
      <c r="CV129" s="134"/>
      <c r="CW129" s="134"/>
      <c r="CX129" s="134"/>
      <c r="CY129" s="134"/>
      <c r="CZ129" s="134"/>
      <c r="DA129" s="134"/>
      <c r="DB129" s="134"/>
      <c r="DC129" s="134"/>
      <c r="DD129" s="134"/>
      <c r="DE129" s="134"/>
      <c r="DF129" s="134"/>
      <c r="DG129" s="134"/>
      <c r="DH129" s="134"/>
      <c r="DI129" s="134"/>
      <c r="DJ129" s="134"/>
      <c r="DK129" s="134"/>
      <c r="DL129" s="134"/>
      <c r="DM129" s="134"/>
      <c r="DN129" s="134"/>
      <c r="DO129" s="134"/>
      <c r="DP129" s="134"/>
      <c r="DQ129" s="134"/>
      <c r="DR129" s="134"/>
      <c r="DS129" s="134"/>
      <c r="DT129" s="134"/>
      <c r="DU129" s="134"/>
    </row>
    <row r="130" spans="1:125" s="136" customFormat="1" ht="60" hidden="1" customHeight="1">
      <c r="A130" s="152" t="s">
        <v>546</v>
      </c>
      <c r="B130" s="153" t="s">
        <v>385</v>
      </c>
      <c r="C130" s="153" t="s">
        <v>455</v>
      </c>
      <c r="D130" s="154">
        <v>129</v>
      </c>
      <c r="E130" s="153" t="s">
        <v>670</v>
      </c>
      <c r="F130" s="153" t="s">
        <v>670</v>
      </c>
      <c r="G130" s="168"/>
      <c r="H130" s="153"/>
      <c r="I130" s="191"/>
      <c r="J130" s="158" t="s">
        <v>671</v>
      </c>
      <c r="K130" s="153" t="s">
        <v>611</v>
      </c>
      <c r="L130" s="153" t="s">
        <v>402</v>
      </c>
      <c r="M130" s="153"/>
      <c r="N130" s="153"/>
      <c r="O130" s="153"/>
      <c r="P130" s="153"/>
      <c r="Q130" s="153"/>
      <c r="R130" s="153"/>
      <c r="S130" s="170"/>
      <c r="T130" s="170"/>
      <c r="U130" s="170"/>
      <c r="V130" s="170"/>
      <c r="W130" s="162"/>
      <c r="X130" s="162"/>
      <c r="Y130" s="170"/>
      <c r="Z130" s="170"/>
      <c r="AA130" s="170"/>
      <c r="AB130" s="170"/>
      <c r="AC130" s="134"/>
      <c r="AD130" s="134"/>
      <c r="AE130" s="134"/>
      <c r="AF130" s="134"/>
      <c r="AG130" s="134"/>
      <c r="AH130" s="134"/>
      <c r="AI130" s="134"/>
      <c r="AJ130" s="134"/>
      <c r="AK130" s="134"/>
      <c r="AL130" s="134"/>
      <c r="AM130" s="134"/>
      <c r="AN130" s="134"/>
      <c r="AO130" s="134"/>
      <c r="AP130" s="134"/>
      <c r="AQ130" s="134"/>
      <c r="AR130" s="134"/>
      <c r="AS130" s="134"/>
      <c r="AT130" s="134"/>
      <c r="AU130" s="134"/>
      <c r="AV130" s="134"/>
      <c r="AW130" s="134"/>
      <c r="AX130" s="134"/>
      <c r="AY130" s="134"/>
      <c r="AZ130" s="134"/>
      <c r="BA130" s="134"/>
      <c r="BB130" s="134"/>
      <c r="BC130" s="134"/>
      <c r="BD130" s="134"/>
      <c r="BE130" s="134"/>
      <c r="BF130" s="134"/>
      <c r="BG130" s="134"/>
      <c r="BH130" s="134"/>
      <c r="BI130" s="134"/>
      <c r="BJ130" s="134"/>
      <c r="BK130" s="134"/>
      <c r="BL130" s="134"/>
      <c r="BM130" s="134"/>
      <c r="BN130" s="134"/>
      <c r="BO130" s="134"/>
      <c r="BP130" s="134"/>
      <c r="BQ130" s="134"/>
      <c r="BR130" s="134"/>
      <c r="BS130" s="134"/>
      <c r="BT130" s="134"/>
      <c r="BU130" s="134"/>
      <c r="BV130" s="134"/>
      <c r="BW130" s="134"/>
      <c r="BX130" s="134"/>
      <c r="BY130" s="134"/>
      <c r="BZ130" s="134"/>
      <c r="CA130" s="134"/>
      <c r="CB130" s="134"/>
      <c r="CC130" s="134"/>
      <c r="CD130" s="134"/>
      <c r="CE130" s="134"/>
      <c r="CF130" s="134"/>
      <c r="CG130" s="134"/>
      <c r="CH130" s="134"/>
      <c r="CI130" s="134"/>
      <c r="CJ130" s="134"/>
      <c r="CK130" s="134"/>
      <c r="CL130" s="134"/>
      <c r="CM130" s="134"/>
      <c r="CN130" s="134"/>
      <c r="CO130" s="134"/>
      <c r="CP130" s="134"/>
      <c r="CQ130" s="134"/>
      <c r="CR130" s="134"/>
      <c r="CS130" s="134"/>
      <c r="CT130" s="134"/>
      <c r="CU130" s="134"/>
      <c r="CV130" s="134"/>
      <c r="CW130" s="134"/>
      <c r="CX130" s="134"/>
      <c r="CY130" s="134"/>
      <c r="CZ130" s="134"/>
      <c r="DA130" s="134"/>
      <c r="DB130" s="134"/>
      <c r="DC130" s="134"/>
      <c r="DD130" s="134"/>
      <c r="DE130" s="134"/>
      <c r="DF130" s="134"/>
      <c r="DG130" s="134"/>
      <c r="DH130" s="134"/>
      <c r="DI130" s="134"/>
      <c r="DJ130" s="134"/>
      <c r="DK130" s="134"/>
      <c r="DL130" s="134"/>
      <c r="DM130" s="134"/>
      <c r="DN130" s="134"/>
      <c r="DO130" s="134"/>
      <c r="DP130" s="134"/>
      <c r="DQ130" s="134"/>
      <c r="DR130" s="134"/>
      <c r="DS130" s="134"/>
      <c r="DT130" s="134"/>
      <c r="DU130" s="134"/>
    </row>
    <row r="131" spans="1:125" s="136" customFormat="1" ht="60" hidden="1" customHeight="1">
      <c r="A131" s="152" t="s">
        <v>546</v>
      </c>
      <c r="B131" s="153" t="s">
        <v>385</v>
      </c>
      <c r="C131" s="153" t="s">
        <v>455</v>
      </c>
      <c r="D131" s="154">
        <v>130</v>
      </c>
      <c r="E131" s="153" t="s">
        <v>672</v>
      </c>
      <c r="F131" s="153" t="s">
        <v>672</v>
      </c>
      <c r="G131" s="168"/>
      <c r="H131" s="153"/>
      <c r="I131" s="191"/>
      <c r="J131" s="158" t="s">
        <v>673</v>
      </c>
      <c r="K131" s="153" t="s">
        <v>611</v>
      </c>
      <c r="L131" s="153" t="s">
        <v>402</v>
      </c>
      <c r="M131" s="153"/>
      <c r="N131" s="153"/>
      <c r="O131" s="153"/>
      <c r="P131" s="153"/>
      <c r="Q131" s="153"/>
      <c r="R131" s="153"/>
      <c r="S131" s="170"/>
      <c r="T131" s="170"/>
      <c r="U131" s="170"/>
      <c r="V131" s="170"/>
      <c r="W131" s="162"/>
      <c r="X131" s="162"/>
      <c r="Y131" s="170"/>
      <c r="Z131" s="170"/>
      <c r="AA131" s="170"/>
      <c r="AB131" s="170"/>
      <c r="AC131" s="134"/>
      <c r="AD131" s="134"/>
      <c r="AE131" s="134"/>
      <c r="AF131" s="134"/>
      <c r="AG131" s="134"/>
      <c r="AH131" s="134"/>
      <c r="AI131" s="134"/>
      <c r="AJ131" s="134"/>
      <c r="AK131" s="134"/>
      <c r="AL131" s="134"/>
      <c r="AM131" s="134"/>
      <c r="AN131" s="134"/>
      <c r="AO131" s="134"/>
      <c r="AP131" s="134"/>
      <c r="AQ131" s="134"/>
      <c r="AR131" s="134"/>
      <c r="AS131" s="134"/>
      <c r="AT131" s="134"/>
      <c r="AU131" s="134"/>
      <c r="AV131" s="134"/>
      <c r="AW131" s="134"/>
      <c r="AX131" s="134"/>
      <c r="AY131" s="134"/>
      <c r="AZ131" s="134"/>
      <c r="BA131" s="134"/>
      <c r="BB131" s="134"/>
      <c r="BC131" s="134"/>
      <c r="BD131" s="134"/>
      <c r="BE131" s="134"/>
      <c r="BF131" s="134"/>
      <c r="BG131" s="134"/>
      <c r="BH131" s="134"/>
      <c r="BI131" s="134"/>
      <c r="BJ131" s="134"/>
      <c r="BK131" s="134"/>
      <c r="BL131" s="134"/>
      <c r="BM131" s="134"/>
      <c r="BN131" s="134"/>
      <c r="BO131" s="134"/>
      <c r="BP131" s="134"/>
      <c r="BQ131" s="134"/>
      <c r="BR131" s="134"/>
      <c r="BS131" s="134"/>
      <c r="BT131" s="134"/>
      <c r="BU131" s="134"/>
      <c r="BV131" s="134"/>
      <c r="BW131" s="134"/>
      <c r="BX131" s="134"/>
      <c r="BY131" s="134"/>
      <c r="BZ131" s="134"/>
      <c r="CA131" s="134"/>
      <c r="CB131" s="134"/>
      <c r="CC131" s="134"/>
      <c r="CD131" s="134"/>
      <c r="CE131" s="134"/>
      <c r="CF131" s="134"/>
      <c r="CG131" s="134"/>
      <c r="CH131" s="134"/>
      <c r="CI131" s="134"/>
      <c r="CJ131" s="134"/>
      <c r="CK131" s="134"/>
      <c r="CL131" s="134"/>
      <c r="CM131" s="134"/>
      <c r="CN131" s="134"/>
      <c r="CO131" s="134"/>
      <c r="CP131" s="134"/>
      <c r="CQ131" s="134"/>
      <c r="CR131" s="134"/>
      <c r="CS131" s="134"/>
      <c r="CT131" s="134"/>
      <c r="CU131" s="134"/>
      <c r="CV131" s="134"/>
      <c r="CW131" s="134"/>
      <c r="CX131" s="134"/>
      <c r="CY131" s="134"/>
      <c r="CZ131" s="134"/>
      <c r="DA131" s="134"/>
      <c r="DB131" s="134"/>
      <c r="DC131" s="134"/>
      <c r="DD131" s="134"/>
      <c r="DE131" s="134"/>
      <c r="DF131" s="134"/>
      <c r="DG131" s="134"/>
      <c r="DH131" s="134"/>
      <c r="DI131" s="134"/>
      <c r="DJ131" s="134"/>
      <c r="DK131" s="134"/>
      <c r="DL131" s="134"/>
      <c r="DM131" s="134"/>
      <c r="DN131" s="134"/>
      <c r="DO131" s="134"/>
      <c r="DP131" s="134"/>
      <c r="DQ131" s="134"/>
      <c r="DR131" s="134"/>
      <c r="DS131" s="134"/>
      <c r="DT131" s="134"/>
      <c r="DU131" s="134"/>
    </row>
    <row r="132" spans="1:125" s="136" customFormat="1" ht="60" hidden="1" customHeight="1">
      <c r="A132" s="152" t="s">
        <v>546</v>
      </c>
      <c r="B132" s="153" t="s">
        <v>385</v>
      </c>
      <c r="C132" s="153" t="s">
        <v>455</v>
      </c>
      <c r="D132" s="154">
        <v>131</v>
      </c>
      <c r="E132" s="153" t="s">
        <v>674</v>
      </c>
      <c r="F132" s="153" t="s">
        <v>674</v>
      </c>
      <c r="G132" s="156" t="s">
        <v>398</v>
      </c>
      <c r="H132" s="153"/>
      <c r="I132" s="191"/>
      <c r="J132" s="158" t="s">
        <v>675</v>
      </c>
      <c r="K132" s="153" t="s">
        <v>611</v>
      </c>
      <c r="L132" s="153" t="s">
        <v>402</v>
      </c>
      <c r="M132" s="153"/>
      <c r="N132" s="153"/>
      <c r="O132" s="153"/>
      <c r="P132" s="153"/>
      <c r="Q132" s="153"/>
      <c r="R132" s="153"/>
      <c r="S132" s="170"/>
      <c r="T132" s="170"/>
      <c r="U132" s="170"/>
      <c r="V132" s="170"/>
      <c r="W132" s="162"/>
      <c r="X132" s="162"/>
      <c r="Y132" s="170"/>
      <c r="Z132" s="170"/>
      <c r="AA132" s="170"/>
      <c r="AB132" s="170"/>
      <c r="AC132" s="134"/>
      <c r="AD132" s="134"/>
      <c r="AE132" s="134"/>
      <c r="AF132" s="134"/>
      <c r="AG132" s="134"/>
      <c r="AH132" s="134"/>
      <c r="AI132" s="134"/>
      <c r="AJ132" s="134"/>
      <c r="AK132" s="134"/>
      <c r="AL132" s="134"/>
      <c r="AM132" s="134"/>
      <c r="AN132" s="134"/>
      <c r="AO132" s="134"/>
      <c r="AP132" s="134"/>
      <c r="AQ132" s="134"/>
      <c r="AR132" s="134"/>
      <c r="AS132" s="134"/>
      <c r="AT132" s="134"/>
      <c r="AU132" s="134"/>
      <c r="AV132" s="134"/>
      <c r="AW132" s="134"/>
      <c r="AX132" s="134"/>
      <c r="AY132" s="134"/>
      <c r="AZ132" s="134"/>
      <c r="BA132" s="134"/>
      <c r="BB132" s="134"/>
      <c r="BC132" s="134"/>
      <c r="BD132" s="134"/>
      <c r="BE132" s="134"/>
      <c r="BF132" s="134"/>
      <c r="BG132" s="134"/>
      <c r="BH132" s="134"/>
      <c r="BI132" s="134"/>
      <c r="BJ132" s="134"/>
      <c r="BK132" s="134"/>
      <c r="BL132" s="134"/>
      <c r="BM132" s="134"/>
      <c r="BN132" s="134"/>
      <c r="BO132" s="134"/>
      <c r="BP132" s="134"/>
      <c r="BQ132" s="134"/>
      <c r="BR132" s="134"/>
      <c r="BS132" s="134"/>
      <c r="BT132" s="134"/>
      <c r="BU132" s="134"/>
      <c r="BV132" s="134"/>
      <c r="BW132" s="134"/>
      <c r="BX132" s="134"/>
      <c r="BY132" s="134"/>
      <c r="BZ132" s="134"/>
      <c r="CA132" s="134"/>
      <c r="CB132" s="134"/>
      <c r="CC132" s="134"/>
      <c r="CD132" s="134"/>
      <c r="CE132" s="134"/>
      <c r="CF132" s="134"/>
      <c r="CG132" s="134"/>
      <c r="CH132" s="134"/>
      <c r="CI132" s="134"/>
      <c r="CJ132" s="134"/>
      <c r="CK132" s="134"/>
      <c r="CL132" s="134"/>
      <c r="CM132" s="134"/>
      <c r="CN132" s="134"/>
      <c r="CO132" s="134"/>
      <c r="CP132" s="134"/>
      <c r="CQ132" s="134"/>
      <c r="CR132" s="134"/>
      <c r="CS132" s="134"/>
      <c r="CT132" s="134"/>
      <c r="CU132" s="134"/>
      <c r="CV132" s="134"/>
      <c r="CW132" s="134"/>
      <c r="CX132" s="134"/>
      <c r="CY132" s="134"/>
      <c r="CZ132" s="134"/>
      <c r="DA132" s="134"/>
      <c r="DB132" s="134"/>
      <c r="DC132" s="134"/>
      <c r="DD132" s="134"/>
      <c r="DE132" s="134"/>
      <c r="DF132" s="134"/>
      <c r="DG132" s="134"/>
      <c r="DH132" s="134"/>
      <c r="DI132" s="134"/>
      <c r="DJ132" s="134"/>
      <c r="DK132" s="134"/>
      <c r="DL132" s="134"/>
      <c r="DM132" s="134"/>
      <c r="DN132" s="134"/>
      <c r="DO132" s="134"/>
      <c r="DP132" s="134"/>
      <c r="DQ132" s="134"/>
      <c r="DR132" s="134"/>
      <c r="DS132" s="134"/>
      <c r="DT132" s="134"/>
      <c r="DU132" s="134"/>
    </row>
    <row r="133" spans="1:125" s="136" customFormat="1" ht="60" hidden="1" customHeight="1">
      <c r="A133" s="152" t="s">
        <v>546</v>
      </c>
      <c r="B133" s="153" t="s">
        <v>385</v>
      </c>
      <c r="C133" s="153" t="s">
        <v>455</v>
      </c>
      <c r="D133" s="154">
        <v>132</v>
      </c>
      <c r="E133" s="153" t="s">
        <v>676</v>
      </c>
      <c r="F133" s="153" t="s">
        <v>676</v>
      </c>
      <c r="G133" s="168"/>
      <c r="H133" s="153"/>
      <c r="I133" s="191"/>
      <c r="J133" s="158" t="s">
        <v>677</v>
      </c>
      <c r="K133" s="153" t="s">
        <v>611</v>
      </c>
      <c r="L133" s="153" t="s">
        <v>402</v>
      </c>
      <c r="M133" s="153"/>
      <c r="N133" s="153"/>
      <c r="O133" s="153"/>
      <c r="P133" s="153"/>
      <c r="Q133" s="153"/>
      <c r="R133" s="153"/>
      <c r="S133" s="170"/>
      <c r="T133" s="170"/>
      <c r="U133" s="170"/>
      <c r="V133" s="170"/>
      <c r="W133" s="162"/>
      <c r="X133" s="162"/>
      <c r="Y133" s="170"/>
      <c r="Z133" s="170"/>
      <c r="AA133" s="170"/>
      <c r="AB133" s="170"/>
      <c r="AC133" s="134"/>
      <c r="AD133" s="134"/>
      <c r="AE133" s="134"/>
      <c r="AF133" s="134"/>
      <c r="AG133" s="134"/>
      <c r="AH133" s="134"/>
      <c r="AI133" s="134"/>
      <c r="AJ133" s="134"/>
      <c r="AK133" s="134"/>
      <c r="AL133" s="134"/>
      <c r="AM133" s="134"/>
      <c r="AN133" s="134"/>
      <c r="AO133" s="134"/>
      <c r="AP133" s="134"/>
      <c r="AQ133" s="134"/>
      <c r="AR133" s="134"/>
      <c r="AS133" s="134"/>
      <c r="AT133" s="134"/>
      <c r="AU133" s="134"/>
      <c r="AV133" s="134"/>
      <c r="AW133" s="134"/>
      <c r="AX133" s="134"/>
      <c r="AY133" s="134"/>
      <c r="AZ133" s="134"/>
      <c r="BA133" s="134"/>
      <c r="BB133" s="134"/>
      <c r="BC133" s="134"/>
      <c r="BD133" s="134"/>
      <c r="BE133" s="134"/>
      <c r="BF133" s="134"/>
      <c r="BG133" s="134"/>
      <c r="BH133" s="134"/>
      <c r="BI133" s="134"/>
      <c r="BJ133" s="134"/>
      <c r="BK133" s="134"/>
      <c r="BL133" s="134"/>
      <c r="BM133" s="134"/>
      <c r="BN133" s="134"/>
      <c r="BO133" s="134"/>
      <c r="BP133" s="134"/>
      <c r="BQ133" s="134"/>
      <c r="BR133" s="134"/>
      <c r="BS133" s="134"/>
      <c r="BT133" s="134"/>
      <c r="BU133" s="134"/>
      <c r="BV133" s="134"/>
      <c r="BW133" s="134"/>
      <c r="BX133" s="134"/>
      <c r="BY133" s="134"/>
      <c r="BZ133" s="134"/>
      <c r="CA133" s="134"/>
      <c r="CB133" s="134"/>
      <c r="CC133" s="134"/>
      <c r="CD133" s="134"/>
      <c r="CE133" s="134"/>
      <c r="CF133" s="134"/>
      <c r="CG133" s="134"/>
      <c r="CH133" s="134"/>
      <c r="CI133" s="134"/>
      <c r="CJ133" s="134"/>
      <c r="CK133" s="134"/>
      <c r="CL133" s="134"/>
      <c r="CM133" s="134"/>
      <c r="CN133" s="134"/>
      <c r="CO133" s="134"/>
      <c r="CP133" s="134"/>
      <c r="CQ133" s="134"/>
      <c r="CR133" s="134"/>
      <c r="CS133" s="134"/>
      <c r="CT133" s="134"/>
      <c r="CU133" s="134"/>
      <c r="CV133" s="134"/>
      <c r="CW133" s="134"/>
      <c r="CX133" s="134"/>
      <c r="CY133" s="134"/>
      <c r="CZ133" s="134"/>
      <c r="DA133" s="134"/>
      <c r="DB133" s="134"/>
      <c r="DC133" s="134"/>
      <c r="DD133" s="134"/>
      <c r="DE133" s="134"/>
      <c r="DF133" s="134"/>
      <c r="DG133" s="134"/>
      <c r="DH133" s="134"/>
      <c r="DI133" s="134"/>
      <c r="DJ133" s="134"/>
      <c r="DK133" s="134"/>
      <c r="DL133" s="134"/>
      <c r="DM133" s="134"/>
      <c r="DN133" s="134"/>
      <c r="DO133" s="134"/>
      <c r="DP133" s="134"/>
      <c r="DQ133" s="134"/>
      <c r="DR133" s="134"/>
      <c r="DS133" s="134"/>
      <c r="DT133" s="134"/>
      <c r="DU133" s="134"/>
    </row>
    <row r="134" spans="1:125" s="136" customFormat="1" ht="60" hidden="1" customHeight="1">
      <c r="A134" s="152" t="s">
        <v>546</v>
      </c>
      <c r="B134" s="153" t="s">
        <v>385</v>
      </c>
      <c r="C134" s="153" t="s">
        <v>455</v>
      </c>
      <c r="D134" s="154">
        <v>133</v>
      </c>
      <c r="E134" s="153" t="s">
        <v>678</v>
      </c>
      <c r="F134" s="153" t="s">
        <v>678</v>
      </c>
      <c r="G134" s="156" t="s">
        <v>398</v>
      </c>
      <c r="H134" s="153"/>
      <c r="I134" s="191"/>
      <c r="J134" s="158" t="s">
        <v>679</v>
      </c>
      <c r="K134" s="153" t="s">
        <v>611</v>
      </c>
      <c r="L134" s="153" t="s">
        <v>402</v>
      </c>
      <c r="M134" s="153"/>
      <c r="N134" s="153"/>
      <c r="O134" s="153"/>
      <c r="P134" s="153"/>
      <c r="Q134" s="153"/>
      <c r="R134" s="153"/>
      <c r="S134" s="170"/>
      <c r="T134" s="170"/>
      <c r="U134" s="170"/>
      <c r="V134" s="170"/>
      <c r="W134" s="162"/>
      <c r="X134" s="162"/>
      <c r="Y134" s="170"/>
      <c r="Z134" s="170"/>
      <c r="AA134" s="170"/>
      <c r="AB134" s="170"/>
      <c r="AC134" s="134"/>
      <c r="AD134" s="134"/>
      <c r="AE134" s="134"/>
      <c r="AF134" s="134"/>
      <c r="AG134" s="134"/>
      <c r="AH134" s="134"/>
      <c r="AI134" s="134"/>
      <c r="AJ134" s="134"/>
      <c r="AK134" s="134"/>
      <c r="AL134" s="134"/>
      <c r="AM134" s="134"/>
      <c r="AN134" s="134"/>
      <c r="AO134" s="134"/>
      <c r="AP134" s="134"/>
      <c r="AQ134" s="134"/>
      <c r="AR134" s="134"/>
      <c r="AS134" s="134"/>
      <c r="AT134" s="134"/>
      <c r="AU134" s="134"/>
      <c r="AV134" s="134"/>
      <c r="AW134" s="134"/>
      <c r="AX134" s="134"/>
      <c r="AY134" s="134"/>
      <c r="AZ134" s="134"/>
      <c r="BA134" s="134"/>
      <c r="BB134" s="134"/>
      <c r="BC134" s="134"/>
      <c r="BD134" s="134"/>
      <c r="BE134" s="134"/>
      <c r="BF134" s="134"/>
      <c r="BG134" s="134"/>
      <c r="BH134" s="134"/>
      <c r="BI134" s="134"/>
      <c r="BJ134" s="134"/>
      <c r="BK134" s="134"/>
      <c r="BL134" s="134"/>
      <c r="BM134" s="134"/>
      <c r="BN134" s="134"/>
      <c r="BO134" s="134"/>
      <c r="BP134" s="134"/>
      <c r="BQ134" s="134"/>
      <c r="BR134" s="134"/>
      <c r="BS134" s="134"/>
      <c r="BT134" s="134"/>
      <c r="BU134" s="134"/>
      <c r="BV134" s="134"/>
      <c r="BW134" s="134"/>
      <c r="BX134" s="134"/>
      <c r="BY134" s="134"/>
      <c r="BZ134" s="134"/>
      <c r="CA134" s="134"/>
      <c r="CB134" s="134"/>
      <c r="CC134" s="134"/>
      <c r="CD134" s="134"/>
      <c r="CE134" s="134"/>
      <c r="CF134" s="134"/>
      <c r="CG134" s="134"/>
      <c r="CH134" s="134"/>
      <c r="CI134" s="134"/>
      <c r="CJ134" s="134"/>
      <c r="CK134" s="134"/>
      <c r="CL134" s="134"/>
      <c r="CM134" s="134"/>
      <c r="CN134" s="134"/>
      <c r="CO134" s="134"/>
      <c r="CP134" s="134"/>
      <c r="CQ134" s="134"/>
      <c r="CR134" s="134"/>
      <c r="CS134" s="134"/>
      <c r="CT134" s="134"/>
      <c r="CU134" s="134"/>
      <c r="CV134" s="134"/>
      <c r="CW134" s="134"/>
      <c r="CX134" s="134"/>
      <c r="CY134" s="134"/>
      <c r="CZ134" s="134"/>
      <c r="DA134" s="134"/>
      <c r="DB134" s="134"/>
      <c r="DC134" s="134"/>
      <c r="DD134" s="134"/>
      <c r="DE134" s="134"/>
      <c r="DF134" s="134"/>
      <c r="DG134" s="134"/>
      <c r="DH134" s="134"/>
      <c r="DI134" s="134"/>
      <c r="DJ134" s="134"/>
      <c r="DK134" s="134"/>
      <c r="DL134" s="134"/>
      <c r="DM134" s="134"/>
      <c r="DN134" s="134"/>
      <c r="DO134" s="134"/>
      <c r="DP134" s="134"/>
      <c r="DQ134" s="134"/>
      <c r="DR134" s="134"/>
      <c r="DS134" s="134"/>
      <c r="DT134" s="134"/>
      <c r="DU134" s="134"/>
    </row>
    <row r="135" spans="1:125" s="136" customFormat="1" ht="60" hidden="1" customHeight="1">
      <c r="A135" s="152" t="s">
        <v>546</v>
      </c>
      <c r="B135" s="153" t="s">
        <v>385</v>
      </c>
      <c r="C135" s="153" t="s">
        <v>455</v>
      </c>
      <c r="D135" s="154">
        <v>134</v>
      </c>
      <c r="E135" s="153" t="s">
        <v>680</v>
      </c>
      <c r="F135" s="153" t="s">
        <v>680</v>
      </c>
      <c r="G135" s="168"/>
      <c r="H135" s="153"/>
      <c r="I135" s="191"/>
      <c r="J135" s="158" t="s">
        <v>681</v>
      </c>
      <c r="K135" s="153" t="s">
        <v>611</v>
      </c>
      <c r="L135" s="153" t="s">
        <v>402</v>
      </c>
      <c r="M135" s="153"/>
      <c r="N135" s="153"/>
      <c r="O135" s="153"/>
      <c r="P135" s="153"/>
      <c r="Q135" s="153"/>
      <c r="R135" s="153"/>
      <c r="S135" s="170"/>
      <c r="T135" s="170"/>
      <c r="U135" s="170"/>
      <c r="V135" s="170"/>
      <c r="W135" s="162"/>
      <c r="X135" s="162"/>
      <c r="Y135" s="170"/>
      <c r="Z135" s="170"/>
      <c r="AA135" s="170"/>
      <c r="AB135" s="170"/>
      <c r="AC135" s="134"/>
      <c r="AD135" s="134"/>
      <c r="AE135" s="134"/>
      <c r="AF135" s="134"/>
      <c r="AG135" s="134"/>
      <c r="AH135" s="134"/>
      <c r="AI135" s="134"/>
      <c r="AJ135" s="134"/>
      <c r="AK135" s="134"/>
      <c r="AL135" s="134"/>
      <c r="AM135" s="134"/>
      <c r="AN135" s="134"/>
      <c r="AO135" s="134"/>
      <c r="AP135" s="134"/>
      <c r="AQ135" s="134"/>
      <c r="AR135" s="134"/>
      <c r="AS135" s="134"/>
      <c r="AT135" s="134"/>
      <c r="AU135" s="134"/>
      <c r="AV135" s="134"/>
      <c r="AW135" s="134"/>
      <c r="AX135" s="134"/>
      <c r="AY135" s="134"/>
      <c r="AZ135" s="134"/>
      <c r="BA135" s="134"/>
      <c r="BB135" s="134"/>
      <c r="BC135" s="134"/>
      <c r="BD135" s="134"/>
      <c r="BE135" s="134"/>
      <c r="BF135" s="134"/>
      <c r="BG135" s="134"/>
      <c r="BH135" s="134"/>
      <c r="BI135" s="134"/>
      <c r="BJ135" s="134"/>
      <c r="BK135" s="134"/>
      <c r="BL135" s="134"/>
      <c r="BM135" s="134"/>
      <c r="BN135" s="134"/>
      <c r="BO135" s="134"/>
      <c r="BP135" s="134"/>
      <c r="BQ135" s="134"/>
      <c r="BR135" s="134"/>
      <c r="BS135" s="134"/>
      <c r="BT135" s="134"/>
      <c r="BU135" s="134"/>
      <c r="BV135" s="134"/>
      <c r="BW135" s="134"/>
      <c r="BX135" s="134"/>
      <c r="BY135" s="134"/>
      <c r="BZ135" s="134"/>
      <c r="CA135" s="134"/>
      <c r="CB135" s="134"/>
      <c r="CC135" s="134"/>
      <c r="CD135" s="134"/>
      <c r="CE135" s="134"/>
      <c r="CF135" s="134"/>
      <c r="CG135" s="134"/>
      <c r="CH135" s="134"/>
      <c r="CI135" s="134"/>
      <c r="CJ135" s="134"/>
      <c r="CK135" s="134"/>
      <c r="CL135" s="134"/>
      <c r="CM135" s="134"/>
      <c r="CN135" s="134"/>
      <c r="CO135" s="134"/>
      <c r="CP135" s="134"/>
      <c r="CQ135" s="134"/>
      <c r="CR135" s="134"/>
      <c r="CS135" s="134"/>
      <c r="CT135" s="134"/>
      <c r="CU135" s="134"/>
      <c r="CV135" s="134"/>
      <c r="CW135" s="134"/>
      <c r="CX135" s="134"/>
      <c r="CY135" s="134"/>
      <c r="CZ135" s="134"/>
      <c r="DA135" s="134"/>
      <c r="DB135" s="134"/>
      <c r="DC135" s="134"/>
      <c r="DD135" s="134"/>
      <c r="DE135" s="134"/>
      <c r="DF135" s="134"/>
      <c r="DG135" s="134"/>
      <c r="DH135" s="134"/>
      <c r="DI135" s="134"/>
      <c r="DJ135" s="134"/>
      <c r="DK135" s="134"/>
      <c r="DL135" s="134"/>
      <c r="DM135" s="134"/>
      <c r="DN135" s="134"/>
      <c r="DO135" s="134"/>
      <c r="DP135" s="134"/>
      <c r="DQ135" s="134"/>
      <c r="DR135" s="134"/>
      <c r="DS135" s="134"/>
      <c r="DT135" s="134"/>
      <c r="DU135" s="134"/>
    </row>
    <row r="136" spans="1:125" s="133" customFormat="1" ht="60" hidden="1" customHeight="1">
      <c r="A136" s="152" t="s">
        <v>546</v>
      </c>
      <c r="B136" s="153" t="s">
        <v>567</v>
      </c>
      <c r="C136" s="153" t="s">
        <v>455</v>
      </c>
      <c r="D136" s="154">
        <v>135</v>
      </c>
      <c r="E136" s="158" t="s">
        <v>682</v>
      </c>
      <c r="F136" s="158" t="s">
        <v>683</v>
      </c>
      <c r="G136" s="168"/>
      <c r="H136" s="153"/>
      <c r="I136" s="191"/>
      <c r="J136" s="158"/>
      <c r="K136" s="153"/>
      <c r="L136" s="153" t="s">
        <v>402</v>
      </c>
      <c r="M136" s="153"/>
      <c r="N136" s="153"/>
      <c r="O136" s="153"/>
      <c r="P136" s="153"/>
      <c r="Q136" s="153"/>
      <c r="R136" s="153"/>
      <c r="S136" s="170"/>
      <c r="T136" s="170"/>
      <c r="U136" s="170"/>
      <c r="V136" s="170"/>
      <c r="W136" s="162"/>
      <c r="X136" s="162"/>
      <c r="Y136" s="170"/>
      <c r="Z136" s="170"/>
      <c r="AA136" s="170"/>
      <c r="AB136" s="170"/>
      <c r="AC136" s="134"/>
      <c r="AD136" s="134"/>
      <c r="AE136" s="134"/>
      <c r="AF136" s="134"/>
      <c r="AG136" s="134"/>
      <c r="AH136" s="134"/>
      <c r="AI136" s="134"/>
      <c r="AJ136" s="134"/>
      <c r="AK136" s="134"/>
      <c r="AL136" s="134"/>
      <c r="AM136" s="134"/>
      <c r="AN136" s="134"/>
      <c r="AO136" s="134"/>
      <c r="AP136" s="134"/>
      <c r="AQ136" s="134"/>
      <c r="AR136" s="134"/>
      <c r="AS136" s="134"/>
      <c r="AT136" s="134"/>
      <c r="AU136" s="134"/>
      <c r="AV136" s="134"/>
      <c r="AW136" s="134"/>
      <c r="AX136" s="134"/>
      <c r="AY136" s="134"/>
      <c r="AZ136" s="134"/>
      <c r="BA136" s="134"/>
      <c r="BB136" s="134"/>
      <c r="BC136" s="134"/>
      <c r="BD136" s="134"/>
      <c r="BE136" s="134"/>
      <c r="BF136" s="134"/>
      <c r="BG136" s="134"/>
      <c r="BH136" s="134"/>
      <c r="BI136" s="134"/>
      <c r="BJ136" s="134"/>
      <c r="BK136" s="134"/>
      <c r="BL136" s="134"/>
      <c r="BM136" s="134"/>
      <c r="BN136" s="134"/>
      <c r="BO136" s="134"/>
      <c r="BP136" s="134"/>
      <c r="BQ136" s="134"/>
      <c r="BR136" s="134"/>
      <c r="BS136" s="134"/>
      <c r="BT136" s="134"/>
      <c r="BU136" s="134"/>
      <c r="BV136" s="134"/>
      <c r="BW136" s="134"/>
      <c r="BX136" s="134"/>
      <c r="BY136" s="134"/>
      <c r="BZ136" s="134"/>
      <c r="CA136" s="134"/>
      <c r="CB136" s="134"/>
      <c r="CC136" s="134"/>
      <c r="CD136" s="134"/>
      <c r="CE136" s="134"/>
      <c r="CF136" s="134"/>
      <c r="CG136" s="134"/>
      <c r="CH136" s="134"/>
      <c r="CI136" s="134"/>
      <c r="CJ136" s="134"/>
      <c r="CK136" s="134"/>
      <c r="CL136" s="134"/>
      <c r="CM136" s="134"/>
      <c r="CN136" s="134"/>
      <c r="CO136" s="134"/>
      <c r="CP136" s="134"/>
      <c r="CQ136" s="134"/>
      <c r="CR136" s="134"/>
      <c r="CS136" s="134"/>
      <c r="CT136" s="134"/>
      <c r="CU136" s="134"/>
      <c r="CV136" s="134"/>
      <c r="CW136" s="134"/>
      <c r="CX136" s="134"/>
      <c r="CY136" s="134"/>
      <c r="CZ136" s="134"/>
      <c r="DA136" s="134"/>
      <c r="DB136" s="134"/>
      <c r="DC136" s="134"/>
      <c r="DD136" s="134"/>
      <c r="DE136" s="134"/>
      <c r="DF136" s="134"/>
      <c r="DG136" s="134"/>
      <c r="DH136" s="134"/>
      <c r="DI136" s="134"/>
      <c r="DJ136" s="134"/>
      <c r="DK136" s="134"/>
      <c r="DL136" s="134"/>
      <c r="DM136" s="134"/>
      <c r="DN136" s="134"/>
      <c r="DO136" s="134"/>
      <c r="DP136" s="134"/>
      <c r="DQ136" s="134"/>
      <c r="DR136" s="134"/>
      <c r="DS136" s="134"/>
      <c r="DT136" s="134"/>
      <c r="DU136" s="134"/>
    </row>
    <row r="137" spans="1:125" s="134" customFormat="1" ht="60" hidden="1" customHeight="1">
      <c r="A137" s="152" t="s">
        <v>546</v>
      </c>
      <c r="B137" s="153" t="s">
        <v>567</v>
      </c>
      <c r="C137" s="153" t="s">
        <v>455</v>
      </c>
      <c r="D137" s="154">
        <v>136</v>
      </c>
      <c r="E137" s="158" t="s">
        <v>684</v>
      </c>
      <c r="F137" s="158" t="s">
        <v>685</v>
      </c>
      <c r="G137" s="168"/>
      <c r="H137" s="153"/>
      <c r="I137" s="191"/>
      <c r="J137" s="153"/>
      <c r="K137" s="153"/>
      <c r="L137" s="153" t="s">
        <v>402</v>
      </c>
      <c r="M137" s="153"/>
      <c r="N137" s="153"/>
      <c r="O137" s="153"/>
      <c r="P137" s="153"/>
      <c r="Q137" s="153"/>
      <c r="R137" s="153"/>
      <c r="S137" s="170"/>
      <c r="T137" s="170"/>
      <c r="U137" s="170"/>
      <c r="V137" s="170"/>
      <c r="W137" s="162"/>
      <c r="X137" s="162"/>
      <c r="Y137" s="170"/>
      <c r="Z137" s="170"/>
      <c r="AA137" s="170"/>
      <c r="AB137" s="170"/>
    </row>
    <row r="138" spans="1:125" s="134" customFormat="1" ht="60" hidden="1" customHeight="1">
      <c r="A138" s="152" t="s">
        <v>546</v>
      </c>
      <c r="B138" s="153" t="s">
        <v>567</v>
      </c>
      <c r="C138" s="153" t="s">
        <v>455</v>
      </c>
      <c r="D138" s="154">
        <v>137</v>
      </c>
      <c r="E138" s="158" t="s">
        <v>686</v>
      </c>
      <c r="F138" s="158" t="s">
        <v>687</v>
      </c>
      <c r="G138" s="168"/>
      <c r="H138" s="153"/>
      <c r="I138" s="191"/>
      <c r="J138" s="158"/>
      <c r="K138" s="153"/>
      <c r="L138" s="153" t="s">
        <v>402</v>
      </c>
      <c r="M138" s="153"/>
      <c r="N138" s="153"/>
      <c r="O138" s="153"/>
      <c r="P138" s="153"/>
      <c r="Q138" s="153"/>
      <c r="R138" s="153"/>
      <c r="S138" s="170"/>
      <c r="T138" s="170"/>
      <c r="U138" s="170"/>
      <c r="V138" s="170"/>
      <c r="W138" s="162"/>
      <c r="X138" s="162"/>
      <c r="Y138" s="170"/>
      <c r="Z138" s="170"/>
      <c r="AA138" s="170"/>
      <c r="AB138" s="170"/>
    </row>
    <row r="139" spans="1:125" s="134" customFormat="1" ht="60" hidden="1" customHeight="1">
      <c r="A139" s="152" t="s">
        <v>546</v>
      </c>
      <c r="B139" s="153" t="s">
        <v>567</v>
      </c>
      <c r="C139" s="153" t="s">
        <v>455</v>
      </c>
      <c r="D139" s="154">
        <v>138</v>
      </c>
      <c r="E139" s="158" t="s">
        <v>688</v>
      </c>
      <c r="F139" s="158" t="s">
        <v>689</v>
      </c>
      <c r="G139" s="168"/>
      <c r="H139" s="153"/>
      <c r="I139" s="191"/>
      <c r="J139" s="158"/>
      <c r="K139" s="153"/>
      <c r="L139" s="153" t="s">
        <v>402</v>
      </c>
      <c r="M139" s="153"/>
      <c r="N139" s="153"/>
      <c r="O139" s="153"/>
      <c r="P139" s="153"/>
      <c r="Q139" s="153"/>
      <c r="R139" s="153"/>
      <c r="S139" s="170"/>
      <c r="T139" s="170"/>
      <c r="U139" s="170"/>
      <c r="V139" s="170"/>
      <c r="W139" s="162"/>
      <c r="X139" s="162"/>
      <c r="Y139" s="170"/>
      <c r="Z139" s="170"/>
      <c r="AA139" s="170"/>
      <c r="AB139" s="170"/>
    </row>
    <row r="140" spans="1:125" s="134" customFormat="1" ht="60" hidden="1" customHeight="1">
      <c r="A140" s="152" t="s">
        <v>546</v>
      </c>
      <c r="B140" s="153" t="s">
        <v>567</v>
      </c>
      <c r="C140" s="153" t="s">
        <v>455</v>
      </c>
      <c r="D140" s="154">
        <v>139</v>
      </c>
      <c r="E140" s="158" t="s">
        <v>690</v>
      </c>
      <c r="F140" s="158" t="s">
        <v>691</v>
      </c>
      <c r="G140" s="168"/>
      <c r="H140" s="153"/>
      <c r="I140" s="191"/>
      <c r="J140" s="158"/>
      <c r="K140" s="153"/>
      <c r="L140" s="153" t="s">
        <v>402</v>
      </c>
      <c r="M140" s="153"/>
      <c r="N140" s="153"/>
      <c r="O140" s="153"/>
      <c r="P140" s="153"/>
      <c r="Q140" s="153"/>
      <c r="R140" s="153"/>
      <c r="S140" s="170"/>
      <c r="T140" s="170"/>
      <c r="U140" s="170"/>
      <c r="V140" s="170"/>
      <c r="W140" s="162"/>
      <c r="X140" s="162"/>
      <c r="Y140" s="170"/>
      <c r="Z140" s="170"/>
      <c r="AA140" s="170"/>
      <c r="AB140" s="170"/>
    </row>
    <row r="141" spans="1:125" s="137" customFormat="1" ht="60" hidden="1" customHeight="1">
      <c r="A141" s="152" t="s">
        <v>546</v>
      </c>
      <c r="B141" s="153" t="s">
        <v>385</v>
      </c>
      <c r="C141" s="153" t="s">
        <v>455</v>
      </c>
      <c r="D141" s="154">
        <v>140</v>
      </c>
      <c r="E141" s="153" t="s">
        <v>692</v>
      </c>
      <c r="F141" s="153" t="s">
        <v>692</v>
      </c>
      <c r="G141" s="168"/>
      <c r="H141" s="153"/>
      <c r="I141" s="191"/>
      <c r="J141" s="158" t="s">
        <v>693</v>
      </c>
      <c r="K141" s="153" t="s">
        <v>611</v>
      </c>
      <c r="L141" s="153" t="s">
        <v>694</v>
      </c>
      <c r="M141" s="153"/>
      <c r="N141" s="153"/>
      <c r="O141" s="153"/>
      <c r="P141" s="153"/>
      <c r="Q141" s="153"/>
      <c r="R141" s="153"/>
      <c r="S141" s="170"/>
      <c r="T141" s="170"/>
      <c r="U141" s="170"/>
      <c r="V141" s="170"/>
      <c r="W141" s="162"/>
      <c r="X141" s="162"/>
      <c r="Y141" s="170"/>
      <c r="Z141" s="170"/>
      <c r="AA141" s="170"/>
      <c r="AB141" s="170"/>
      <c r="AC141" s="134"/>
      <c r="AD141" s="134"/>
      <c r="AE141" s="134"/>
      <c r="AF141" s="134"/>
      <c r="AG141" s="134"/>
      <c r="AH141" s="134"/>
      <c r="AI141" s="134"/>
      <c r="AJ141" s="134"/>
      <c r="AK141" s="134"/>
      <c r="AL141" s="134"/>
      <c r="AM141" s="134"/>
      <c r="AN141" s="134"/>
      <c r="AO141" s="134"/>
      <c r="AP141" s="134"/>
      <c r="AQ141" s="134"/>
      <c r="AR141" s="134"/>
      <c r="AS141" s="134"/>
      <c r="AT141" s="134"/>
      <c r="AU141" s="134"/>
      <c r="AV141" s="134"/>
      <c r="AW141" s="134"/>
      <c r="AX141" s="134"/>
      <c r="AY141" s="134"/>
      <c r="AZ141" s="134"/>
      <c r="BA141" s="134"/>
      <c r="BB141" s="134"/>
      <c r="BC141" s="134"/>
      <c r="BD141" s="134"/>
      <c r="BE141" s="134"/>
      <c r="BF141" s="134"/>
      <c r="BG141" s="134"/>
      <c r="BH141" s="134"/>
      <c r="BI141" s="134"/>
      <c r="BJ141" s="134"/>
      <c r="BK141" s="134"/>
      <c r="BL141" s="134"/>
      <c r="BM141" s="134"/>
      <c r="BN141" s="134"/>
      <c r="BO141" s="134"/>
      <c r="BP141" s="134"/>
      <c r="BQ141" s="134"/>
      <c r="BR141" s="134"/>
      <c r="BS141" s="134"/>
      <c r="BT141" s="134"/>
      <c r="BU141" s="134"/>
      <c r="BV141" s="134"/>
      <c r="BW141" s="134"/>
      <c r="BX141" s="134"/>
      <c r="BY141" s="134"/>
      <c r="BZ141" s="134"/>
      <c r="CA141" s="134"/>
      <c r="CB141" s="134"/>
      <c r="CC141" s="134"/>
      <c r="CD141" s="134"/>
      <c r="CE141" s="134"/>
      <c r="CF141" s="134"/>
      <c r="CG141" s="134"/>
      <c r="CH141" s="134"/>
      <c r="CI141" s="134"/>
      <c r="CJ141" s="134"/>
      <c r="CK141" s="134"/>
      <c r="CL141" s="134"/>
      <c r="CM141" s="134"/>
      <c r="CN141" s="134"/>
      <c r="CO141" s="134"/>
      <c r="CP141" s="134"/>
      <c r="CQ141" s="134"/>
      <c r="CR141" s="134"/>
      <c r="CS141" s="134"/>
      <c r="CT141" s="134"/>
      <c r="CU141" s="134"/>
      <c r="CV141" s="134"/>
      <c r="CW141" s="134"/>
      <c r="CX141" s="134"/>
      <c r="CY141" s="134"/>
      <c r="CZ141" s="134"/>
      <c r="DA141" s="134"/>
      <c r="DB141" s="134"/>
      <c r="DC141" s="134"/>
      <c r="DD141" s="134"/>
      <c r="DE141" s="134"/>
      <c r="DF141" s="134"/>
      <c r="DG141" s="134"/>
      <c r="DH141" s="134"/>
      <c r="DI141" s="134"/>
      <c r="DJ141" s="134"/>
      <c r="DK141" s="134"/>
      <c r="DL141" s="134"/>
      <c r="DM141" s="134"/>
      <c r="DN141" s="134"/>
      <c r="DO141" s="134"/>
      <c r="DP141" s="134"/>
      <c r="DQ141" s="134"/>
      <c r="DR141" s="134"/>
      <c r="DS141" s="134"/>
      <c r="DT141" s="134"/>
      <c r="DU141" s="134"/>
    </row>
    <row r="142" spans="1:125" s="137" customFormat="1" ht="60" hidden="1" customHeight="1">
      <c r="A142" s="152" t="s">
        <v>546</v>
      </c>
      <c r="B142" s="153" t="s">
        <v>385</v>
      </c>
      <c r="C142" s="153" t="s">
        <v>455</v>
      </c>
      <c r="D142" s="154">
        <v>141</v>
      </c>
      <c r="E142" s="153" t="s">
        <v>695</v>
      </c>
      <c r="F142" s="153" t="s">
        <v>695</v>
      </c>
      <c r="G142" s="168"/>
      <c r="H142" s="153"/>
      <c r="I142" s="191"/>
      <c r="J142" s="158" t="s">
        <v>696</v>
      </c>
      <c r="K142" s="153" t="s">
        <v>611</v>
      </c>
      <c r="L142" s="153" t="s">
        <v>694</v>
      </c>
      <c r="M142" s="153"/>
      <c r="N142" s="153"/>
      <c r="O142" s="153"/>
      <c r="P142" s="153"/>
      <c r="Q142" s="153"/>
      <c r="R142" s="153"/>
      <c r="S142" s="170"/>
      <c r="T142" s="170"/>
      <c r="U142" s="170"/>
      <c r="V142" s="170"/>
      <c r="W142" s="162"/>
      <c r="X142" s="162"/>
      <c r="Y142" s="170"/>
      <c r="Z142" s="170"/>
      <c r="AA142" s="170"/>
      <c r="AB142" s="170"/>
      <c r="AC142" s="134"/>
      <c r="AD142" s="134"/>
      <c r="AE142" s="134"/>
      <c r="AF142" s="134"/>
      <c r="AG142" s="134"/>
      <c r="AH142" s="134"/>
      <c r="AI142" s="134"/>
      <c r="AJ142" s="134"/>
      <c r="AK142" s="134"/>
      <c r="AL142" s="134"/>
      <c r="AM142" s="134"/>
      <c r="AN142" s="134"/>
      <c r="AO142" s="134"/>
      <c r="AP142" s="134"/>
      <c r="AQ142" s="134"/>
      <c r="AR142" s="134"/>
      <c r="AS142" s="134"/>
      <c r="AT142" s="134"/>
      <c r="AU142" s="134"/>
      <c r="AV142" s="134"/>
      <c r="AW142" s="134"/>
      <c r="AX142" s="134"/>
      <c r="AY142" s="134"/>
      <c r="AZ142" s="134"/>
      <c r="BA142" s="134"/>
      <c r="BB142" s="134"/>
      <c r="BC142" s="134"/>
      <c r="BD142" s="134"/>
      <c r="BE142" s="134"/>
      <c r="BF142" s="134"/>
      <c r="BG142" s="134"/>
      <c r="BH142" s="134"/>
      <c r="BI142" s="134"/>
      <c r="BJ142" s="134"/>
      <c r="BK142" s="134"/>
      <c r="BL142" s="134"/>
      <c r="BM142" s="134"/>
      <c r="BN142" s="134"/>
      <c r="BO142" s="134"/>
      <c r="BP142" s="134"/>
      <c r="BQ142" s="134"/>
      <c r="BR142" s="134"/>
      <c r="BS142" s="134"/>
      <c r="BT142" s="134"/>
      <c r="BU142" s="134"/>
      <c r="BV142" s="134"/>
      <c r="BW142" s="134"/>
      <c r="BX142" s="134"/>
      <c r="BY142" s="134"/>
      <c r="BZ142" s="134"/>
      <c r="CA142" s="134"/>
      <c r="CB142" s="134"/>
      <c r="CC142" s="134"/>
      <c r="CD142" s="134"/>
      <c r="CE142" s="134"/>
      <c r="CF142" s="134"/>
      <c r="CG142" s="134"/>
      <c r="CH142" s="134"/>
      <c r="CI142" s="134"/>
      <c r="CJ142" s="134"/>
      <c r="CK142" s="134"/>
      <c r="CL142" s="134"/>
      <c r="CM142" s="134"/>
      <c r="CN142" s="134"/>
      <c r="CO142" s="134"/>
      <c r="CP142" s="134"/>
      <c r="CQ142" s="134"/>
      <c r="CR142" s="134"/>
      <c r="CS142" s="134"/>
      <c r="CT142" s="134"/>
      <c r="CU142" s="134"/>
      <c r="CV142" s="134"/>
      <c r="CW142" s="134"/>
      <c r="CX142" s="134"/>
      <c r="CY142" s="134"/>
      <c r="CZ142" s="134"/>
      <c r="DA142" s="134"/>
      <c r="DB142" s="134"/>
      <c r="DC142" s="134"/>
      <c r="DD142" s="134"/>
      <c r="DE142" s="134"/>
      <c r="DF142" s="134"/>
      <c r="DG142" s="134"/>
      <c r="DH142" s="134"/>
      <c r="DI142" s="134"/>
      <c r="DJ142" s="134"/>
      <c r="DK142" s="134"/>
      <c r="DL142" s="134"/>
      <c r="DM142" s="134"/>
      <c r="DN142" s="134"/>
      <c r="DO142" s="134"/>
      <c r="DP142" s="134"/>
      <c r="DQ142" s="134"/>
      <c r="DR142" s="134"/>
      <c r="DS142" s="134"/>
      <c r="DT142" s="134"/>
      <c r="DU142" s="134"/>
    </row>
    <row r="143" spans="1:125" s="137" customFormat="1" ht="60" hidden="1" customHeight="1">
      <c r="A143" s="152" t="s">
        <v>546</v>
      </c>
      <c r="B143" s="153" t="s">
        <v>385</v>
      </c>
      <c r="C143" s="153" t="s">
        <v>455</v>
      </c>
      <c r="D143" s="154">
        <v>142</v>
      </c>
      <c r="E143" s="153" t="s">
        <v>697</v>
      </c>
      <c r="F143" s="153" t="s">
        <v>697</v>
      </c>
      <c r="G143" s="168"/>
      <c r="H143" s="153"/>
      <c r="I143" s="191"/>
      <c r="J143" s="158" t="s">
        <v>698</v>
      </c>
      <c r="K143" s="153" t="s">
        <v>611</v>
      </c>
      <c r="L143" s="153" t="s">
        <v>694</v>
      </c>
      <c r="M143" s="153"/>
      <c r="N143" s="153"/>
      <c r="O143" s="153"/>
      <c r="P143" s="153"/>
      <c r="Q143" s="153"/>
      <c r="R143" s="153"/>
      <c r="S143" s="170"/>
      <c r="T143" s="170"/>
      <c r="U143" s="170"/>
      <c r="V143" s="170"/>
      <c r="W143" s="162"/>
      <c r="X143" s="162"/>
      <c r="Y143" s="170"/>
      <c r="Z143" s="170"/>
      <c r="AA143" s="170"/>
      <c r="AB143" s="170"/>
      <c r="AC143" s="134"/>
      <c r="AD143" s="134"/>
      <c r="AE143" s="134"/>
      <c r="AF143" s="134"/>
      <c r="AG143" s="134"/>
      <c r="AH143" s="134"/>
      <c r="AI143" s="134"/>
      <c r="AJ143" s="134"/>
      <c r="AK143" s="134"/>
      <c r="AL143" s="134"/>
      <c r="AM143" s="134"/>
      <c r="AN143" s="134"/>
      <c r="AO143" s="134"/>
      <c r="AP143" s="134"/>
      <c r="AQ143" s="134"/>
      <c r="AR143" s="134"/>
      <c r="AS143" s="134"/>
      <c r="AT143" s="134"/>
      <c r="AU143" s="134"/>
      <c r="AV143" s="134"/>
      <c r="AW143" s="134"/>
      <c r="AX143" s="134"/>
      <c r="AY143" s="134"/>
      <c r="AZ143" s="134"/>
      <c r="BA143" s="134"/>
      <c r="BB143" s="134"/>
      <c r="BC143" s="134"/>
      <c r="BD143" s="134"/>
      <c r="BE143" s="134"/>
      <c r="BF143" s="134"/>
      <c r="BG143" s="134"/>
      <c r="BH143" s="134"/>
      <c r="BI143" s="134"/>
      <c r="BJ143" s="134"/>
      <c r="BK143" s="134"/>
      <c r="BL143" s="134"/>
      <c r="BM143" s="134"/>
      <c r="BN143" s="134"/>
      <c r="BO143" s="134"/>
      <c r="BP143" s="134"/>
      <c r="BQ143" s="134"/>
      <c r="BR143" s="134"/>
      <c r="BS143" s="134"/>
      <c r="BT143" s="134"/>
      <c r="BU143" s="134"/>
      <c r="BV143" s="134"/>
      <c r="BW143" s="134"/>
      <c r="BX143" s="134"/>
      <c r="BY143" s="134"/>
      <c r="BZ143" s="134"/>
      <c r="CA143" s="134"/>
      <c r="CB143" s="134"/>
      <c r="CC143" s="134"/>
      <c r="CD143" s="134"/>
      <c r="CE143" s="134"/>
      <c r="CF143" s="134"/>
      <c r="CG143" s="134"/>
      <c r="CH143" s="134"/>
      <c r="CI143" s="134"/>
      <c r="CJ143" s="134"/>
      <c r="CK143" s="134"/>
      <c r="CL143" s="134"/>
      <c r="CM143" s="134"/>
      <c r="CN143" s="134"/>
      <c r="CO143" s="134"/>
      <c r="CP143" s="134"/>
      <c r="CQ143" s="134"/>
      <c r="CR143" s="134"/>
      <c r="CS143" s="134"/>
      <c r="CT143" s="134"/>
      <c r="CU143" s="134"/>
      <c r="CV143" s="134"/>
      <c r="CW143" s="134"/>
      <c r="CX143" s="134"/>
      <c r="CY143" s="134"/>
      <c r="CZ143" s="134"/>
      <c r="DA143" s="134"/>
      <c r="DB143" s="134"/>
      <c r="DC143" s="134"/>
      <c r="DD143" s="134"/>
      <c r="DE143" s="134"/>
      <c r="DF143" s="134"/>
      <c r="DG143" s="134"/>
      <c r="DH143" s="134"/>
      <c r="DI143" s="134"/>
      <c r="DJ143" s="134"/>
      <c r="DK143" s="134"/>
      <c r="DL143" s="134"/>
      <c r="DM143" s="134"/>
      <c r="DN143" s="134"/>
      <c r="DO143" s="134"/>
      <c r="DP143" s="134"/>
      <c r="DQ143" s="134"/>
      <c r="DR143" s="134"/>
      <c r="DS143" s="134"/>
      <c r="DT143" s="134"/>
      <c r="DU143" s="134"/>
    </row>
    <row r="144" spans="1:125" s="137" customFormat="1" ht="60" hidden="1" customHeight="1">
      <c r="A144" s="152" t="s">
        <v>546</v>
      </c>
      <c r="B144" s="153" t="s">
        <v>385</v>
      </c>
      <c r="C144" s="153" t="s">
        <v>455</v>
      </c>
      <c r="D144" s="154">
        <v>143</v>
      </c>
      <c r="E144" s="153" t="s">
        <v>699</v>
      </c>
      <c r="F144" s="153" t="s">
        <v>699</v>
      </c>
      <c r="G144" s="168"/>
      <c r="H144" s="153"/>
      <c r="I144" s="191"/>
      <c r="J144" s="158" t="s">
        <v>700</v>
      </c>
      <c r="K144" s="153" t="s">
        <v>611</v>
      </c>
      <c r="L144" s="192" t="s">
        <v>694</v>
      </c>
      <c r="M144" s="192"/>
      <c r="N144" s="153"/>
      <c r="O144" s="153"/>
      <c r="P144" s="153"/>
      <c r="Q144" s="153"/>
      <c r="R144" s="153"/>
      <c r="S144" s="170"/>
      <c r="T144" s="170"/>
      <c r="U144" s="170"/>
      <c r="V144" s="170"/>
      <c r="W144" s="162"/>
      <c r="X144" s="162"/>
      <c r="Y144" s="170"/>
      <c r="Z144" s="170"/>
      <c r="AA144" s="170"/>
      <c r="AB144" s="170"/>
      <c r="AC144" s="134"/>
      <c r="AD144" s="134"/>
      <c r="AE144" s="134"/>
      <c r="AF144" s="134"/>
      <c r="AG144" s="134"/>
      <c r="AH144" s="134"/>
      <c r="AI144" s="134"/>
      <c r="AJ144" s="134"/>
      <c r="AK144" s="134"/>
      <c r="AL144" s="134"/>
      <c r="AM144" s="134"/>
      <c r="AN144" s="134"/>
      <c r="AO144" s="134"/>
      <c r="AP144" s="134"/>
      <c r="AQ144" s="134"/>
      <c r="AR144" s="134"/>
      <c r="AS144" s="134"/>
      <c r="AT144" s="134"/>
      <c r="AU144" s="134"/>
      <c r="AV144" s="134"/>
      <c r="AW144" s="134"/>
      <c r="AX144" s="134"/>
      <c r="AY144" s="134"/>
      <c r="AZ144" s="134"/>
      <c r="BA144" s="134"/>
      <c r="BB144" s="134"/>
      <c r="BC144" s="134"/>
      <c r="BD144" s="134"/>
      <c r="BE144" s="134"/>
      <c r="BF144" s="134"/>
      <c r="BG144" s="134"/>
      <c r="BH144" s="134"/>
      <c r="BI144" s="134"/>
      <c r="BJ144" s="134"/>
      <c r="BK144" s="134"/>
      <c r="BL144" s="134"/>
      <c r="BM144" s="134"/>
      <c r="BN144" s="134"/>
      <c r="BO144" s="134"/>
      <c r="BP144" s="134"/>
      <c r="BQ144" s="134"/>
      <c r="BR144" s="134"/>
      <c r="BS144" s="134"/>
      <c r="BT144" s="134"/>
      <c r="BU144" s="134"/>
      <c r="BV144" s="134"/>
      <c r="BW144" s="134"/>
      <c r="BX144" s="134"/>
      <c r="BY144" s="134"/>
      <c r="BZ144" s="134"/>
      <c r="CA144" s="134"/>
      <c r="CB144" s="134"/>
      <c r="CC144" s="134"/>
      <c r="CD144" s="134"/>
      <c r="CE144" s="134"/>
      <c r="CF144" s="134"/>
      <c r="CG144" s="134"/>
      <c r="CH144" s="134"/>
      <c r="CI144" s="134"/>
      <c r="CJ144" s="134"/>
      <c r="CK144" s="134"/>
      <c r="CL144" s="134"/>
      <c r="CM144" s="134"/>
      <c r="CN144" s="134"/>
      <c r="CO144" s="134"/>
      <c r="CP144" s="134"/>
      <c r="CQ144" s="134"/>
      <c r="CR144" s="134"/>
      <c r="CS144" s="134"/>
      <c r="CT144" s="134"/>
      <c r="CU144" s="134"/>
      <c r="CV144" s="134"/>
      <c r="CW144" s="134"/>
      <c r="CX144" s="134"/>
      <c r="CY144" s="134"/>
      <c r="CZ144" s="134"/>
      <c r="DA144" s="134"/>
      <c r="DB144" s="134"/>
      <c r="DC144" s="134"/>
      <c r="DD144" s="134"/>
      <c r="DE144" s="134"/>
      <c r="DF144" s="134"/>
      <c r="DG144" s="134"/>
      <c r="DH144" s="134"/>
      <c r="DI144" s="134"/>
      <c r="DJ144" s="134"/>
      <c r="DK144" s="134"/>
      <c r="DL144" s="134"/>
      <c r="DM144" s="134"/>
      <c r="DN144" s="134"/>
      <c r="DO144" s="134"/>
      <c r="DP144" s="134"/>
      <c r="DQ144" s="134"/>
      <c r="DR144" s="134"/>
      <c r="DS144" s="134"/>
      <c r="DT144" s="134"/>
      <c r="DU144" s="134"/>
    </row>
    <row r="145" spans="1:125" s="134" customFormat="1" ht="60" hidden="1" customHeight="1">
      <c r="A145" s="152" t="s">
        <v>546</v>
      </c>
      <c r="B145" s="153" t="s">
        <v>385</v>
      </c>
      <c r="C145" s="153" t="s">
        <v>455</v>
      </c>
      <c r="D145" s="154">
        <v>144</v>
      </c>
      <c r="E145" s="153" t="s">
        <v>701</v>
      </c>
      <c r="F145" s="153" t="s">
        <v>701</v>
      </c>
      <c r="G145" s="153"/>
      <c r="H145" s="153"/>
      <c r="I145" s="191"/>
      <c r="J145" s="158"/>
      <c r="K145" s="193" t="s">
        <v>702</v>
      </c>
      <c r="L145" s="170" t="s">
        <v>694</v>
      </c>
      <c r="M145" s="170"/>
      <c r="N145" s="153"/>
      <c r="O145" s="153"/>
      <c r="P145" s="153"/>
      <c r="Q145" s="153"/>
      <c r="R145" s="153"/>
      <c r="S145" s="170"/>
      <c r="T145" s="170"/>
      <c r="U145" s="170"/>
      <c r="V145" s="170"/>
      <c r="W145" s="162"/>
      <c r="X145" s="162"/>
      <c r="Y145" s="170"/>
      <c r="Z145" s="170"/>
      <c r="AA145" s="170"/>
      <c r="AB145" s="170"/>
    </row>
    <row r="146" spans="1:125" s="134" customFormat="1" ht="60" hidden="1" customHeight="1">
      <c r="A146" s="152" t="s">
        <v>546</v>
      </c>
      <c r="B146" s="153" t="s">
        <v>385</v>
      </c>
      <c r="C146" s="153" t="s">
        <v>455</v>
      </c>
      <c r="D146" s="154">
        <v>145</v>
      </c>
      <c r="E146" s="153" t="s">
        <v>703</v>
      </c>
      <c r="F146" s="153" t="s">
        <v>703</v>
      </c>
      <c r="G146" s="153"/>
      <c r="H146" s="153"/>
      <c r="I146" s="191"/>
      <c r="J146" s="158"/>
      <c r="K146" s="193" t="s">
        <v>704</v>
      </c>
      <c r="L146" s="170" t="s">
        <v>694</v>
      </c>
      <c r="M146" s="170"/>
      <c r="N146" s="153"/>
      <c r="O146" s="153"/>
      <c r="P146" s="153"/>
      <c r="Q146" s="153"/>
      <c r="R146" s="153"/>
      <c r="S146" s="170"/>
      <c r="T146" s="170"/>
      <c r="U146" s="170"/>
      <c r="V146" s="170"/>
      <c r="W146" s="162"/>
      <c r="X146" s="162"/>
      <c r="Y146" s="170"/>
      <c r="Z146" s="170"/>
      <c r="AA146" s="170"/>
      <c r="AB146" s="170"/>
    </row>
    <row r="147" spans="1:125" s="137" customFormat="1" ht="60" hidden="1" customHeight="1">
      <c r="A147" s="152" t="s">
        <v>546</v>
      </c>
      <c r="B147" s="153" t="s">
        <v>385</v>
      </c>
      <c r="C147" s="153" t="s">
        <v>455</v>
      </c>
      <c r="D147" s="154">
        <v>146</v>
      </c>
      <c r="E147" s="153" t="s">
        <v>705</v>
      </c>
      <c r="F147" s="153" t="s">
        <v>705</v>
      </c>
      <c r="G147" s="168"/>
      <c r="H147" s="153"/>
      <c r="I147" s="191"/>
      <c r="J147" s="158" t="s">
        <v>706</v>
      </c>
      <c r="K147" s="153" t="s">
        <v>611</v>
      </c>
      <c r="L147" s="194" t="s">
        <v>694</v>
      </c>
      <c r="M147" s="194"/>
      <c r="N147" s="153"/>
      <c r="O147" s="153"/>
      <c r="P147" s="153"/>
      <c r="Q147" s="153"/>
      <c r="R147" s="153"/>
      <c r="S147" s="170"/>
      <c r="T147" s="170"/>
      <c r="U147" s="170"/>
      <c r="V147" s="170"/>
      <c r="W147" s="162"/>
      <c r="X147" s="162"/>
      <c r="Y147" s="170"/>
      <c r="Z147" s="170"/>
      <c r="AA147" s="170"/>
      <c r="AB147" s="170"/>
      <c r="AC147" s="134"/>
      <c r="AD147" s="134"/>
      <c r="AE147" s="134"/>
      <c r="AF147" s="134"/>
      <c r="AG147" s="134"/>
      <c r="AH147" s="134"/>
      <c r="AI147" s="134"/>
      <c r="AJ147" s="134"/>
      <c r="AK147" s="134"/>
      <c r="AL147" s="134"/>
      <c r="AM147" s="134"/>
      <c r="AN147" s="134"/>
      <c r="AO147" s="134"/>
      <c r="AP147" s="134"/>
      <c r="AQ147" s="134"/>
      <c r="AR147" s="134"/>
      <c r="AS147" s="134"/>
      <c r="AT147" s="134"/>
      <c r="AU147" s="134"/>
      <c r="AV147" s="134"/>
      <c r="AW147" s="134"/>
      <c r="AX147" s="134"/>
      <c r="AY147" s="134"/>
      <c r="AZ147" s="134"/>
      <c r="BA147" s="134"/>
      <c r="BB147" s="134"/>
      <c r="BC147" s="134"/>
      <c r="BD147" s="134"/>
      <c r="BE147" s="134"/>
      <c r="BF147" s="134"/>
      <c r="BG147" s="134"/>
      <c r="BH147" s="134"/>
      <c r="BI147" s="134"/>
      <c r="BJ147" s="134"/>
      <c r="BK147" s="134"/>
      <c r="BL147" s="134"/>
      <c r="BM147" s="134"/>
      <c r="BN147" s="134"/>
      <c r="BO147" s="134"/>
      <c r="BP147" s="134"/>
      <c r="BQ147" s="134"/>
      <c r="BR147" s="134"/>
      <c r="BS147" s="134"/>
      <c r="BT147" s="134"/>
      <c r="BU147" s="134"/>
      <c r="BV147" s="134"/>
      <c r="BW147" s="134"/>
      <c r="BX147" s="134"/>
      <c r="BY147" s="134"/>
      <c r="BZ147" s="134"/>
      <c r="CA147" s="134"/>
      <c r="CB147" s="134"/>
      <c r="CC147" s="134"/>
      <c r="CD147" s="134"/>
      <c r="CE147" s="134"/>
      <c r="CF147" s="134"/>
      <c r="CG147" s="134"/>
      <c r="CH147" s="134"/>
      <c r="CI147" s="134"/>
      <c r="CJ147" s="134"/>
      <c r="CK147" s="134"/>
      <c r="CL147" s="134"/>
      <c r="CM147" s="134"/>
      <c r="CN147" s="134"/>
      <c r="CO147" s="134"/>
      <c r="CP147" s="134"/>
      <c r="CQ147" s="134"/>
      <c r="CR147" s="134"/>
      <c r="CS147" s="134"/>
      <c r="CT147" s="134"/>
      <c r="CU147" s="134"/>
      <c r="CV147" s="134"/>
      <c r="CW147" s="134"/>
      <c r="CX147" s="134"/>
      <c r="CY147" s="134"/>
      <c r="CZ147" s="134"/>
      <c r="DA147" s="134"/>
      <c r="DB147" s="134"/>
      <c r="DC147" s="134"/>
      <c r="DD147" s="134"/>
      <c r="DE147" s="134"/>
      <c r="DF147" s="134"/>
      <c r="DG147" s="134"/>
      <c r="DH147" s="134"/>
      <c r="DI147" s="134"/>
      <c r="DJ147" s="134"/>
      <c r="DK147" s="134"/>
      <c r="DL147" s="134"/>
      <c r="DM147" s="134"/>
      <c r="DN147" s="134"/>
      <c r="DO147" s="134"/>
      <c r="DP147" s="134"/>
      <c r="DQ147" s="134"/>
      <c r="DR147" s="134"/>
      <c r="DS147" s="134"/>
      <c r="DT147" s="134"/>
      <c r="DU147" s="134"/>
    </row>
    <row r="148" spans="1:125" s="137" customFormat="1" ht="60" hidden="1" customHeight="1">
      <c r="A148" s="152" t="s">
        <v>546</v>
      </c>
      <c r="B148" s="153" t="s">
        <v>385</v>
      </c>
      <c r="C148" s="153" t="s">
        <v>455</v>
      </c>
      <c r="D148" s="154">
        <v>147</v>
      </c>
      <c r="E148" s="153" t="s">
        <v>707</v>
      </c>
      <c r="F148" s="153" t="s">
        <v>707</v>
      </c>
      <c r="G148" s="168"/>
      <c r="H148" s="153"/>
      <c r="I148" s="191"/>
      <c r="J148" s="158" t="s">
        <v>708</v>
      </c>
      <c r="K148" s="153" t="s">
        <v>611</v>
      </c>
      <c r="L148" s="153" t="s">
        <v>694</v>
      </c>
      <c r="M148" s="153"/>
      <c r="N148" s="153"/>
      <c r="O148" s="153"/>
      <c r="P148" s="153"/>
      <c r="Q148" s="153"/>
      <c r="R148" s="153"/>
      <c r="S148" s="170"/>
      <c r="T148" s="170"/>
      <c r="U148" s="170"/>
      <c r="V148" s="170"/>
      <c r="W148" s="162"/>
      <c r="X148" s="162"/>
      <c r="Y148" s="170"/>
      <c r="Z148" s="170"/>
      <c r="AA148" s="170"/>
      <c r="AB148" s="170"/>
      <c r="AC148" s="134"/>
      <c r="AD148" s="134"/>
      <c r="AE148" s="134"/>
      <c r="AF148" s="134"/>
      <c r="AG148" s="134"/>
      <c r="AH148" s="134"/>
      <c r="AI148" s="134"/>
      <c r="AJ148" s="134"/>
      <c r="AK148" s="134"/>
      <c r="AL148" s="134"/>
      <c r="AM148" s="134"/>
      <c r="AN148" s="134"/>
      <c r="AO148" s="134"/>
      <c r="AP148" s="134"/>
      <c r="AQ148" s="134"/>
      <c r="AR148" s="134"/>
      <c r="AS148" s="134"/>
      <c r="AT148" s="134"/>
      <c r="AU148" s="134"/>
      <c r="AV148" s="134"/>
      <c r="AW148" s="134"/>
      <c r="AX148" s="134"/>
      <c r="AY148" s="134"/>
      <c r="AZ148" s="134"/>
      <c r="BA148" s="134"/>
      <c r="BB148" s="134"/>
      <c r="BC148" s="134"/>
      <c r="BD148" s="134"/>
      <c r="BE148" s="134"/>
      <c r="BF148" s="134"/>
      <c r="BG148" s="134"/>
      <c r="BH148" s="134"/>
      <c r="BI148" s="134"/>
      <c r="BJ148" s="134"/>
      <c r="BK148" s="134"/>
      <c r="BL148" s="134"/>
      <c r="BM148" s="134"/>
      <c r="BN148" s="134"/>
      <c r="BO148" s="134"/>
      <c r="BP148" s="134"/>
      <c r="BQ148" s="134"/>
      <c r="BR148" s="134"/>
      <c r="BS148" s="134"/>
      <c r="BT148" s="134"/>
      <c r="BU148" s="134"/>
      <c r="BV148" s="134"/>
      <c r="BW148" s="134"/>
      <c r="BX148" s="134"/>
      <c r="BY148" s="134"/>
      <c r="BZ148" s="134"/>
      <c r="CA148" s="134"/>
      <c r="CB148" s="134"/>
      <c r="CC148" s="134"/>
      <c r="CD148" s="134"/>
      <c r="CE148" s="134"/>
      <c r="CF148" s="134"/>
      <c r="CG148" s="134"/>
      <c r="CH148" s="134"/>
      <c r="CI148" s="134"/>
      <c r="CJ148" s="134"/>
      <c r="CK148" s="134"/>
      <c r="CL148" s="134"/>
      <c r="CM148" s="134"/>
      <c r="CN148" s="134"/>
      <c r="CO148" s="134"/>
      <c r="CP148" s="134"/>
      <c r="CQ148" s="134"/>
      <c r="CR148" s="134"/>
      <c r="CS148" s="134"/>
      <c r="CT148" s="134"/>
      <c r="CU148" s="134"/>
      <c r="CV148" s="134"/>
      <c r="CW148" s="134"/>
      <c r="CX148" s="134"/>
      <c r="CY148" s="134"/>
      <c r="CZ148" s="134"/>
      <c r="DA148" s="134"/>
      <c r="DB148" s="134"/>
      <c r="DC148" s="134"/>
      <c r="DD148" s="134"/>
      <c r="DE148" s="134"/>
      <c r="DF148" s="134"/>
      <c r="DG148" s="134"/>
      <c r="DH148" s="134"/>
      <c r="DI148" s="134"/>
      <c r="DJ148" s="134"/>
      <c r="DK148" s="134"/>
      <c r="DL148" s="134"/>
      <c r="DM148" s="134"/>
      <c r="DN148" s="134"/>
      <c r="DO148" s="134"/>
      <c r="DP148" s="134"/>
      <c r="DQ148" s="134"/>
      <c r="DR148" s="134"/>
      <c r="DS148" s="134"/>
      <c r="DT148" s="134"/>
      <c r="DU148" s="134"/>
    </row>
    <row r="149" spans="1:125" s="137" customFormat="1" ht="60" hidden="1" customHeight="1">
      <c r="A149" s="152" t="s">
        <v>546</v>
      </c>
      <c r="B149" s="153" t="s">
        <v>385</v>
      </c>
      <c r="C149" s="153" t="s">
        <v>455</v>
      </c>
      <c r="D149" s="154">
        <v>148</v>
      </c>
      <c r="E149" s="153" t="s">
        <v>709</v>
      </c>
      <c r="F149" s="153" t="s">
        <v>709</v>
      </c>
      <c r="G149" s="168"/>
      <c r="H149" s="153"/>
      <c r="I149" s="191"/>
      <c r="J149" s="158" t="s">
        <v>710</v>
      </c>
      <c r="K149" s="153" t="s">
        <v>611</v>
      </c>
      <c r="L149" s="153" t="s">
        <v>694</v>
      </c>
      <c r="M149" s="153"/>
      <c r="N149" s="153"/>
      <c r="O149" s="153"/>
      <c r="P149" s="153"/>
      <c r="Q149" s="153"/>
      <c r="R149" s="153"/>
      <c r="S149" s="170"/>
      <c r="T149" s="170"/>
      <c r="U149" s="170"/>
      <c r="V149" s="170"/>
      <c r="W149" s="162"/>
      <c r="X149" s="162"/>
      <c r="Y149" s="170"/>
      <c r="Z149" s="170"/>
      <c r="AA149" s="170"/>
      <c r="AB149" s="170"/>
      <c r="AC149" s="134"/>
      <c r="AD149" s="134"/>
      <c r="AE149" s="134"/>
      <c r="AF149" s="134"/>
      <c r="AG149" s="134"/>
      <c r="AH149" s="134"/>
      <c r="AI149" s="134"/>
      <c r="AJ149" s="134"/>
      <c r="AK149" s="134"/>
      <c r="AL149" s="134"/>
      <c r="AM149" s="134"/>
      <c r="AN149" s="134"/>
      <c r="AO149" s="134"/>
      <c r="AP149" s="134"/>
      <c r="AQ149" s="134"/>
      <c r="AR149" s="134"/>
      <c r="AS149" s="134"/>
      <c r="AT149" s="134"/>
      <c r="AU149" s="134"/>
      <c r="AV149" s="134"/>
      <c r="AW149" s="134"/>
      <c r="AX149" s="134"/>
      <c r="AY149" s="134"/>
      <c r="AZ149" s="134"/>
      <c r="BA149" s="134"/>
      <c r="BB149" s="134"/>
      <c r="BC149" s="134"/>
      <c r="BD149" s="134"/>
      <c r="BE149" s="134"/>
      <c r="BF149" s="134"/>
      <c r="BG149" s="134"/>
      <c r="BH149" s="134"/>
      <c r="BI149" s="134"/>
      <c r="BJ149" s="134"/>
      <c r="BK149" s="134"/>
      <c r="BL149" s="134"/>
      <c r="BM149" s="134"/>
      <c r="BN149" s="134"/>
      <c r="BO149" s="134"/>
      <c r="BP149" s="134"/>
      <c r="BQ149" s="134"/>
      <c r="BR149" s="134"/>
      <c r="BS149" s="134"/>
      <c r="BT149" s="134"/>
      <c r="BU149" s="134"/>
      <c r="BV149" s="134"/>
      <c r="BW149" s="134"/>
      <c r="BX149" s="134"/>
      <c r="BY149" s="134"/>
      <c r="BZ149" s="134"/>
      <c r="CA149" s="134"/>
      <c r="CB149" s="134"/>
      <c r="CC149" s="134"/>
      <c r="CD149" s="134"/>
      <c r="CE149" s="134"/>
      <c r="CF149" s="134"/>
      <c r="CG149" s="134"/>
      <c r="CH149" s="134"/>
      <c r="CI149" s="134"/>
      <c r="CJ149" s="134"/>
      <c r="CK149" s="134"/>
      <c r="CL149" s="134"/>
      <c r="CM149" s="134"/>
      <c r="CN149" s="134"/>
      <c r="CO149" s="134"/>
      <c r="CP149" s="134"/>
      <c r="CQ149" s="134"/>
      <c r="CR149" s="134"/>
      <c r="CS149" s="134"/>
      <c r="CT149" s="134"/>
      <c r="CU149" s="134"/>
      <c r="CV149" s="134"/>
      <c r="CW149" s="134"/>
      <c r="CX149" s="134"/>
      <c r="CY149" s="134"/>
      <c r="CZ149" s="134"/>
      <c r="DA149" s="134"/>
      <c r="DB149" s="134"/>
      <c r="DC149" s="134"/>
      <c r="DD149" s="134"/>
      <c r="DE149" s="134"/>
      <c r="DF149" s="134"/>
      <c r="DG149" s="134"/>
      <c r="DH149" s="134"/>
      <c r="DI149" s="134"/>
      <c r="DJ149" s="134"/>
      <c r="DK149" s="134"/>
      <c r="DL149" s="134"/>
      <c r="DM149" s="134"/>
      <c r="DN149" s="134"/>
      <c r="DO149" s="134"/>
      <c r="DP149" s="134"/>
      <c r="DQ149" s="134"/>
      <c r="DR149" s="134"/>
      <c r="DS149" s="134"/>
      <c r="DT149" s="134"/>
      <c r="DU149" s="134"/>
    </row>
    <row r="150" spans="1:125" s="137" customFormat="1" ht="60" hidden="1" customHeight="1">
      <c r="A150" s="152" t="s">
        <v>546</v>
      </c>
      <c r="B150" s="153" t="s">
        <v>385</v>
      </c>
      <c r="C150" s="153" t="s">
        <v>455</v>
      </c>
      <c r="D150" s="154">
        <v>149</v>
      </c>
      <c r="E150" s="153" t="s">
        <v>711</v>
      </c>
      <c r="F150" s="153" t="s">
        <v>711</v>
      </c>
      <c r="G150" s="168"/>
      <c r="H150" s="153"/>
      <c r="I150" s="191"/>
      <c r="J150" s="158" t="s">
        <v>712</v>
      </c>
      <c r="K150" s="153" t="s">
        <v>611</v>
      </c>
      <c r="L150" s="153" t="s">
        <v>694</v>
      </c>
      <c r="M150" s="153"/>
      <c r="N150" s="153"/>
      <c r="O150" s="153"/>
      <c r="P150" s="153"/>
      <c r="Q150" s="153"/>
      <c r="R150" s="153"/>
      <c r="S150" s="170"/>
      <c r="T150" s="170"/>
      <c r="U150" s="170"/>
      <c r="V150" s="170"/>
      <c r="W150" s="162"/>
      <c r="X150" s="162"/>
      <c r="Y150" s="170"/>
      <c r="Z150" s="170"/>
      <c r="AA150" s="170"/>
      <c r="AB150" s="170"/>
      <c r="AC150" s="134"/>
      <c r="AD150" s="134"/>
      <c r="AE150" s="134"/>
      <c r="AF150" s="134"/>
      <c r="AG150" s="134"/>
      <c r="AH150" s="134"/>
      <c r="AI150" s="134"/>
      <c r="AJ150" s="134"/>
      <c r="AK150" s="134"/>
      <c r="AL150" s="134"/>
      <c r="AM150" s="134"/>
      <c r="AN150" s="134"/>
      <c r="AO150" s="134"/>
      <c r="AP150" s="134"/>
      <c r="AQ150" s="134"/>
      <c r="AR150" s="134"/>
      <c r="AS150" s="134"/>
      <c r="AT150" s="134"/>
      <c r="AU150" s="134"/>
      <c r="AV150" s="134"/>
      <c r="AW150" s="134"/>
      <c r="AX150" s="134"/>
      <c r="AY150" s="134"/>
      <c r="AZ150" s="134"/>
      <c r="BA150" s="134"/>
      <c r="BB150" s="134"/>
      <c r="BC150" s="134"/>
      <c r="BD150" s="134"/>
      <c r="BE150" s="134"/>
      <c r="BF150" s="134"/>
      <c r="BG150" s="134"/>
      <c r="BH150" s="134"/>
      <c r="BI150" s="134"/>
      <c r="BJ150" s="134"/>
      <c r="BK150" s="134"/>
      <c r="BL150" s="134"/>
      <c r="BM150" s="134"/>
      <c r="BN150" s="134"/>
      <c r="BO150" s="134"/>
      <c r="BP150" s="134"/>
      <c r="BQ150" s="134"/>
      <c r="BR150" s="134"/>
      <c r="BS150" s="134"/>
      <c r="BT150" s="134"/>
      <c r="BU150" s="134"/>
      <c r="BV150" s="134"/>
      <c r="BW150" s="134"/>
      <c r="BX150" s="134"/>
      <c r="BY150" s="134"/>
      <c r="BZ150" s="134"/>
      <c r="CA150" s="134"/>
      <c r="CB150" s="134"/>
      <c r="CC150" s="134"/>
      <c r="CD150" s="134"/>
      <c r="CE150" s="134"/>
      <c r="CF150" s="134"/>
      <c r="CG150" s="134"/>
      <c r="CH150" s="134"/>
      <c r="CI150" s="134"/>
      <c r="CJ150" s="134"/>
      <c r="CK150" s="134"/>
      <c r="CL150" s="134"/>
      <c r="CM150" s="134"/>
      <c r="CN150" s="134"/>
      <c r="CO150" s="134"/>
      <c r="CP150" s="134"/>
      <c r="CQ150" s="134"/>
      <c r="CR150" s="134"/>
      <c r="CS150" s="134"/>
      <c r="CT150" s="134"/>
      <c r="CU150" s="134"/>
      <c r="CV150" s="134"/>
      <c r="CW150" s="134"/>
      <c r="CX150" s="134"/>
      <c r="CY150" s="134"/>
      <c r="CZ150" s="134"/>
      <c r="DA150" s="134"/>
      <c r="DB150" s="134"/>
      <c r="DC150" s="134"/>
      <c r="DD150" s="134"/>
      <c r="DE150" s="134"/>
      <c r="DF150" s="134"/>
      <c r="DG150" s="134"/>
      <c r="DH150" s="134"/>
      <c r="DI150" s="134"/>
      <c r="DJ150" s="134"/>
      <c r="DK150" s="134"/>
      <c r="DL150" s="134"/>
      <c r="DM150" s="134"/>
      <c r="DN150" s="134"/>
      <c r="DO150" s="134"/>
      <c r="DP150" s="134"/>
      <c r="DQ150" s="134"/>
      <c r="DR150" s="134"/>
      <c r="DS150" s="134"/>
      <c r="DT150" s="134"/>
      <c r="DU150" s="134"/>
    </row>
    <row r="151" spans="1:125" s="133" customFormat="1" ht="60" hidden="1" customHeight="1">
      <c r="A151" s="152" t="s">
        <v>546</v>
      </c>
      <c r="B151" s="153" t="s">
        <v>385</v>
      </c>
      <c r="C151" s="153" t="s">
        <v>455</v>
      </c>
      <c r="D151" s="154">
        <v>150</v>
      </c>
      <c r="E151" s="153" t="s">
        <v>713</v>
      </c>
      <c r="F151" s="153" t="s">
        <v>713</v>
      </c>
      <c r="G151" s="168"/>
      <c r="H151" s="153"/>
      <c r="I151" s="164"/>
      <c r="J151" s="158" t="s">
        <v>714</v>
      </c>
      <c r="K151" s="158" t="s">
        <v>715</v>
      </c>
      <c r="L151" s="153" t="s">
        <v>694</v>
      </c>
      <c r="M151" s="153"/>
      <c r="N151" s="153"/>
      <c r="O151" s="153"/>
      <c r="P151" s="153"/>
      <c r="Q151" s="153"/>
      <c r="R151" s="153"/>
      <c r="S151" s="170"/>
      <c r="T151" s="170"/>
      <c r="U151" s="170"/>
      <c r="V151" s="170"/>
      <c r="W151" s="162"/>
      <c r="X151" s="162"/>
      <c r="Y151" s="170"/>
      <c r="Z151" s="170"/>
      <c r="AA151" s="170"/>
      <c r="AB151" s="170"/>
      <c r="AC151" s="134"/>
      <c r="AD151" s="134"/>
      <c r="AE151" s="134"/>
      <c r="AF151" s="134"/>
      <c r="AG151" s="134"/>
      <c r="AH151" s="134"/>
      <c r="AI151" s="134"/>
      <c r="AJ151" s="134"/>
      <c r="AK151" s="134"/>
      <c r="AL151" s="134"/>
      <c r="AM151" s="134"/>
      <c r="AN151" s="134"/>
      <c r="AO151" s="134"/>
      <c r="AP151" s="134"/>
      <c r="AQ151" s="134"/>
      <c r="AR151" s="134"/>
      <c r="AS151" s="134"/>
      <c r="AT151" s="134"/>
      <c r="AU151" s="134"/>
      <c r="AV151" s="134"/>
      <c r="AW151" s="134"/>
      <c r="AX151" s="134"/>
      <c r="AY151" s="134"/>
      <c r="AZ151" s="134"/>
      <c r="BA151" s="134"/>
      <c r="BB151" s="134"/>
      <c r="BC151" s="134"/>
      <c r="BD151" s="134"/>
      <c r="BE151" s="134"/>
      <c r="BF151" s="134"/>
      <c r="BG151" s="134"/>
      <c r="BH151" s="134"/>
      <c r="BI151" s="134"/>
      <c r="BJ151" s="134"/>
      <c r="BK151" s="134"/>
      <c r="BL151" s="134"/>
      <c r="BM151" s="134"/>
      <c r="BN151" s="134"/>
      <c r="BO151" s="134"/>
      <c r="BP151" s="134"/>
      <c r="BQ151" s="134"/>
      <c r="BR151" s="134"/>
      <c r="BS151" s="134"/>
      <c r="BT151" s="134"/>
      <c r="BU151" s="134"/>
      <c r="BV151" s="134"/>
      <c r="BW151" s="134"/>
      <c r="BX151" s="134"/>
      <c r="BY151" s="134"/>
      <c r="BZ151" s="134"/>
      <c r="CA151" s="134"/>
      <c r="CB151" s="134"/>
      <c r="CC151" s="134"/>
      <c r="CD151" s="134"/>
      <c r="CE151" s="134"/>
      <c r="CF151" s="134"/>
      <c r="CG151" s="134"/>
      <c r="CH151" s="134"/>
      <c r="CI151" s="134"/>
      <c r="CJ151" s="134"/>
      <c r="CK151" s="134"/>
      <c r="CL151" s="134"/>
      <c r="CM151" s="134"/>
      <c r="CN151" s="134"/>
      <c r="CO151" s="134"/>
      <c r="CP151" s="134"/>
      <c r="CQ151" s="134"/>
      <c r="CR151" s="134"/>
      <c r="CS151" s="134"/>
      <c r="CT151" s="134"/>
      <c r="CU151" s="134"/>
      <c r="CV151" s="134"/>
      <c r="CW151" s="134"/>
      <c r="CX151" s="134"/>
      <c r="CY151" s="134"/>
      <c r="CZ151" s="134"/>
      <c r="DA151" s="134"/>
      <c r="DB151" s="134"/>
      <c r="DC151" s="134"/>
      <c r="DD151" s="134"/>
      <c r="DE151" s="134"/>
      <c r="DF151" s="134"/>
      <c r="DG151" s="134"/>
      <c r="DH151" s="134"/>
      <c r="DI151" s="134"/>
      <c r="DJ151" s="134"/>
      <c r="DK151" s="134"/>
      <c r="DL151" s="134"/>
      <c r="DM151" s="134"/>
      <c r="DN151" s="134"/>
      <c r="DO151" s="134"/>
      <c r="DP151" s="134"/>
      <c r="DQ151" s="134"/>
      <c r="DR151" s="134"/>
      <c r="DS151" s="134"/>
      <c r="DT151" s="134"/>
      <c r="DU151" s="134"/>
    </row>
    <row r="152" spans="1:125" s="133" customFormat="1" ht="60" hidden="1" customHeight="1">
      <c r="A152" s="152" t="s">
        <v>546</v>
      </c>
      <c r="B152" s="153" t="s">
        <v>385</v>
      </c>
      <c r="C152" s="153" t="s">
        <v>455</v>
      </c>
      <c r="D152" s="154">
        <v>151</v>
      </c>
      <c r="E152" s="153" t="s">
        <v>716</v>
      </c>
      <c r="F152" s="153" t="s">
        <v>716</v>
      </c>
      <c r="G152" s="168"/>
      <c r="H152" s="153"/>
      <c r="I152" s="153" t="s">
        <v>717</v>
      </c>
      <c r="J152" s="153"/>
      <c r="K152" s="153"/>
      <c r="L152" s="153" t="s">
        <v>694</v>
      </c>
      <c r="M152" s="153"/>
      <c r="N152" s="153"/>
      <c r="O152" s="153"/>
      <c r="P152" s="153"/>
      <c r="Q152" s="153"/>
      <c r="R152" s="153"/>
      <c r="S152" s="170"/>
      <c r="T152" s="170"/>
      <c r="U152" s="170"/>
      <c r="V152" s="170"/>
      <c r="W152" s="162"/>
      <c r="X152" s="162"/>
      <c r="Y152" s="170"/>
      <c r="Z152" s="170"/>
      <c r="AA152" s="170"/>
      <c r="AB152" s="170"/>
      <c r="AC152" s="134"/>
      <c r="AD152" s="134"/>
      <c r="AE152" s="134"/>
      <c r="AF152" s="134"/>
      <c r="AG152" s="134"/>
      <c r="AH152" s="134"/>
      <c r="AI152" s="134"/>
      <c r="AJ152" s="134"/>
      <c r="AK152" s="134"/>
      <c r="AL152" s="134"/>
      <c r="AM152" s="134"/>
      <c r="AN152" s="134"/>
      <c r="AO152" s="134"/>
      <c r="AP152" s="134"/>
      <c r="AQ152" s="134"/>
      <c r="AR152" s="134"/>
      <c r="AS152" s="134"/>
      <c r="AT152" s="134"/>
      <c r="AU152" s="134"/>
      <c r="AV152" s="134"/>
      <c r="AW152" s="134"/>
      <c r="AX152" s="134"/>
      <c r="AY152" s="134"/>
      <c r="AZ152" s="134"/>
      <c r="BA152" s="134"/>
      <c r="BB152" s="134"/>
      <c r="BC152" s="134"/>
      <c r="BD152" s="134"/>
      <c r="BE152" s="134"/>
      <c r="BF152" s="134"/>
      <c r="BG152" s="134"/>
      <c r="BH152" s="134"/>
      <c r="BI152" s="134"/>
      <c r="BJ152" s="134"/>
      <c r="BK152" s="134"/>
      <c r="BL152" s="134"/>
      <c r="BM152" s="134"/>
      <c r="BN152" s="134"/>
      <c r="BO152" s="134"/>
      <c r="BP152" s="134"/>
      <c r="BQ152" s="134"/>
      <c r="BR152" s="134"/>
      <c r="BS152" s="134"/>
      <c r="BT152" s="134"/>
      <c r="BU152" s="134"/>
      <c r="BV152" s="134"/>
      <c r="BW152" s="134"/>
      <c r="BX152" s="134"/>
      <c r="BY152" s="134"/>
      <c r="BZ152" s="134"/>
      <c r="CA152" s="134"/>
      <c r="CB152" s="134"/>
      <c r="CC152" s="134"/>
      <c r="CD152" s="134"/>
      <c r="CE152" s="134"/>
      <c r="CF152" s="134"/>
      <c r="CG152" s="134"/>
      <c r="CH152" s="134"/>
      <c r="CI152" s="134"/>
      <c r="CJ152" s="134"/>
      <c r="CK152" s="134"/>
      <c r="CL152" s="134"/>
      <c r="CM152" s="134"/>
      <c r="CN152" s="134"/>
      <c r="CO152" s="134"/>
      <c r="CP152" s="134"/>
      <c r="CQ152" s="134"/>
      <c r="CR152" s="134"/>
      <c r="CS152" s="134"/>
      <c r="CT152" s="134"/>
      <c r="CU152" s="134"/>
      <c r="CV152" s="134"/>
      <c r="CW152" s="134"/>
      <c r="CX152" s="134"/>
      <c r="CY152" s="134"/>
      <c r="CZ152" s="134"/>
      <c r="DA152" s="134"/>
      <c r="DB152" s="134"/>
      <c r="DC152" s="134"/>
      <c r="DD152" s="134"/>
      <c r="DE152" s="134"/>
      <c r="DF152" s="134"/>
      <c r="DG152" s="134"/>
      <c r="DH152" s="134"/>
      <c r="DI152" s="134"/>
      <c r="DJ152" s="134"/>
      <c r="DK152" s="134"/>
      <c r="DL152" s="134"/>
      <c r="DM152" s="134"/>
      <c r="DN152" s="134"/>
      <c r="DO152" s="134"/>
      <c r="DP152" s="134"/>
      <c r="DQ152" s="134"/>
      <c r="DR152" s="134"/>
      <c r="DS152" s="134"/>
      <c r="DT152" s="134"/>
      <c r="DU152" s="134"/>
    </row>
    <row r="153" spans="1:125" s="134" customFormat="1" ht="51.75" hidden="1" customHeight="1">
      <c r="A153" s="152" t="s">
        <v>546</v>
      </c>
      <c r="B153" s="153" t="s">
        <v>567</v>
      </c>
      <c r="C153" s="153" t="s">
        <v>455</v>
      </c>
      <c r="D153" s="154">
        <v>152</v>
      </c>
      <c r="E153" s="153" t="s">
        <v>718</v>
      </c>
      <c r="F153" s="153" t="s">
        <v>718</v>
      </c>
      <c r="G153" s="168"/>
      <c r="H153" s="153"/>
      <c r="I153" s="191"/>
      <c r="J153" s="158" t="s">
        <v>719</v>
      </c>
      <c r="K153" s="158" t="s">
        <v>720</v>
      </c>
      <c r="L153" s="153" t="s">
        <v>694</v>
      </c>
      <c r="M153" s="153"/>
      <c r="N153" s="153"/>
      <c r="O153" s="153"/>
      <c r="P153" s="153"/>
      <c r="Q153" s="153"/>
      <c r="R153" s="153"/>
      <c r="S153" s="170"/>
      <c r="T153" s="170"/>
      <c r="U153" s="170"/>
      <c r="V153" s="170"/>
      <c r="W153" s="162"/>
      <c r="X153" s="162"/>
      <c r="Y153" s="170"/>
      <c r="Z153" s="170"/>
      <c r="AA153" s="170"/>
      <c r="AB153" s="170"/>
    </row>
    <row r="154" spans="1:125" s="134" customFormat="1" ht="59.25" hidden="1" customHeight="1">
      <c r="A154" s="152" t="s">
        <v>546</v>
      </c>
      <c r="B154" s="153" t="s">
        <v>567</v>
      </c>
      <c r="C154" s="153" t="s">
        <v>455</v>
      </c>
      <c r="D154" s="154">
        <v>153</v>
      </c>
      <c r="E154" s="153" t="s">
        <v>721</v>
      </c>
      <c r="F154" s="153" t="s">
        <v>721</v>
      </c>
      <c r="G154" s="168"/>
      <c r="H154" s="153"/>
      <c r="I154" s="191"/>
      <c r="J154" s="158" t="s">
        <v>722</v>
      </c>
      <c r="K154" s="158" t="s">
        <v>720</v>
      </c>
      <c r="L154" s="153" t="s">
        <v>694</v>
      </c>
      <c r="M154" s="153"/>
      <c r="N154" s="153"/>
      <c r="O154" s="153"/>
      <c r="P154" s="153"/>
      <c r="Q154" s="153"/>
      <c r="R154" s="153"/>
      <c r="S154" s="170"/>
      <c r="T154" s="170"/>
      <c r="U154" s="170"/>
      <c r="V154" s="170"/>
      <c r="W154" s="162"/>
      <c r="X154" s="162"/>
      <c r="Y154" s="170"/>
      <c r="Z154" s="170"/>
      <c r="AA154" s="170"/>
      <c r="AB154" s="170"/>
    </row>
    <row r="155" spans="1:125" s="134" customFormat="1" ht="59.25" hidden="1" customHeight="1">
      <c r="A155" s="152" t="s">
        <v>546</v>
      </c>
      <c r="B155" s="153" t="s">
        <v>567</v>
      </c>
      <c r="C155" s="153" t="s">
        <v>455</v>
      </c>
      <c r="D155" s="154">
        <v>154</v>
      </c>
      <c r="E155" s="153" t="s">
        <v>723</v>
      </c>
      <c r="F155" s="153" t="s">
        <v>723</v>
      </c>
      <c r="G155" s="168"/>
      <c r="H155" s="153"/>
      <c r="I155" s="191"/>
      <c r="J155" s="158" t="s">
        <v>724</v>
      </c>
      <c r="K155" s="158" t="s">
        <v>720</v>
      </c>
      <c r="L155" s="153" t="s">
        <v>694</v>
      </c>
      <c r="M155" s="153"/>
      <c r="N155" s="153"/>
      <c r="O155" s="153"/>
      <c r="P155" s="153"/>
      <c r="Q155" s="153"/>
      <c r="R155" s="153"/>
      <c r="S155" s="170"/>
      <c r="T155" s="170"/>
      <c r="U155" s="170"/>
      <c r="V155" s="170"/>
      <c r="W155" s="162"/>
      <c r="X155" s="162"/>
      <c r="Y155" s="170"/>
      <c r="Z155" s="170"/>
      <c r="AA155" s="170"/>
      <c r="AB155" s="170"/>
    </row>
    <row r="156" spans="1:125" s="134" customFormat="1" ht="68.25" hidden="1" customHeight="1">
      <c r="A156" s="152" t="s">
        <v>546</v>
      </c>
      <c r="B156" s="153" t="s">
        <v>567</v>
      </c>
      <c r="C156" s="153" t="s">
        <v>455</v>
      </c>
      <c r="D156" s="154">
        <v>155</v>
      </c>
      <c r="E156" s="153" t="s">
        <v>725</v>
      </c>
      <c r="F156" s="153" t="s">
        <v>725</v>
      </c>
      <c r="G156" s="168"/>
      <c r="H156" s="153"/>
      <c r="I156" s="191"/>
      <c r="J156" s="158" t="s">
        <v>726</v>
      </c>
      <c r="K156" s="158" t="s">
        <v>720</v>
      </c>
      <c r="L156" s="153" t="s">
        <v>694</v>
      </c>
      <c r="M156" s="153"/>
      <c r="N156" s="153"/>
      <c r="O156" s="153"/>
      <c r="P156" s="153"/>
      <c r="Q156" s="153"/>
      <c r="R156" s="153"/>
      <c r="S156" s="170"/>
      <c r="T156" s="170"/>
      <c r="U156" s="170"/>
      <c r="V156" s="170"/>
      <c r="W156" s="162"/>
      <c r="X156" s="162"/>
      <c r="Y156" s="170"/>
      <c r="Z156" s="170"/>
      <c r="AA156" s="170"/>
      <c r="AB156" s="170"/>
    </row>
    <row r="157" spans="1:125" s="134" customFormat="1" ht="44.25" hidden="1" customHeight="1">
      <c r="A157" s="152" t="s">
        <v>546</v>
      </c>
      <c r="B157" s="153" t="s">
        <v>567</v>
      </c>
      <c r="C157" s="153" t="s">
        <v>455</v>
      </c>
      <c r="D157" s="154">
        <v>156</v>
      </c>
      <c r="E157" s="153" t="s">
        <v>727</v>
      </c>
      <c r="F157" s="153" t="s">
        <v>727</v>
      </c>
      <c r="G157" s="168"/>
      <c r="H157" s="153"/>
      <c r="I157" s="191"/>
      <c r="J157" s="158" t="s">
        <v>728</v>
      </c>
      <c r="K157" s="153" t="s">
        <v>720</v>
      </c>
      <c r="L157" s="153" t="s">
        <v>694</v>
      </c>
      <c r="M157" s="153"/>
      <c r="N157" s="153"/>
      <c r="O157" s="153"/>
      <c r="P157" s="153"/>
      <c r="Q157" s="153"/>
      <c r="R157" s="153"/>
      <c r="S157" s="170"/>
      <c r="T157" s="170"/>
      <c r="U157" s="170"/>
      <c r="V157" s="170"/>
      <c r="W157" s="162"/>
      <c r="X157" s="162"/>
      <c r="Y157" s="170"/>
      <c r="Z157" s="170"/>
      <c r="AA157" s="170"/>
      <c r="AB157" s="170"/>
    </row>
    <row r="159" spans="1:125" ht="60" customHeight="1">
      <c r="L159" s="273"/>
    </row>
    <row r="160" spans="1:125" ht="60" customHeight="1">
      <c r="I160" s="140"/>
      <c r="L160" s="273"/>
    </row>
    <row r="161" spans="9:25" ht="60" customHeight="1">
      <c r="J161" s="142"/>
      <c r="K161" s="142"/>
      <c r="L161" s="273"/>
      <c r="M161" s="195"/>
      <c r="N161" s="195"/>
      <c r="O161" s="195"/>
      <c r="P161" s="273"/>
      <c r="Q161" s="195">
        <f t="shared" ref="Q161" si="13">Q159-Q160</f>
        <v>0</v>
      </c>
      <c r="R161" s="195">
        <f t="shared" ref="R161" si="14">R159-R160</f>
        <v>0</v>
      </c>
      <c r="S161" s="195">
        <f t="shared" ref="S161" si="15">S159-S160</f>
        <v>0</v>
      </c>
      <c r="T161" s="195">
        <f t="shared" ref="T161" si="16">T159-T160</f>
        <v>0</v>
      </c>
      <c r="U161" s="195">
        <f t="shared" ref="U161" si="17">U159-U160</f>
        <v>0</v>
      </c>
      <c r="V161" s="365"/>
      <c r="W161" s="273"/>
      <c r="X161" s="273"/>
      <c r="Y161" s="273"/>
    </row>
    <row r="162" spans="9:25" ht="60" customHeight="1">
      <c r="I162" s="196"/>
      <c r="J162" s="142"/>
      <c r="K162" s="142"/>
      <c r="L162" s="273"/>
    </row>
  </sheetData>
  <autoFilter ref="C1:AB157">
    <filterColumn colId="9">
      <filters>
        <filter val="Desay"/>
        <filter val="Desay/Baidu"/>
      </filters>
    </filterColumn>
  </autoFilter>
  <sortState ref="B2:AI90">
    <sortCondition ref="D2:D90"/>
  </sortState>
  <customSheetViews>
    <customSheetView guid="{CCE0CEAE-4608-435E-9D3B-CBC2E223BEC2}" scale="51" filter="1" showAutoFilter="1" hiddenColumns="1" topLeftCell="C1">
      <pane ySplit="1" topLeftCell="A3" state="frozen"/>
      <selection activeCell="I158" sqref="I158"/>
      <pageMargins left="0.7" right="0.7" top="0.75" bottom="0.75" header="0.3" footer="0.3"/>
      <pageSetup orientation="portrait"/>
      <autoFilter ref="C1:AA157">
        <filterColumn colId="9">
          <filters>
            <filter val="Desay"/>
            <filter val="Desay/Baidu"/>
          </filters>
        </filterColumn>
        <filterColumn colId="24">
          <filters>
            <filter val="温杰麟"/>
          </filters>
        </filterColumn>
      </autoFilter>
    </customSheetView>
    <customSheetView guid="{F3A29C7B-D7CA-4F82-AD81-75A7954F8115}" scale="51" filter="1" showAutoFilter="1" hiddenColumns="1" topLeftCell="C1">
      <pane ySplit="2" topLeftCell="A4" state="frozen"/>
      <selection activeCell="L34" sqref="L34"/>
      <pageMargins left="0.7" right="0.7" top="0.75" bottom="0.75" header="0.3" footer="0.3"/>
      <pageSetup orientation="portrait"/>
      <autoFilter ref="C1:AA157">
        <filterColumn colId="9">
          <filters>
            <filter val="Desay"/>
            <filter val="Desay/Baidu"/>
          </filters>
        </filterColumn>
        <filterColumn colId="24">
          <filters>
            <filter val="黄治桦"/>
          </filters>
        </filterColumn>
      </autoFilter>
    </customSheetView>
    <customSheetView guid="{CB3F1FAE-C62B-4B72-896C-25D9DAC4350C}" scale="55" filter="1" showAutoFilter="1" hiddenColumns="1" topLeftCell="G1">
      <pane ySplit="3" topLeftCell="A4" state="frozen"/>
      <selection activeCell="O10" sqref="O10"/>
      <pageMargins left="0.7" right="0.7" top="0.75" bottom="0.75" header="0.3" footer="0.3"/>
      <pageSetup orientation="portrait"/>
      <autoFilter ref="C1:AA157">
        <filterColumn colId="9">
          <filters>
            <filter val="Desay"/>
            <filter val="Desay/Baidu"/>
          </filters>
        </filterColumn>
      </autoFilter>
    </customSheetView>
    <customSheetView guid="{B2CDAC78-02BA-4212-8D93-56633C1A25A5}" scale="55" filter="1" showAutoFilter="1" hiddenColumns="1" topLeftCell="AH1">
      <pane ySplit="2" topLeftCell="A4" state="frozen"/>
      <selection activeCell="AW96" sqref="AW96"/>
      <pageMargins left="0.7" right="0.7" top="0.75" bottom="0.75" header="0.3" footer="0.3"/>
      <pageSetup orientation="portrait"/>
      <autoFilter ref="C1:AY157">
        <filterColumn colId="33">
          <filters>
            <filter val="Desay"/>
            <filter val="Desay/Baidu"/>
          </filters>
        </filterColumn>
        <filterColumn colId="48">
          <filters>
            <filter val="袁泽贤"/>
          </filters>
        </filterColumn>
      </autoFilter>
    </customSheetView>
    <customSheetView guid="{8C6D7907-C6C5-4CB0-A020-033D83E63B67}" scale="51" filter="1" showAutoFilter="1" hiddenColumns="1" topLeftCell="F1">
      <pane ySplit="3" topLeftCell="A35" state="frozen"/>
      <selection activeCell="AV97" sqref="AV97"/>
      <pageMargins left="0.7" right="0.7" top="0.75" bottom="0.75" header="0.3" footer="0.3"/>
      <pageSetup orientation="portrait"/>
      <autoFilter ref="C1:AY157">
        <filterColumn colId="48">
          <customFilters>
            <customFilter operator="notEqual" val=""/>
          </customFilters>
        </filterColumn>
      </autoFilter>
    </customSheetView>
    <customSheetView guid="{537C3FE8-5F3B-4E4E-995F-46C053DC2D87}" scale="51" filter="1" showAutoFilter="1" hiddenColumns="1">
      <pane ySplit="3" topLeftCell="A4" state="frozen"/>
      <selection activeCell="AL75" sqref="AL75"/>
      <pageMargins left="0.7" right="0.7" top="0.75" bottom="0.75" header="0.3" footer="0.3"/>
      <pageSetup orientation="portrait"/>
      <autoFilter ref="C1:AY157">
        <filterColumn colId="33">
          <filters>
            <filter val="Desay"/>
            <filter val="Desay/Baidu"/>
          </filters>
        </filterColumn>
      </autoFilter>
    </customSheetView>
    <customSheetView guid="{30FB73C9-1A2F-4029-BBDD-333BEA673400}" scale="51" filter="1" showAutoFilter="1" hiddenColumns="1" topLeftCell="C1">
      <pane ySplit="3" topLeftCell="A73" state="frozen"/>
      <selection activeCell="AM74" sqref="AM74"/>
      <pageMargins left="0.7" right="0.7" top="0.75" bottom="0.75" header="0.3" footer="0.3"/>
      <pageSetup orientation="portrait"/>
      <autoFilter ref="C1:AY157">
        <filterColumn colId="33">
          <filters>
            <filter val="Desay"/>
            <filter val="Desay/Baidu"/>
          </filters>
        </filterColumn>
      </autoFilter>
    </customSheetView>
    <customSheetView guid="{ACB7D3B7-49A4-48D3-A429-6A890A2F5617}" scale="40" filter="1" showAutoFilter="1" hiddenColumns="1" topLeftCell="E1">
      <pane ySplit="1" topLeftCell="A2" state="frozen"/>
      <selection activeCell="AM26" sqref="AM26"/>
      <pageMargins left="0.7" right="0.7" top="0.75" bottom="0.75" header="0.3" footer="0.3"/>
      <pageSetup orientation="portrait"/>
      <autoFilter ref="C1:AY157">
        <filterColumn colId="48">
          <filters>
            <filter val="黄耀宗"/>
          </filters>
        </filterColumn>
      </autoFilter>
    </customSheetView>
    <customSheetView guid="{B8C6B633-CDEE-4A98-93FA-6016F933DF1F}" scale="70" filter="1" showAutoFilter="1" hiddenColumns="1" topLeftCell="AH1">
      <pane ySplit="2" topLeftCell="A4" state="frozen"/>
      <selection activeCell="AM34" sqref="AM34"/>
      <pageMargins left="0.7" right="0.7" top="0.75" bottom="0.75" header="0.3" footer="0.3"/>
      <pageSetup orientation="portrait"/>
      <autoFilter ref="C1:AY157">
        <filterColumn colId="48">
          <filters>
            <filter val="柯大进"/>
          </filters>
        </filterColumn>
      </autoFilter>
    </customSheetView>
    <customSheetView guid="{265B6695-9241-4382-A6D6-09C085B50FD3}" scale="51" filter="1" showAutoFilter="1" hiddenColumns="1" topLeftCell="C1">
      <pane ySplit="9" topLeftCell="A11" state="frozen"/>
      <selection activeCell="K26" sqref="K26"/>
      <pageMargins left="0.7" right="0.7" top="0.75" bottom="0.75" header="0.3" footer="0.3"/>
      <pageSetup orientation="portrait"/>
      <autoFilter ref="C1:AA157">
        <filterColumn colId="9">
          <filters>
            <filter val="Desay"/>
            <filter val="Desay/Baidu"/>
          </filters>
        </filterColumn>
        <filterColumn colId="24">
          <filters>
            <filter val="黄治桦"/>
          </filters>
        </filterColumn>
      </autoFilter>
    </customSheetView>
    <customSheetView guid="{A2C4FA49-605E-45F9-ACE1-44E8C567FA23}" scale="55" filter="1" showAutoFilter="1" hiddenColumns="1" topLeftCell="J1">
      <pane ySplit="3" topLeftCell="A5" state="frozen"/>
      <selection activeCell="AF46" sqref="AF46"/>
      <pageMargins left="0.7" right="0.7" top="0.75" bottom="0.75" header="0.3" footer="0.3"/>
      <pageSetup orientation="portrait"/>
      <autoFilter ref="C1:AC157">
        <filterColumn colId="9">
          <filters>
            <filter val="Desay"/>
            <filter val="Desay/Baidu"/>
          </filters>
        </filterColumn>
        <filterColumn colId="23">
          <filters>
            <filter val="Fail"/>
          </filters>
        </filterColumn>
      </autoFilter>
    </customSheetView>
    <customSheetView guid="{AFDE0EBA-069C-4527-9C45-FD44E193CF94}" scale="55" filter="1" showAutoFilter="1" hiddenColumns="1" topLeftCell="D93">
      <selection activeCell="P80" sqref="P80"/>
      <pageMargins left="0.7" right="0.7" top="0.75" bottom="0.75" header="0.3" footer="0.3"/>
      <pageSetup orientation="portrait"/>
      <autoFilter ref="C1:AB157">
        <filterColumn colId="9">
          <filters>
            <filter val="Desay"/>
            <filter val="Desay/Baidu"/>
          </filters>
        </filterColumn>
      </autoFilter>
    </customSheetView>
  </customSheetViews>
  <phoneticPr fontId="48" type="noConversion"/>
  <conditionalFormatting sqref="Y1:Y1048576">
    <cfRule type="containsText" dxfId="32" priority="1" operator="containsText" text="Fail">
      <formula>NOT(ISERROR(SEARCH("Fail",Y1)))</formula>
    </cfRule>
    <cfRule type="containsText" dxfId="31" priority="2" operator="containsText" text="pass">
      <formula>NOT(ISERROR(SEARCH("pass",Y1)))</formula>
    </cfRule>
  </conditionalFormatting>
  <conditionalFormatting sqref="Y1 Y101:Y1048576">
    <cfRule type="containsText" dxfId="30" priority="3" operator="containsText" text="Fail">
      <formula>NOT(ISERROR(SEARCH("Fail",Y1)))</formula>
    </cfRule>
    <cfRule type="containsText" dxfId="29" priority="4" operator="containsText" text="pass">
      <formula>NOT(ISERROR(SEARCH("pass",Y1)))</formula>
    </cfRule>
  </conditionalFormatting>
  <conditionalFormatting sqref="L76:M87 L36:M39 L158:R1048576 L15:M21 L26:M29 L41:M42 L59:M62 L66:M66 L45:M45 L101:M157 L49:M57">
    <cfRule type="containsText" dxfId="28" priority="157" operator="containsText" text="Desay">
      <formula>NOT(ISERROR(SEARCH("Desay",L15)))</formula>
    </cfRule>
  </conditionalFormatting>
  <dataValidations count="1">
    <dataValidation type="list" allowBlank="1" showInputMessage="1" showErrorMessage="1" sqref="Y2:Y100">
      <formula1>"Pass,Fail"</formula1>
    </dataValidation>
  </dataValidation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2"/>
  </sheetPr>
  <dimension ref="A1:AK97"/>
  <sheetViews>
    <sheetView zoomScale="85" zoomScaleNormal="85" workbookViewId="0">
      <selection activeCell="H77" sqref="H77"/>
    </sheetView>
  </sheetViews>
  <sheetFormatPr defaultColWidth="8.77734375" defaultRowHeight="18"/>
  <cols>
    <col min="1" max="1" width="17.77734375" style="318" customWidth="1"/>
    <col min="2" max="2" width="20.5546875" style="318" customWidth="1"/>
    <col min="3" max="3" width="81.77734375" style="318" customWidth="1"/>
    <col min="4" max="4" width="23.109375" style="318" customWidth="1"/>
    <col min="5" max="5" width="16.33203125" style="319" customWidth="1"/>
    <col min="6" max="6" width="14.77734375" style="319" customWidth="1"/>
    <col min="7" max="7" width="17.33203125" style="320" customWidth="1"/>
    <col min="8" max="8" width="30.21875" style="321" customWidth="1"/>
    <col min="9" max="9" width="35.109375" style="321" customWidth="1"/>
    <col min="10" max="10" width="14.77734375" style="321" customWidth="1"/>
    <col min="11" max="11" width="8.77734375" style="100" hidden="1" customWidth="1"/>
    <col min="12" max="12" width="12.109375" style="100" hidden="1" customWidth="1"/>
    <col min="13" max="13" width="11.44140625" style="371" bestFit="1" customWidth="1"/>
    <col min="14" max="14" width="11.77734375" style="371" customWidth="1"/>
    <col min="15" max="18" width="8.77734375" style="318"/>
    <col min="19" max="16384" width="8.77734375" style="100"/>
  </cols>
  <sheetData>
    <row r="1" spans="1:18" ht="36">
      <c r="A1" s="295" t="s">
        <v>729</v>
      </c>
      <c r="B1" s="295" t="s">
        <v>730</v>
      </c>
      <c r="C1" s="295" t="s">
        <v>731</v>
      </c>
      <c r="D1" s="295" t="s">
        <v>1926</v>
      </c>
      <c r="E1" s="296" t="s">
        <v>732</v>
      </c>
      <c r="F1" s="296" t="s">
        <v>733</v>
      </c>
      <c r="G1" s="297" t="s">
        <v>381</v>
      </c>
      <c r="H1" s="296" t="s">
        <v>382</v>
      </c>
      <c r="I1" s="296" t="s">
        <v>734</v>
      </c>
      <c r="J1" s="296" t="s">
        <v>88</v>
      </c>
      <c r="K1" s="101" t="s">
        <v>377</v>
      </c>
      <c r="L1" s="101" t="s">
        <v>275</v>
      </c>
      <c r="M1" s="366" t="s">
        <v>277</v>
      </c>
      <c r="N1" s="366" t="s">
        <v>320</v>
      </c>
      <c r="O1" s="296" t="s">
        <v>321</v>
      </c>
      <c r="P1" s="296" t="s">
        <v>322</v>
      </c>
      <c r="Q1" s="296" t="s">
        <v>323</v>
      </c>
      <c r="R1" s="296" t="s">
        <v>378</v>
      </c>
    </row>
    <row r="2" spans="1:18" s="98" customFormat="1" ht="31.5" customHeight="1">
      <c r="A2" s="298" t="s">
        <v>735</v>
      </c>
      <c r="B2" s="299"/>
      <c r="C2" s="300" t="s">
        <v>736</v>
      </c>
      <c r="D2" s="301" t="s">
        <v>59</v>
      </c>
      <c r="E2" s="302" t="s">
        <v>1927</v>
      </c>
      <c r="F2" s="302" t="s">
        <v>59</v>
      </c>
      <c r="G2" s="303" t="s">
        <v>59</v>
      </c>
      <c r="H2" s="304"/>
      <c r="I2" s="305"/>
      <c r="J2" s="305" t="s">
        <v>389</v>
      </c>
      <c r="K2" s="119"/>
      <c r="L2" s="120"/>
      <c r="M2" s="367" t="s">
        <v>59</v>
      </c>
      <c r="N2" s="367" t="s">
        <v>59</v>
      </c>
      <c r="O2" s="306"/>
      <c r="P2" s="306"/>
      <c r="Q2" s="306"/>
      <c r="R2" s="306"/>
    </row>
    <row r="3" spans="1:18" ht="27.6" hidden="1">
      <c r="A3" s="333" t="s">
        <v>738</v>
      </c>
      <c r="B3" s="329" t="s">
        <v>739</v>
      </c>
      <c r="C3" s="102" t="s">
        <v>740</v>
      </c>
      <c r="D3" s="102"/>
      <c r="E3" s="104" t="s">
        <v>741</v>
      </c>
      <c r="F3" s="104"/>
      <c r="G3" s="105"/>
      <c r="H3" s="121"/>
      <c r="I3" s="105"/>
      <c r="J3" s="105" t="s">
        <v>402</v>
      </c>
      <c r="K3" s="122"/>
      <c r="L3" s="122"/>
      <c r="M3" s="122"/>
      <c r="N3" s="122"/>
      <c r="O3" s="122"/>
      <c r="P3" s="122"/>
      <c r="Q3" s="122"/>
      <c r="R3" s="122"/>
    </row>
    <row r="4" spans="1:18" ht="13.8" hidden="1">
      <c r="A4" s="333"/>
      <c r="B4" s="330"/>
      <c r="C4" s="102" t="s">
        <v>742</v>
      </c>
      <c r="D4" s="102"/>
      <c r="E4" s="104"/>
      <c r="F4" s="104"/>
      <c r="G4" s="105"/>
      <c r="H4" s="121"/>
      <c r="I4" s="105"/>
      <c r="J4" s="105" t="s">
        <v>402</v>
      </c>
      <c r="K4" s="122"/>
      <c r="L4" s="122"/>
      <c r="M4" s="122"/>
      <c r="N4" s="122"/>
      <c r="O4" s="122"/>
      <c r="P4" s="122"/>
      <c r="Q4" s="122"/>
      <c r="R4" s="122"/>
    </row>
    <row r="5" spans="1:18" ht="13.8" hidden="1">
      <c r="A5" s="333"/>
      <c r="B5" s="330"/>
      <c r="C5" s="102" t="s">
        <v>743</v>
      </c>
      <c r="D5" s="102"/>
      <c r="E5" s="104"/>
      <c r="F5" s="104"/>
      <c r="G5" s="105"/>
      <c r="H5" s="121"/>
      <c r="I5" s="105"/>
      <c r="J5" s="105" t="s">
        <v>402</v>
      </c>
      <c r="K5" s="122"/>
      <c r="L5" s="122"/>
      <c r="M5" s="122"/>
      <c r="N5" s="122"/>
      <c r="O5" s="122"/>
      <c r="P5" s="122"/>
      <c r="Q5" s="122"/>
      <c r="R5" s="122"/>
    </row>
    <row r="6" spans="1:18" ht="13.8" hidden="1">
      <c r="A6" s="333"/>
      <c r="B6" s="330"/>
      <c r="C6" s="102" t="s">
        <v>744</v>
      </c>
      <c r="D6" s="102"/>
      <c r="E6" s="104"/>
      <c r="F6" s="104"/>
      <c r="G6" s="105"/>
      <c r="H6" s="121"/>
      <c r="I6" s="105"/>
      <c r="J6" s="105" t="s">
        <v>402</v>
      </c>
      <c r="K6" s="122"/>
      <c r="L6" s="122"/>
      <c r="M6" s="122"/>
      <c r="N6" s="122"/>
      <c r="O6" s="122"/>
      <c r="P6" s="122"/>
      <c r="Q6" s="122"/>
      <c r="R6" s="122"/>
    </row>
    <row r="7" spans="1:18" ht="13.8" hidden="1">
      <c r="A7" s="333"/>
      <c r="B7" s="330"/>
      <c r="C7" s="102" t="s">
        <v>745</v>
      </c>
      <c r="D7" s="102"/>
      <c r="E7" s="104"/>
      <c r="F7" s="104"/>
      <c r="G7" s="105"/>
      <c r="H7" s="121"/>
      <c r="I7" s="105"/>
      <c r="J7" s="105" t="s">
        <v>402</v>
      </c>
      <c r="K7" s="122"/>
      <c r="L7" s="122"/>
      <c r="M7" s="122"/>
      <c r="N7" s="122"/>
      <c r="O7" s="122"/>
      <c r="P7" s="122"/>
      <c r="Q7" s="122"/>
      <c r="R7" s="122"/>
    </row>
    <row r="8" spans="1:18" ht="13.8" hidden="1">
      <c r="A8" s="333"/>
      <c r="B8" s="330"/>
      <c r="C8" s="102" t="s">
        <v>746</v>
      </c>
      <c r="D8" s="102"/>
      <c r="E8" s="104"/>
      <c r="F8" s="104"/>
      <c r="G8" s="105"/>
      <c r="H8" s="121"/>
      <c r="I8" s="105"/>
      <c r="J8" s="105" t="s">
        <v>402</v>
      </c>
      <c r="K8" s="122"/>
      <c r="L8" s="122"/>
      <c r="M8" s="122"/>
      <c r="N8" s="122"/>
      <c r="O8" s="122"/>
      <c r="P8" s="122"/>
      <c r="Q8" s="122"/>
      <c r="R8" s="122"/>
    </row>
    <row r="9" spans="1:18" ht="13.8" hidden="1">
      <c r="A9" s="333"/>
      <c r="B9" s="330"/>
      <c r="C9" s="102" t="s">
        <v>747</v>
      </c>
      <c r="D9" s="102"/>
      <c r="E9" s="104"/>
      <c r="F9" s="104"/>
      <c r="G9" s="105"/>
      <c r="H9" s="121"/>
      <c r="I9" s="105"/>
      <c r="J9" s="105" t="s">
        <v>402</v>
      </c>
      <c r="K9" s="122"/>
      <c r="L9" s="122"/>
      <c r="M9" s="122"/>
      <c r="N9" s="122"/>
      <c r="O9" s="122"/>
      <c r="P9" s="122"/>
      <c r="Q9" s="122"/>
      <c r="R9" s="122"/>
    </row>
    <row r="10" spans="1:18" ht="15" hidden="1">
      <c r="A10" s="333"/>
      <c r="B10" s="330"/>
      <c r="C10" s="106" t="s">
        <v>748</v>
      </c>
      <c r="D10" s="106"/>
      <c r="E10" s="104"/>
      <c r="F10" s="104"/>
      <c r="G10" s="105"/>
      <c r="H10" s="121"/>
      <c r="I10" s="105"/>
      <c r="J10" s="105" t="s">
        <v>402</v>
      </c>
      <c r="K10" s="122"/>
      <c r="L10" s="122"/>
      <c r="M10" s="122"/>
      <c r="N10" s="122"/>
      <c r="O10" s="122"/>
      <c r="P10" s="122"/>
      <c r="Q10" s="122"/>
      <c r="R10" s="122"/>
    </row>
    <row r="11" spans="1:18" ht="15" hidden="1">
      <c r="A11" s="333"/>
      <c r="B11" s="330"/>
      <c r="C11" s="106" t="s">
        <v>749</v>
      </c>
      <c r="D11" s="106"/>
      <c r="E11" s="104"/>
      <c r="F11" s="104"/>
      <c r="G11" s="105"/>
      <c r="H11" s="121"/>
      <c r="I11" s="105"/>
      <c r="J11" s="105" t="s">
        <v>402</v>
      </c>
      <c r="K11" s="122"/>
      <c r="L11" s="122"/>
      <c r="M11" s="122"/>
      <c r="N11" s="122"/>
      <c r="O11" s="122"/>
      <c r="P11" s="122"/>
      <c r="Q11" s="122"/>
      <c r="R11" s="122"/>
    </row>
    <row r="12" spans="1:18" ht="15" hidden="1">
      <c r="A12" s="333"/>
      <c r="B12" s="330"/>
      <c r="C12" s="106" t="s">
        <v>750</v>
      </c>
      <c r="D12" s="106"/>
      <c r="E12" s="104"/>
      <c r="F12" s="104"/>
      <c r="G12" s="105"/>
      <c r="H12" s="121"/>
      <c r="I12" s="105"/>
      <c r="J12" s="105" t="s">
        <v>402</v>
      </c>
      <c r="K12" s="122"/>
      <c r="L12" s="122"/>
      <c r="M12" s="122"/>
      <c r="N12" s="122"/>
      <c r="O12" s="122"/>
      <c r="P12" s="122"/>
      <c r="Q12" s="122"/>
      <c r="R12" s="122"/>
    </row>
    <row r="13" spans="1:18" ht="15" hidden="1">
      <c r="A13" s="333"/>
      <c r="B13" s="330"/>
      <c r="C13" s="106" t="s">
        <v>751</v>
      </c>
      <c r="D13" s="106"/>
      <c r="E13" s="104"/>
      <c r="F13" s="104"/>
      <c r="G13" s="105"/>
      <c r="H13" s="121"/>
      <c r="I13" s="105"/>
      <c r="J13" s="105" t="s">
        <v>402</v>
      </c>
      <c r="K13" s="122"/>
      <c r="L13" s="122"/>
      <c r="M13" s="122"/>
      <c r="N13" s="122"/>
      <c r="O13" s="122"/>
      <c r="P13" s="122"/>
      <c r="Q13" s="122"/>
      <c r="R13" s="122"/>
    </row>
    <row r="14" spans="1:18" ht="13.8" hidden="1">
      <c r="A14" s="333"/>
      <c r="B14" s="330"/>
      <c r="C14" s="102" t="s">
        <v>752</v>
      </c>
      <c r="D14" s="102"/>
      <c r="E14" s="104"/>
      <c r="F14" s="104"/>
      <c r="G14" s="105"/>
      <c r="H14" s="121"/>
      <c r="I14" s="105"/>
      <c r="J14" s="105" t="s">
        <v>402</v>
      </c>
      <c r="K14" s="122"/>
      <c r="L14" s="122"/>
      <c r="M14" s="122"/>
      <c r="N14" s="122"/>
      <c r="O14" s="122"/>
      <c r="P14" s="122"/>
      <c r="Q14" s="122"/>
      <c r="R14" s="122"/>
    </row>
    <row r="15" spans="1:18" ht="13.8" hidden="1">
      <c r="A15" s="333"/>
      <c r="B15" s="330"/>
      <c r="C15" s="102" t="s">
        <v>753</v>
      </c>
      <c r="D15" s="102"/>
      <c r="E15" s="104"/>
      <c r="F15" s="104"/>
      <c r="G15" s="105"/>
      <c r="H15" s="121"/>
      <c r="I15" s="105"/>
      <c r="J15" s="105" t="s">
        <v>402</v>
      </c>
      <c r="K15" s="122"/>
      <c r="L15" s="122"/>
      <c r="M15" s="122"/>
      <c r="N15" s="122"/>
      <c r="O15" s="122"/>
      <c r="P15" s="122"/>
      <c r="Q15" s="122"/>
      <c r="R15" s="122"/>
    </row>
    <row r="16" spans="1:18" ht="13.8" hidden="1">
      <c r="A16" s="333"/>
      <c r="B16" s="330"/>
      <c r="C16" s="102" t="s">
        <v>754</v>
      </c>
      <c r="D16" s="102"/>
      <c r="E16" s="104"/>
      <c r="F16" s="104"/>
      <c r="G16" s="105"/>
      <c r="H16" s="121"/>
      <c r="I16" s="105"/>
      <c r="J16" s="105" t="s">
        <v>402</v>
      </c>
      <c r="K16" s="122"/>
      <c r="L16" s="122"/>
      <c r="M16" s="122"/>
      <c r="N16" s="122"/>
      <c r="O16" s="122"/>
      <c r="P16" s="122"/>
      <c r="Q16" s="122"/>
      <c r="R16" s="122"/>
    </row>
    <row r="17" spans="1:18" ht="13.8" hidden="1">
      <c r="A17" s="333"/>
      <c r="B17" s="330"/>
      <c r="C17" s="102" t="s">
        <v>755</v>
      </c>
      <c r="D17" s="102"/>
      <c r="E17" s="104"/>
      <c r="F17" s="104"/>
      <c r="G17" s="105"/>
      <c r="H17" s="121"/>
      <c r="I17" s="105"/>
      <c r="J17" s="105" t="s">
        <v>402</v>
      </c>
      <c r="K17" s="122"/>
      <c r="L17" s="122"/>
      <c r="M17" s="122"/>
      <c r="N17" s="122"/>
      <c r="O17" s="122"/>
      <c r="P17" s="122"/>
      <c r="Q17" s="122"/>
      <c r="R17" s="122"/>
    </row>
    <row r="18" spans="1:18" ht="13.8" hidden="1">
      <c r="A18" s="333"/>
      <c r="B18" s="330"/>
      <c r="C18" s="102" t="s">
        <v>756</v>
      </c>
      <c r="D18" s="102"/>
      <c r="E18" s="104"/>
      <c r="F18" s="104"/>
      <c r="G18" s="105"/>
      <c r="H18" s="121"/>
      <c r="I18" s="105"/>
      <c r="J18" s="105" t="s">
        <v>402</v>
      </c>
      <c r="K18" s="122"/>
      <c r="L18" s="122"/>
      <c r="M18" s="122"/>
      <c r="N18" s="122"/>
      <c r="O18" s="122"/>
      <c r="P18" s="122"/>
      <c r="Q18" s="122"/>
      <c r="R18" s="122"/>
    </row>
    <row r="19" spans="1:18" ht="13.8" hidden="1">
      <c r="A19" s="333"/>
      <c r="B19" s="330"/>
      <c r="C19" s="102" t="s">
        <v>757</v>
      </c>
      <c r="D19" s="102"/>
      <c r="E19" s="104"/>
      <c r="F19" s="104"/>
      <c r="G19" s="105"/>
      <c r="H19" s="121"/>
      <c r="I19" s="105"/>
      <c r="J19" s="105" t="s">
        <v>402</v>
      </c>
      <c r="K19" s="122"/>
      <c r="L19" s="122"/>
      <c r="M19" s="122"/>
      <c r="N19" s="122"/>
      <c r="O19" s="122"/>
      <c r="P19" s="122"/>
      <c r="Q19" s="122"/>
      <c r="R19" s="122"/>
    </row>
    <row r="20" spans="1:18" ht="13.8" hidden="1">
      <c r="A20" s="333"/>
      <c r="B20" s="330"/>
      <c r="C20" s="102" t="s">
        <v>758</v>
      </c>
      <c r="D20" s="102"/>
      <c r="E20" s="104"/>
      <c r="F20" s="104"/>
      <c r="G20" s="105"/>
      <c r="H20" s="121"/>
      <c r="I20" s="105"/>
      <c r="J20" s="105" t="s">
        <v>402</v>
      </c>
      <c r="K20" s="122"/>
      <c r="L20" s="122"/>
      <c r="M20" s="122"/>
      <c r="N20" s="122"/>
      <c r="O20" s="122"/>
      <c r="P20" s="122"/>
      <c r="Q20" s="122"/>
      <c r="R20" s="122"/>
    </row>
    <row r="21" spans="1:18" ht="13.8" hidden="1">
      <c r="A21" s="333"/>
      <c r="B21" s="330"/>
      <c r="C21" s="102" t="s">
        <v>759</v>
      </c>
      <c r="D21" s="102"/>
      <c r="E21" s="104"/>
      <c r="F21" s="104"/>
      <c r="G21" s="105"/>
      <c r="H21" s="121"/>
      <c r="I21" s="105"/>
      <c r="J21" s="105" t="s">
        <v>402</v>
      </c>
      <c r="K21" s="122"/>
      <c r="L21" s="122"/>
      <c r="M21" s="122"/>
      <c r="N21" s="122"/>
      <c r="O21" s="122"/>
      <c r="P21" s="122"/>
      <c r="Q21" s="122"/>
      <c r="R21" s="122"/>
    </row>
    <row r="22" spans="1:18" ht="13.8" hidden="1">
      <c r="A22" s="333"/>
      <c r="B22" s="330"/>
      <c r="C22" s="102" t="s">
        <v>760</v>
      </c>
      <c r="D22" s="102"/>
      <c r="E22" s="104"/>
      <c r="F22" s="104"/>
      <c r="G22" s="105"/>
      <c r="H22" s="121"/>
      <c r="I22" s="105"/>
      <c r="J22" s="105" t="s">
        <v>402</v>
      </c>
      <c r="K22" s="122"/>
      <c r="L22" s="122"/>
      <c r="M22" s="122"/>
      <c r="N22" s="122"/>
      <c r="O22" s="122"/>
      <c r="P22" s="122"/>
      <c r="Q22" s="122"/>
      <c r="R22" s="122"/>
    </row>
    <row r="23" spans="1:18" ht="13.8" hidden="1">
      <c r="A23" s="333"/>
      <c r="B23" s="330"/>
      <c r="C23" s="102" t="s">
        <v>761</v>
      </c>
      <c r="D23" s="102"/>
      <c r="E23" s="104"/>
      <c r="F23" s="104"/>
      <c r="G23" s="105"/>
      <c r="H23" s="121"/>
      <c r="I23" s="105"/>
      <c r="J23" s="105" t="s">
        <v>402</v>
      </c>
      <c r="K23" s="122"/>
      <c r="L23" s="122"/>
      <c r="M23" s="122"/>
      <c r="N23" s="122"/>
      <c r="O23" s="122"/>
      <c r="P23" s="122"/>
      <c r="Q23" s="122"/>
      <c r="R23" s="122"/>
    </row>
    <row r="24" spans="1:18" ht="13.8" hidden="1">
      <c r="A24" s="333"/>
      <c r="B24" s="330"/>
      <c r="C24" s="102" t="s">
        <v>762</v>
      </c>
      <c r="D24" s="102"/>
      <c r="E24" s="104"/>
      <c r="F24" s="104"/>
      <c r="G24" s="105"/>
      <c r="H24" s="121"/>
      <c r="I24" s="105"/>
      <c r="J24" s="105" t="s">
        <v>402</v>
      </c>
      <c r="K24" s="122"/>
      <c r="L24" s="122"/>
      <c r="M24" s="122"/>
      <c r="N24" s="122"/>
      <c r="O24" s="122"/>
      <c r="P24" s="122"/>
      <c r="Q24" s="122"/>
      <c r="R24" s="122"/>
    </row>
    <row r="25" spans="1:18" ht="13.8" hidden="1">
      <c r="A25" s="333"/>
      <c r="B25" s="330"/>
      <c r="C25" s="102" t="s">
        <v>763</v>
      </c>
      <c r="D25" s="102"/>
      <c r="E25" s="104"/>
      <c r="F25" s="104"/>
      <c r="G25" s="105"/>
      <c r="H25" s="121"/>
      <c r="I25" s="105"/>
      <c r="J25" s="105" t="s">
        <v>402</v>
      </c>
      <c r="K25" s="122"/>
      <c r="L25" s="122"/>
      <c r="M25" s="122"/>
      <c r="N25" s="122"/>
      <c r="O25" s="122"/>
      <c r="P25" s="122"/>
      <c r="Q25" s="122"/>
      <c r="R25" s="122"/>
    </row>
    <row r="26" spans="1:18" ht="13.8" hidden="1">
      <c r="A26" s="333"/>
      <c r="B26" s="330"/>
      <c r="C26" s="102" t="s">
        <v>764</v>
      </c>
      <c r="D26" s="102"/>
      <c r="E26" s="104"/>
      <c r="F26" s="104"/>
      <c r="G26" s="105"/>
      <c r="H26" s="121"/>
      <c r="I26" s="105"/>
      <c r="J26" s="105" t="s">
        <v>402</v>
      </c>
      <c r="K26" s="122"/>
      <c r="L26" s="122"/>
      <c r="M26" s="122"/>
      <c r="N26" s="122"/>
      <c r="O26" s="122"/>
      <c r="P26" s="122"/>
      <c r="Q26" s="122"/>
      <c r="R26" s="122"/>
    </row>
    <row r="27" spans="1:18" ht="13.8" hidden="1">
      <c r="A27" s="333"/>
      <c r="B27" s="330"/>
      <c r="C27" s="102" t="s">
        <v>765</v>
      </c>
      <c r="D27" s="102"/>
      <c r="E27" s="104"/>
      <c r="F27" s="104"/>
      <c r="G27" s="105"/>
      <c r="H27" s="121"/>
      <c r="I27" s="105"/>
      <c r="J27" s="105" t="s">
        <v>402</v>
      </c>
      <c r="K27" s="122"/>
      <c r="L27" s="122"/>
      <c r="M27" s="122"/>
      <c r="N27" s="122"/>
      <c r="O27" s="122"/>
      <c r="P27" s="122"/>
      <c r="Q27" s="122"/>
      <c r="R27" s="122"/>
    </row>
    <row r="28" spans="1:18" ht="13.8" hidden="1">
      <c r="A28" s="333"/>
      <c r="B28" s="330"/>
      <c r="C28" s="102" t="s">
        <v>766</v>
      </c>
      <c r="D28" s="102"/>
      <c r="E28" s="104"/>
      <c r="F28" s="104"/>
      <c r="G28" s="105"/>
      <c r="H28" s="121"/>
      <c r="I28" s="105"/>
      <c r="J28" s="105" t="s">
        <v>402</v>
      </c>
      <c r="K28" s="122"/>
      <c r="L28" s="122"/>
      <c r="M28" s="122"/>
      <c r="N28" s="122"/>
      <c r="O28" s="122"/>
      <c r="P28" s="122"/>
      <c r="Q28" s="122"/>
      <c r="R28" s="122"/>
    </row>
    <row r="29" spans="1:18" ht="13.8" hidden="1">
      <c r="A29" s="333"/>
      <c r="B29" s="330"/>
      <c r="C29" s="102" t="s">
        <v>767</v>
      </c>
      <c r="D29" s="102"/>
      <c r="E29" s="104"/>
      <c r="F29" s="104"/>
      <c r="G29" s="105"/>
      <c r="H29" s="121"/>
      <c r="I29" s="105"/>
      <c r="J29" s="105" t="s">
        <v>402</v>
      </c>
      <c r="K29" s="122"/>
      <c r="L29" s="122"/>
      <c r="M29" s="122"/>
      <c r="N29" s="122"/>
      <c r="O29" s="122"/>
      <c r="P29" s="122"/>
      <c r="Q29" s="122"/>
      <c r="R29" s="122"/>
    </row>
    <row r="30" spans="1:18" ht="27.6" hidden="1">
      <c r="A30" s="333"/>
      <c r="B30" s="330"/>
      <c r="C30" s="102" t="s">
        <v>768</v>
      </c>
      <c r="D30" s="102"/>
      <c r="E30" s="104"/>
      <c r="F30" s="104"/>
      <c r="G30" s="105"/>
      <c r="H30" s="121"/>
      <c r="I30" s="105"/>
      <c r="J30" s="105" t="s">
        <v>402</v>
      </c>
      <c r="K30" s="122"/>
      <c r="L30" s="122"/>
      <c r="M30" s="122"/>
      <c r="N30" s="122"/>
      <c r="O30" s="122"/>
      <c r="P30" s="122"/>
      <c r="Q30" s="122"/>
      <c r="R30" s="122"/>
    </row>
    <row r="31" spans="1:18" ht="13.8" hidden="1">
      <c r="A31" s="333"/>
      <c r="B31" s="330"/>
      <c r="C31" s="102" t="s">
        <v>769</v>
      </c>
      <c r="D31" s="102"/>
      <c r="E31" s="104"/>
      <c r="F31" s="104"/>
      <c r="G31" s="105"/>
      <c r="H31" s="121"/>
      <c r="I31" s="105"/>
      <c r="J31" s="105" t="s">
        <v>402</v>
      </c>
      <c r="K31" s="122"/>
      <c r="L31" s="122"/>
      <c r="M31" s="122"/>
      <c r="N31" s="122"/>
      <c r="O31" s="122"/>
      <c r="P31" s="122"/>
      <c r="Q31" s="122"/>
      <c r="R31" s="122"/>
    </row>
    <row r="32" spans="1:18" ht="13.8" hidden="1">
      <c r="A32" s="333"/>
      <c r="B32" s="330"/>
      <c r="C32" s="102" t="s">
        <v>770</v>
      </c>
      <c r="D32" s="102"/>
      <c r="E32" s="104"/>
      <c r="F32" s="104"/>
      <c r="G32" s="105"/>
      <c r="H32" s="121"/>
      <c r="I32" s="105"/>
      <c r="J32" s="105" t="s">
        <v>402</v>
      </c>
      <c r="K32" s="122"/>
      <c r="L32" s="122"/>
      <c r="M32" s="122"/>
      <c r="N32" s="122"/>
      <c r="O32" s="122"/>
      <c r="P32" s="122"/>
      <c r="Q32" s="122"/>
      <c r="R32" s="122"/>
    </row>
    <row r="33" spans="1:18" ht="27.6" hidden="1">
      <c r="A33" s="333"/>
      <c r="B33" s="330"/>
      <c r="C33" s="102" t="s">
        <v>771</v>
      </c>
      <c r="D33" s="102" t="s">
        <v>772</v>
      </c>
      <c r="E33" s="104" t="s">
        <v>737</v>
      </c>
      <c r="F33" s="104"/>
      <c r="G33" s="105"/>
      <c r="H33" s="121"/>
      <c r="I33" s="105"/>
      <c r="J33" s="105" t="s">
        <v>402</v>
      </c>
      <c r="K33" s="122"/>
      <c r="L33" s="122"/>
      <c r="M33" s="122"/>
      <c r="N33" s="122"/>
      <c r="O33" s="122"/>
      <c r="P33" s="122"/>
      <c r="Q33" s="122"/>
      <c r="R33" s="122"/>
    </row>
    <row r="34" spans="1:18" ht="27.6" hidden="1">
      <c r="A34" s="333"/>
      <c r="B34" s="330"/>
      <c r="C34" s="102" t="s">
        <v>773</v>
      </c>
      <c r="D34" s="102" t="s">
        <v>772</v>
      </c>
      <c r="E34" s="104" t="s">
        <v>737</v>
      </c>
      <c r="F34" s="104"/>
      <c r="G34" s="105"/>
      <c r="H34" s="121"/>
      <c r="I34" s="105"/>
      <c r="J34" s="105" t="s">
        <v>402</v>
      </c>
      <c r="K34" s="122"/>
      <c r="L34" s="122"/>
      <c r="M34" s="122"/>
      <c r="N34" s="122"/>
      <c r="O34" s="122"/>
      <c r="P34" s="122"/>
      <c r="Q34" s="122"/>
      <c r="R34" s="122"/>
    </row>
    <row r="35" spans="1:18" ht="13.8" hidden="1">
      <c r="A35" s="333"/>
      <c r="B35" s="331"/>
      <c r="C35" s="102" t="s">
        <v>774</v>
      </c>
      <c r="D35" s="102"/>
      <c r="E35" s="104" t="s">
        <v>737</v>
      </c>
      <c r="F35" s="104"/>
      <c r="G35" s="105"/>
      <c r="H35" s="121"/>
      <c r="I35" s="105"/>
      <c r="J35" s="105" t="s">
        <v>402</v>
      </c>
      <c r="K35" s="122"/>
      <c r="L35" s="122"/>
      <c r="M35" s="122"/>
      <c r="N35" s="122"/>
      <c r="O35" s="122"/>
      <c r="P35" s="122"/>
      <c r="Q35" s="122"/>
      <c r="R35" s="122"/>
    </row>
    <row r="36" spans="1:18" ht="13.8" hidden="1">
      <c r="A36" s="332" t="s">
        <v>775</v>
      </c>
      <c r="B36" s="332" t="s">
        <v>776</v>
      </c>
      <c r="C36" s="102" t="s">
        <v>777</v>
      </c>
      <c r="D36" s="102"/>
      <c r="E36" s="104" t="s">
        <v>778</v>
      </c>
      <c r="F36" s="104"/>
      <c r="G36" s="105"/>
      <c r="H36" s="121"/>
      <c r="I36" s="105"/>
      <c r="J36" s="105" t="s">
        <v>402</v>
      </c>
      <c r="K36" s="122"/>
      <c r="L36" s="122"/>
      <c r="M36" s="122"/>
      <c r="N36" s="122"/>
      <c r="O36" s="122"/>
      <c r="P36" s="122"/>
      <c r="Q36" s="122"/>
      <c r="R36" s="122"/>
    </row>
    <row r="37" spans="1:18" ht="13.8" hidden="1">
      <c r="A37" s="333"/>
      <c r="B37" s="333"/>
      <c r="C37" s="102" t="s">
        <v>779</v>
      </c>
      <c r="D37" s="107"/>
      <c r="E37" s="108" t="s">
        <v>780</v>
      </c>
      <c r="F37" s="108"/>
      <c r="G37" s="109"/>
      <c r="H37" s="121"/>
      <c r="I37" s="109"/>
      <c r="J37" s="105" t="s">
        <v>402</v>
      </c>
      <c r="K37" s="122"/>
      <c r="L37" s="122"/>
      <c r="M37" s="122"/>
      <c r="N37" s="122"/>
      <c r="O37" s="122"/>
      <c r="P37" s="122"/>
      <c r="Q37" s="122"/>
      <c r="R37" s="122"/>
    </row>
    <row r="38" spans="1:18" ht="13.8" hidden="1">
      <c r="A38" s="344"/>
      <c r="B38" s="333"/>
      <c r="C38" s="102" t="s">
        <v>781</v>
      </c>
      <c r="D38" s="102"/>
      <c r="E38" s="104" t="s">
        <v>782</v>
      </c>
      <c r="F38" s="104"/>
      <c r="G38" s="105"/>
      <c r="H38" s="121"/>
      <c r="I38" s="105"/>
      <c r="J38" s="105" t="s">
        <v>402</v>
      </c>
      <c r="K38" s="122"/>
      <c r="L38" s="122"/>
      <c r="M38" s="122"/>
      <c r="N38" s="122"/>
      <c r="O38" s="122"/>
      <c r="P38" s="122"/>
      <c r="Q38" s="122"/>
      <c r="R38" s="122"/>
    </row>
    <row r="39" spans="1:18" ht="13.8" hidden="1">
      <c r="A39" s="333"/>
      <c r="B39" s="333"/>
      <c r="C39" s="110" t="s">
        <v>783</v>
      </c>
      <c r="D39" s="111"/>
      <c r="E39" s="112"/>
      <c r="F39" s="112"/>
      <c r="G39" s="113"/>
      <c r="H39" s="121"/>
      <c r="I39" s="113"/>
      <c r="J39" s="105" t="s">
        <v>402</v>
      </c>
      <c r="K39" s="122"/>
      <c r="L39" s="122"/>
      <c r="M39" s="122"/>
      <c r="N39" s="122"/>
      <c r="O39" s="122"/>
      <c r="P39" s="122"/>
      <c r="Q39" s="122"/>
      <c r="R39" s="122"/>
    </row>
    <row r="40" spans="1:18" ht="13.8" hidden="1">
      <c r="A40" s="333"/>
      <c r="B40" s="333"/>
      <c r="C40" s="110" t="s">
        <v>784</v>
      </c>
      <c r="D40" s="111"/>
      <c r="E40" s="112"/>
      <c r="F40" s="112"/>
      <c r="G40" s="113"/>
      <c r="H40" s="121"/>
      <c r="I40" s="113"/>
      <c r="J40" s="105" t="s">
        <v>402</v>
      </c>
      <c r="K40" s="122"/>
      <c r="L40" s="122"/>
      <c r="M40" s="122"/>
      <c r="N40" s="122"/>
      <c r="O40" s="122"/>
      <c r="P40" s="122"/>
      <c r="Q40" s="122"/>
      <c r="R40" s="122"/>
    </row>
    <row r="41" spans="1:18" ht="13.8" hidden="1">
      <c r="A41" s="333"/>
      <c r="B41" s="333"/>
      <c r="C41" s="102" t="s">
        <v>785</v>
      </c>
      <c r="D41" s="103"/>
      <c r="E41" s="112" t="s">
        <v>778</v>
      </c>
      <c r="F41" s="112"/>
      <c r="G41" s="113"/>
      <c r="H41" s="121"/>
      <c r="I41" s="113"/>
      <c r="J41" s="105" t="s">
        <v>402</v>
      </c>
      <c r="K41" s="122"/>
      <c r="L41" s="122"/>
      <c r="M41" s="122"/>
      <c r="N41" s="122"/>
      <c r="O41" s="122"/>
      <c r="P41" s="122"/>
      <c r="Q41" s="122"/>
      <c r="R41" s="122"/>
    </row>
    <row r="42" spans="1:18" ht="13.8" hidden="1">
      <c r="A42" s="333"/>
      <c r="B42" s="333"/>
      <c r="C42" s="114" t="s">
        <v>786</v>
      </c>
      <c r="D42" s="114"/>
      <c r="E42" s="104" t="s">
        <v>778</v>
      </c>
      <c r="F42" s="104"/>
      <c r="G42" s="105"/>
      <c r="H42" s="121"/>
      <c r="I42" s="105"/>
      <c r="J42" s="105" t="s">
        <v>402</v>
      </c>
      <c r="K42" s="122"/>
      <c r="L42" s="122"/>
      <c r="M42" s="122"/>
      <c r="N42" s="122"/>
      <c r="O42" s="122"/>
      <c r="P42" s="122"/>
      <c r="Q42" s="122"/>
      <c r="R42" s="122"/>
    </row>
    <row r="43" spans="1:18" ht="13.8" hidden="1">
      <c r="A43" s="333"/>
      <c r="B43" s="333"/>
      <c r="C43" s="114" t="s">
        <v>787</v>
      </c>
      <c r="D43" s="114"/>
      <c r="E43" s="104" t="s">
        <v>778</v>
      </c>
      <c r="F43" s="104"/>
      <c r="G43" s="105"/>
      <c r="H43" s="121"/>
      <c r="I43" s="105"/>
      <c r="J43" s="105" t="s">
        <v>402</v>
      </c>
      <c r="K43" s="122"/>
      <c r="L43" s="122"/>
      <c r="M43" s="122"/>
      <c r="N43" s="122"/>
      <c r="O43" s="122"/>
      <c r="P43" s="122"/>
      <c r="Q43" s="122"/>
      <c r="R43" s="122"/>
    </row>
    <row r="44" spans="1:18" ht="13.8" hidden="1">
      <c r="A44" s="333"/>
      <c r="B44" s="333"/>
      <c r="C44" s="114" t="s">
        <v>788</v>
      </c>
      <c r="D44" s="114"/>
      <c r="E44" s="104" t="s">
        <v>778</v>
      </c>
      <c r="F44" s="104"/>
      <c r="G44" s="105"/>
      <c r="H44" s="121"/>
      <c r="I44" s="105"/>
      <c r="J44" s="105" t="s">
        <v>402</v>
      </c>
      <c r="K44" s="122"/>
      <c r="L44" s="122"/>
      <c r="M44" s="122"/>
      <c r="N44" s="122"/>
      <c r="O44" s="122"/>
      <c r="P44" s="122"/>
      <c r="Q44" s="122"/>
      <c r="R44" s="122"/>
    </row>
    <row r="45" spans="1:18" ht="13.8" hidden="1">
      <c r="A45" s="333"/>
      <c r="B45" s="333"/>
      <c r="C45" s="110" t="s">
        <v>789</v>
      </c>
      <c r="D45" s="110"/>
      <c r="E45" s="104"/>
      <c r="F45" s="104"/>
      <c r="G45" s="105"/>
      <c r="H45" s="121"/>
      <c r="I45" s="105"/>
      <c r="J45" s="105" t="s">
        <v>402</v>
      </c>
      <c r="K45" s="122"/>
      <c r="L45" s="122"/>
      <c r="M45" s="122"/>
      <c r="N45" s="122"/>
      <c r="O45" s="122"/>
      <c r="P45" s="122"/>
      <c r="Q45" s="122"/>
      <c r="R45" s="122"/>
    </row>
    <row r="46" spans="1:18" ht="13.8" hidden="1">
      <c r="A46" s="333"/>
      <c r="B46" s="333"/>
      <c r="C46" s="110" t="s">
        <v>790</v>
      </c>
      <c r="D46" s="110"/>
      <c r="E46" s="104"/>
      <c r="F46" s="104"/>
      <c r="G46" s="105"/>
      <c r="H46" s="121"/>
      <c r="I46" s="105"/>
      <c r="J46" s="105" t="s">
        <v>402</v>
      </c>
      <c r="K46" s="122"/>
      <c r="L46" s="122"/>
      <c r="M46" s="122"/>
      <c r="N46" s="122"/>
      <c r="O46" s="122"/>
      <c r="P46" s="122"/>
      <c r="Q46" s="122"/>
      <c r="R46" s="122"/>
    </row>
    <row r="47" spans="1:18" ht="13.8" hidden="1">
      <c r="A47" s="333"/>
      <c r="B47" s="333"/>
      <c r="C47" s="110" t="s">
        <v>791</v>
      </c>
      <c r="D47" s="110"/>
      <c r="E47" s="104"/>
      <c r="F47" s="104"/>
      <c r="G47" s="105"/>
      <c r="H47" s="121"/>
      <c r="I47" s="105"/>
      <c r="J47" s="105" t="s">
        <v>402</v>
      </c>
      <c r="K47" s="122"/>
      <c r="L47" s="122"/>
      <c r="M47" s="122"/>
      <c r="N47" s="122"/>
      <c r="O47" s="122"/>
      <c r="P47" s="122"/>
      <c r="Q47" s="122"/>
      <c r="R47" s="122"/>
    </row>
    <row r="48" spans="1:18" ht="13.8" hidden="1">
      <c r="A48" s="333"/>
      <c r="B48" s="333"/>
      <c r="C48" s="115" t="s">
        <v>792</v>
      </c>
      <c r="D48" s="115"/>
      <c r="E48" s="104"/>
      <c r="F48" s="104"/>
      <c r="G48" s="105"/>
      <c r="H48" s="121"/>
      <c r="I48" s="105"/>
      <c r="J48" s="105" t="s">
        <v>402</v>
      </c>
      <c r="K48" s="122"/>
      <c r="L48" s="122"/>
      <c r="M48" s="122"/>
      <c r="N48" s="122"/>
      <c r="O48" s="122"/>
      <c r="P48" s="122"/>
      <c r="Q48" s="122"/>
      <c r="R48" s="122"/>
    </row>
    <row r="49" spans="1:18" ht="13.8" hidden="1">
      <c r="A49" s="333"/>
      <c r="B49" s="333"/>
      <c r="C49" s="115" t="s">
        <v>793</v>
      </c>
      <c r="D49" s="115"/>
      <c r="E49" s="104"/>
      <c r="F49" s="104"/>
      <c r="G49" s="105"/>
      <c r="H49" s="121"/>
      <c r="I49" s="105"/>
      <c r="J49" s="105" t="s">
        <v>402</v>
      </c>
      <c r="K49" s="122"/>
      <c r="L49" s="122"/>
      <c r="M49" s="122"/>
      <c r="N49" s="122"/>
      <c r="O49" s="122"/>
      <c r="P49" s="122"/>
      <c r="Q49" s="122"/>
      <c r="R49" s="122"/>
    </row>
    <row r="50" spans="1:18" ht="13.8" hidden="1">
      <c r="A50" s="333"/>
      <c r="B50" s="333"/>
      <c r="C50" s="102" t="s">
        <v>794</v>
      </c>
      <c r="D50" s="102"/>
      <c r="E50" s="104"/>
      <c r="F50" s="104"/>
      <c r="G50" s="105"/>
      <c r="H50" s="121"/>
      <c r="I50" s="105"/>
      <c r="J50" s="105" t="s">
        <v>402</v>
      </c>
      <c r="K50" s="122"/>
      <c r="L50" s="122"/>
      <c r="M50" s="122"/>
      <c r="N50" s="122"/>
      <c r="O50" s="122"/>
      <c r="P50" s="122"/>
      <c r="Q50" s="122"/>
      <c r="R50" s="122"/>
    </row>
    <row r="51" spans="1:18" ht="13.8" hidden="1">
      <c r="A51" s="333"/>
      <c r="B51" s="333"/>
      <c r="C51" s="110" t="s">
        <v>795</v>
      </c>
      <c r="D51" s="110"/>
      <c r="E51" s="104" t="s">
        <v>780</v>
      </c>
      <c r="F51" s="104"/>
      <c r="G51" s="105"/>
      <c r="H51" s="121"/>
      <c r="I51" s="105"/>
      <c r="J51" s="105" t="s">
        <v>694</v>
      </c>
      <c r="K51" s="122"/>
      <c r="L51" s="122"/>
      <c r="M51" s="122"/>
      <c r="N51" s="122"/>
      <c r="O51" s="122"/>
      <c r="P51" s="122"/>
      <c r="Q51" s="122"/>
      <c r="R51" s="122"/>
    </row>
    <row r="52" spans="1:18" ht="13.8" hidden="1">
      <c r="A52" s="333"/>
      <c r="B52" s="333"/>
      <c r="C52" s="110" t="s">
        <v>796</v>
      </c>
      <c r="D52" s="116"/>
      <c r="E52" s="108"/>
      <c r="F52" s="108"/>
      <c r="G52" s="109"/>
      <c r="H52" s="121"/>
      <c r="I52" s="109"/>
      <c r="J52" s="105" t="s">
        <v>694</v>
      </c>
      <c r="K52" s="122"/>
      <c r="L52" s="122"/>
      <c r="M52" s="122"/>
      <c r="N52" s="122"/>
      <c r="O52" s="122"/>
      <c r="P52" s="122"/>
      <c r="Q52" s="122"/>
      <c r="R52" s="122"/>
    </row>
    <row r="53" spans="1:18" ht="13.8" hidden="1">
      <c r="A53" s="333"/>
      <c r="B53" s="333"/>
      <c r="C53" s="110" t="s">
        <v>797</v>
      </c>
      <c r="D53" s="116"/>
      <c r="E53" s="108"/>
      <c r="F53" s="108"/>
      <c r="G53" s="109"/>
      <c r="H53" s="121"/>
      <c r="I53" s="109"/>
      <c r="J53" s="105" t="s">
        <v>694</v>
      </c>
      <c r="K53" s="122"/>
      <c r="L53" s="122"/>
      <c r="M53" s="122"/>
      <c r="N53" s="122"/>
      <c r="O53" s="122"/>
      <c r="P53" s="122"/>
      <c r="Q53" s="122"/>
      <c r="R53" s="122"/>
    </row>
    <row r="54" spans="1:18" ht="13.8" hidden="1">
      <c r="A54" s="333"/>
      <c r="B54" s="333"/>
      <c r="C54" s="110" t="s">
        <v>798</v>
      </c>
      <c r="D54" s="116"/>
      <c r="E54" s="108"/>
      <c r="F54" s="108"/>
      <c r="G54" s="109"/>
      <c r="H54" s="121"/>
      <c r="I54" s="109"/>
      <c r="J54" s="105" t="s">
        <v>694</v>
      </c>
      <c r="K54" s="122"/>
      <c r="L54" s="122"/>
      <c r="M54" s="122"/>
      <c r="N54" s="122"/>
      <c r="O54" s="122"/>
      <c r="P54" s="122"/>
      <c r="Q54" s="122"/>
      <c r="R54" s="122"/>
    </row>
    <row r="55" spans="1:18">
      <c r="A55" s="326" t="s">
        <v>799</v>
      </c>
      <c r="B55" s="326" t="s">
        <v>800</v>
      </c>
      <c r="C55" s="300" t="s">
        <v>1928</v>
      </c>
      <c r="D55" s="300"/>
      <c r="E55" s="307" t="s">
        <v>801</v>
      </c>
      <c r="F55" s="308">
        <f>(8.932+8.892+8.862)/3</f>
        <v>8.8953333333333333</v>
      </c>
      <c r="G55" s="309" t="s">
        <v>390</v>
      </c>
      <c r="H55" s="310"/>
      <c r="I55" s="311"/>
      <c r="J55" s="312" t="s">
        <v>389</v>
      </c>
      <c r="K55" s="123"/>
      <c r="L55" s="124"/>
      <c r="M55" s="368">
        <v>8.9453329999999998</v>
      </c>
      <c r="N55" s="369">
        <f>(8.932+8.892+8.862)/3</f>
        <v>8.8953333333333333</v>
      </c>
      <c r="O55" s="313"/>
      <c r="P55" s="313"/>
      <c r="Q55" s="313"/>
      <c r="R55" s="313"/>
    </row>
    <row r="56" spans="1:18">
      <c r="A56" s="327"/>
      <c r="B56" s="327"/>
      <c r="C56" s="300" t="s">
        <v>1929</v>
      </c>
      <c r="D56" s="300" t="s">
        <v>59</v>
      </c>
      <c r="E56" s="307" t="s">
        <v>741</v>
      </c>
      <c r="F56" s="308" t="s">
        <v>59</v>
      </c>
      <c r="G56" s="303" t="s">
        <v>390</v>
      </c>
      <c r="H56" s="310"/>
      <c r="I56" s="311"/>
      <c r="J56" s="312" t="s">
        <v>389</v>
      </c>
      <c r="K56" s="122"/>
      <c r="L56" s="124"/>
      <c r="M56" s="368">
        <v>0.13933300000000001</v>
      </c>
      <c r="N56" s="370">
        <f>(0.125+0.144+0.156)/3</f>
        <v>0.14166666666666669</v>
      </c>
      <c r="O56" s="313"/>
      <c r="P56" s="313"/>
      <c r="Q56" s="313"/>
      <c r="R56" s="313"/>
    </row>
    <row r="57" spans="1:18">
      <c r="A57" s="327"/>
      <c r="B57" s="327"/>
      <c r="C57" s="300" t="s">
        <v>1930</v>
      </c>
      <c r="D57" s="300" t="s">
        <v>59</v>
      </c>
      <c r="E57" s="307" t="s">
        <v>802</v>
      </c>
      <c r="F57" s="308" t="s">
        <v>59</v>
      </c>
      <c r="G57" s="303" t="s">
        <v>390</v>
      </c>
      <c r="H57" s="310"/>
      <c r="I57" s="311"/>
      <c r="J57" s="312" t="s">
        <v>803</v>
      </c>
      <c r="K57" s="122"/>
      <c r="L57" s="124"/>
      <c r="M57" s="368">
        <v>0.48266700000000001</v>
      </c>
      <c r="N57" s="370">
        <f>(0.579+0.886+0.912)/3</f>
        <v>0.79233333333333322</v>
      </c>
      <c r="O57" s="313"/>
      <c r="P57" s="313"/>
      <c r="Q57" s="313"/>
      <c r="R57" s="313"/>
    </row>
    <row r="58" spans="1:18">
      <c r="A58" s="328"/>
      <c r="B58" s="328"/>
      <c r="C58" s="300" t="s">
        <v>1931</v>
      </c>
      <c r="D58" s="300" t="s">
        <v>59</v>
      </c>
      <c r="E58" s="307" t="s">
        <v>804</v>
      </c>
      <c r="F58" s="308" t="s">
        <v>59</v>
      </c>
      <c r="G58" s="303" t="s">
        <v>59</v>
      </c>
      <c r="H58" s="310"/>
      <c r="I58" s="311"/>
      <c r="J58" s="312" t="s">
        <v>389</v>
      </c>
      <c r="K58" s="122"/>
      <c r="L58" s="124"/>
      <c r="M58" s="370" t="s">
        <v>59</v>
      </c>
      <c r="N58" s="370" t="s">
        <v>59</v>
      </c>
      <c r="O58" s="313"/>
      <c r="P58" s="313"/>
      <c r="Q58" s="313"/>
      <c r="R58" s="313"/>
    </row>
    <row r="59" spans="1:18" ht="13.8" hidden="1">
      <c r="A59" s="332" t="s">
        <v>805</v>
      </c>
      <c r="B59" s="334" t="s">
        <v>806</v>
      </c>
      <c r="C59" s="114" t="s">
        <v>807</v>
      </c>
      <c r="D59" s="117"/>
      <c r="E59" s="112" t="s">
        <v>802</v>
      </c>
      <c r="F59" s="112"/>
      <c r="G59" s="113"/>
      <c r="H59" s="121"/>
      <c r="I59" s="113"/>
      <c r="J59" s="113" t="s">
        <v>402</v>
      </c>
      <c r="K59" s="122"/>
      <c r="L59" s="122"/>
      <c r="M59" s="122"/>
      <c r="N59" s="122"/>
      <c r="O59" s="122"/>
      <c r="P59" s="122"/>
      <c r="Q59" s="122"/>
      <c r="R59" s="122"/>
    </row>
    <row r="60" spans="1:18" ht="13.8" hidden="1">
      <c r="A60" s="336"/>
      <c r="B60" s="335"/>
      <c r="C60" s="114" t="s">
        <v>808</v>
      </c>
      <c r="D60" s="114"/>
      <c r="E60" s="104" t="s">
        <v>809</v>
      </c>
      <c r="F60" s="104"/>
      <c r="G60" s="105"/>
      <c r="H60" s="121"/>
      <c r="I60" s="105"/>
      <c r="J60" s="105" t="s">
        <v>402</v>
      </c>
      <c r="K60" s="122"/>
      <c r="L60" s="122"/>
      <c r="M60" s="122"/>
      <c r="N60" s="122"/>
      <c r="O60" s="122"/>
      <c r="P60" s="122"/>
      <c r="Q60" s="122"/>
      <c r="R60" s="122"/>
    </row>
    <row r="61" spans="1:18" ht="13.8" hidden="1">
      <c r="A61" s="334" t="s">
        <v>810</v>
      </c>
      <c r="B61" s="332" t="s">
        <v>806</v>
      </c>
      <c r="C61" s="118" t="s">
        <v>811</v>
      </c>
      <c r="D61" s="118"/>
      <c r="E61" s="104" t="s">
        <v>812</v>
      </c>
      <c r="F61" s="104"/>
      <c r="G61" s="105"/>
      <c r="H61" s="121"/>
      <c r="I61" s="105"/>
      <c r="J61" s="105" t="s">
        <v>402</v>
      </c>
      <c r="K61" s="122"/>
      <c r="L61" s="122"/>
      <c r="M61" s="122"/>
      <c r="N61" s="122"/>
      <c r="O61" s="122"/>
      <c r="P61" s="122"/>
      <c r="Q61" s="122"/>
      <c r="R61" s="122"/>
    </row>
    <row r="62" spans="1:18" ht="13.8" hidden="1">
      <c r="A62" s="337"/>
      <c r="B62" s="333"/>
      <c r="C62" s="118" t="s">
        <v>813</v>
      </c>
      <c r="D62" s="118"/>
      <c r="E62" s="104" t="s">
        <v>812</v>
      </c>
      <c r="F62" s="104"/>
      <c r="G62" s="105"/>
      <c r="H62" s="121"/>
      <c r="I62" s="105"/>
      <c r="J62" s="105" t="s">
        <v>402</v>
      </c>
      <c r="K62" s="122"/>
      <c r="L62" s="122"/>
      <c r="M62" s="122"/>
      <c r="N62" s="122"/>
      <c r="O62" s="122"/>
      <c r="P62" s="122"/>
      <c r="Q62" s="122"/>
      <c r="R62" s="122"/>
    </row>
    <row r="63" spans="1:18" ht="13.8" hidden="1">
      <c r="A63" s="335"/>
      <c r="B63" s="336"/>
      <c r="C63" s="118" t="s">
        <v>814</v>
      </c>
      <c r="D63" s="118"/>
      <c r="E63" s="104" t="s">
        <v>812</v>
      </c>
      <c r="F63" s="104"/>
      <c r="G63" s="105"/>
      <c r="H63" s="121"/>
      <c r="I63" s="105"/>
      <c r="J63" s="105" t="s">
        <v>402</v>
      </c>
      <c r="K63" s="122"/>
      <c r="L63" s="122"/>
      <c r="M63" s="122"/>
      <c r="N63" s="122"/>
      <c r="O63" s="122"/>
      <c r="P63" s="122"/>
      <c r="Q63" s="122"/>
      <c r="R63" s="122"/>
    </row>
    <row r="64" spans="1:18" ht="13.8" hidden="1">
      <c r="A64" s="104" t="s">
        <v>815</v>
      </c>
      <c r="B64" s="104" t="s">
        <v>806</v>
      </c>
      <c r="C64" s="118" t="s">
        <v>816</v>
      </c>
      <c r="D64" s="118"/>
      <c r="E64" s="104" t="s">
        <v>812</v>
      </c>
      <c r="F64" s="104"/>
      <c r="G64" s="105"/>
      <c r="H64" s="121"/>
      <c r="I64" s="105"/>
      <c r="J64" s="105" t="s">
        <v>402</v>
      </c>
      <c r="K64" s="122"/>
      <c r="L64" s="122"/>
      <c r="M64" s="122"/>
      <c r="N64" s="122"/>
      <c r="O64" s="122"/>
      <c r="P64" s="122"/>
      <c r="Q64" s="122"/>
      <c r="R64" s="122"/>
    </row>
    <row r="65" spans="1:37" ht="13.8" hidden="1">
      <c r="A65" s="340" t="s">
        <v>817</v>
      </c>
      <c r="B65" s="334" t="s">
        <v>806</v>
      </c>
      <c r="C65" s="118" t="s">
        <v>818</v>
      </c>
      <c r="D65" s="118"/>
      <c r="E65" s="104" t="s">
        <v>812</v>
      </c>
      <c r="F65" s="104"/>
      <c r="G65" s="105"/>
      <c r="H65" s="121"/>
      <c r="I65" s="105"/>
      <c r="J65" s="105" t="s">
        <v>402</v>
      </c>
      <c r="K65" s="122"/>
      <c r="L65" s="122"/>
      <c r="M65" s="122"/>
      <c r="N65" s="122"/>
      <c r="O65" s="122"/>
      <c r="P65" s="122"/>
      <c r="Q65" s="122"/>
      <c r="R65" s="122"/>
    </row>
    <row r="66" spans="1:37" ht="13.8" hidden="1">
      <c r="A66" s="341"/>
      <c r="B66" s="335"/>
      <c r="C66" s="118" t="s">
        <v>819</v>
      </c>
      <c r="D66" s="118"/>
      <c r="E66" s="104" t="s">
        <v>820</v>
      </c>
      <c r="F66" s="104"/>
      <c r="G66" s="105"/>
      <c r="H66" s="121"/>
      <c r="I66" s="105"/>
      <c r="J66" s="105" t="s">
        <v>402</v>
      </c>
      <c r="K66" s="122"/>
      <c r="L66" s="122"/>
      <c r="M66" s="122"/>
      <c r="N66" s="122"/>
      <c r="O66" s="122"/>
      <c r="P66" s="122"/>
      <c r="Q66" s="122"/>
      <c r="R66" s="122"/>
    </row>
    <row r="67" spans="1:37" ht="13.8" hidden="1">
      <c r="A67" s="104" t="s">
        <v>821</v>
      </c>
      <c r="B67" s="104" t="s">
        <v>806</v>
      </c>
      <c r="C67" s="118" t="s">
        <v>822</v>
      </c>
      <c r="D67" s="118"/>
      <c r="E67" s="104" t="s">
        <v>812</v>
      </c>
      <c r="F67" s="104"/>
      <c r="G67" s="105"/>
      <c r="H67" s="121"/>
      <c r="I67" s="105"/>
      <c r="J67" s="105" t="s">
        <v>402</v>
      </c>
      <c r="K67" s="122"/>
      <c r="L67" s="122"/>
      <c r="M67" s="122"/>
      <c r="N67" s="122"/>
      <c r="O67" s="122"/>
      <c r="P67" s="122"/>
      <c r="Q67" s="122"/>
      <c r="R67" s="122"/>
    </row>
    <row r="68" spans="1:37" ht="13.8" hidden="1">
      <c r="A68" s="332" t="s">
        <v>823</v>
      </c>
      <c r="B68" s="334" t="s">
        <v>806</v>
      </c>
      <c r="C68" s="118" t="s">
        <v>824</v>
      </c>
      <c r="D68" s="118"/>
      <c r="E68" s="104" t="s">
        <v>812</v>
      </c>
      <c r="F68" s="104"/>
      <c r="G68" s="105"/>
      <c r="H68" s="121"/>
      <c r="I68" s="105"/>
      <c r="J68" s="105" t="s">
        <v>402</v>
      </c>
      <c r="K68" s="122"/>
      <c r="L68" s="122"/>
      <c r="M68" s="122"/>
      <c r="N68" s="122"/>
      <c r="O68" s="122"/>
      <c r="P68" s="122"/>
      <c r="Q68" s="122"/>
      <c r="R68" s="122"/>
    </row>
    <row r="69" spans="1:37" ht="13.8" hidden="1">
      <c r="A69" s="336"/>
      <c r="B69" s="335"/>
      <c r="C69" s="118" t="s">
        <v>825</v>
      </c>
      <c r="D69" s="118"/>
      <c r="E69" s="104" t="s">
        <v>802</v>
      </c>
      <c r="F69" s="104"/>
      <c r="G69" s="105"/>
      <c r="H69" s="121"/>
      <c r="I69" s="105"/>
      <c r="J69" s="105" t="s">
        <v>402</v>
      </c>
      <c r="K69" s="122"/>
      <c r="L69" s="122"/>
      <c r="M69" s="122"/>
      <c r="N69" s="122"/>
      <c r="O69" s="122"/>
      <c r="P69" s="122"/>
      <c r="Q69" s="122"/>
      <c r="R69" s="122"/>
    </row>
    <row r="70" spans="1:37" ht="13.8" hidden="1">
      <c r="A70" s="332" t="s">
        <v>826</v>
      </c>
      <c r="B70" s="334" t="s">
        <v>806</v>
      </c>
      <c r="C70" s="118" t="s">
        <v>827</v>
      </c>
      <c r="D70" s="118"/>
      <c r="E70" s="104" t="s">
        <v>828</v>
      </c>
      <c r="F70" s="104"/>
      <c r="G70" s="105"/>
      <c r="H70" s="121"/>
      <c r="I70" s="105"/>
      <c r="J70" s="105" t="s">
        <v>402</v>
      </c>
      <c r="K70" s="122"/>
      <c r="L70" s="122"/>
      <c r="M70" s="122"/>
      <c r="N70" s="122"/>
      <c r="O70" s="122"/>
      <c r="P70" s="122"/>
      <c r="Q70" s="122"/>
      <c r="R70" s="122"/>
    </row>
    <row r="71" spans="1:37" ht="13.8" hidden="1">
      <c r="A71" s="333"/>
      <c r="B71" s="337"/>
      <c r="C71" s="118" t="s">
        <v>829</v>
      </c>
      <c r="D71" s="118"/>
      <c r="E71" s="104" t="s">
        <v>828</v>
      </c>
      <c r="F71" s="104"/>
      <c r="G71" s="105"/>
      <c r="H71" s="121"/>
      <c r="I71" s="105"/>
      <c r="J71" s="105" t="s">
        <v>402</v>
      </c>
      <c r="K71" s="122"/>
      <c r="L71" s="122"/>
      <c r="M71" s="122"/>
      <c r="N71" s="122"/>
      <c r="O71" s="122"/>
      <c r="P71" s="122"/>
      <c r="Q71" s="122"/>
      <c r="R71" s="122"/>
      <c r="AK71" s="100">
        <v>0</v>
      </c>
    </row>
    <row r="72" spans="1:37" ht="13.8" hidden="1">
      <c r="A72" s="336"/>
      <c r="B72" s="335"/>
      <c r="C72" s="118" t="s">
        <v>830</v>
      </c>
      <c r="D72" s="126"/>
      <c r="E72" s="108" t="s">
        <v>828</v>
      </c>
      <c r="F72" s="108"/>
      <c r="G72" s="109"/>
      <c r="H72" s="121"/>
      <c r="I72" s="109"/>
      <c r="J72" s="109" t="s">
        <v>402</v>
      </c>
      <c r="K72" s="122"/>
      <c r="L72" s="122"/>
      <c r="M72" s="122"/>
      <c r="N72" s="122"/>
      <c r="O72" s="122"/>
      <c r="P72" s="122"/>
      <c r="Q72" s="122"/>
      <c r="R72" s="122"/>
    </row>
    <row r="73" spans="1:37">
      <c r="A73" s="326" t="s">
        <v>831</v>
      </c>
      <c r="B73" s="326" t="s">
        <v>832</v>
      </c>
      <c r="C73" s="314" t="s">
        <v>1932</v>
      </c>
      <c r="D73" s="314"/>
      <c r="E73" s="307" t="s">
        <v>833</v>
      </c>
      <c r="F73" s="307">
        <f>(4.793+5.061+6.116)/3</f>
        <v>5.3233333333333333</v>
      </c>
      <c r="G73" s="309" t="s">
        <v>390</v>
      </c>
      <c r="H73" s="315"/>
      <c r="I73" s="311"/>
      <c r="J73" s="312" t="s">
        <v>389</v>
      </c>
      <c r="K73" s="122"/>
      <c r="L73" s="124"/>
      <c r="M73" s="368">
        <v>4.3</v>
      </c>
      <c r="N73" s="369">
        <f>(4.793+5.061+6.116)/3</f>
        <v>5.3233333333333333</v>
      </c>
      <c r="O73" s="313"/>
      <c r="P73" s="313"/>
      <c r="Q73" s="313"/>
      <c r="R73" s="313"/>
    </row>
    <row r="74" spans="1:37">
      <c r="A74" s="327"/>
      <c r="B74" s="327"/>
      <c r="C74" s="314" t="s">
        <v>1933</v>
      </c>
      <c r="D74" s="314"/>
      <c r="E74" s="307" t="s">
        <v>812</v>
      </c>
      <c r="F74" s="307">
        <f>(1.413+1.069+1.381)/3</f>
        <v>1.2876666666666667</v>
      </c>
      <c r="G74" s="309" t="s">
        <v>390</v>
      </c>
      <c r="H74" s="310"/>
      <c r="J74" s="312" t="s">
        <v>389</v>
      </c>
      <c r="K74" s="122"/>
      <c r="L74" s="124"/>
      <c r="M74" s="370">
        <v>3.5</v>
      </c>
      <c r="N74" s="369">
        <f>(1.413+1.069+1.381)/3</f>
        <v>1.2876666666666667</v>
      </c>
      <c r="O74" s="313"/>
      <c r="P74" s="313"/>
      <c r="Q74" s="313"/>
      <c r="R74" s="313"/>
    </row>
    <row r="75" spans="1:37" ht="36">
      <c r="A75" s="327"/>
      <c r="B75" s="327"/>
      <c r="C75" s="314" t="s">
        <v>1934</v>
      </c>
      <c r="D75" s="314" t="s">
        <v>1935</v>
      </c>
      <c r="E75" s="307" t="s">
        <v>1936</v>
      </c>
      <c r="F75" s="307">
        <f>(6.278+5.865+6.896)/3</f>
        <v>6.3463333333333338</v>
      </c>
      <c r="G75" s="309" t="s">
        <v>390</v>
      </c>
      <c r="H75" s="311"/>
      <c r="I75" s="311"/>
      <c r="J75" s="312" t="s">
        <v>389</v>
      </c>
      <c r="K75" s="122"/>
      <c r="L75" s="124"/>
      <c r="M75" s="370">
        <v>6.3</v>
      </c>
      <c r="N75" s="369">
        <f>(6.278+5.865+6.896)/3</f>
        <v>6.3463333333333338</v>
      </c>
      <c r="O75" s="313"/>
      <c r="P75" s="313"/>
      <c r="Q75" s="313"/>
      <c r="R75" s="313"/>
    </row>
    <row r="76" spans="1:37" ht="36">
      <c r="A76" s="327"/>
      <c r="B76" s="327"/>
      <c r="C76" s="316" t="s">
        <v>1937</v>
      </c>
      <c r="D76" s="316"/>
      <c r="E76" s="307" t="s">
        <v>1938</v>
      </c>
      <c r="F76" s="307">
        <f>(7.828+8.414+9.973)/3</f>
        <v>8.7383333333333351</v>
      </c>
      <c r="G76" s="309" t="s">
        <v>390</v>
      </c>
      <c r="H76" s="310"/>
      <c r="I76" s="311"/>
      <c r="J76" s="312" t="s">
        <v>389</v>
      </c>
      <c r="K76" s="122"/>
      <c r="L76" s="124"/>
      <c r="M76" s="370">
        <v>8.1999999999999993</v>
      </c>
      <c r="N76" s="369">
        <f>(7.828+8.414+9.973)/3</f>
        <v>8.7383333333333351</v>
      </c>
      <c r="O76" s="313"/>
      <c r="P76" s="313"/>
      <c r="Q76" s="313"/>
      <c r="R76" s="313"/>
    </row>
    <row r="77" spans="1:37" ht="36">
      <c r="A77" s="327"/>
      <c r="B77" s="327"/>
      <c r="C77" s="316" t="s">
        <v>1939</v>
      </c>
      <c r="D77" s="316"/>
      <c r="E77" s="307" t="s">
        <v>1940</v>
      </c>
      <c r="F77" s="307">
        <f>(10.931+11.415+12.311)/3</f>
        <v>11.552333333333332</v>
      </c>
      <c r="G77" s="309" t="s">
        <v>1925</v>
      </c>
      <c r="H77" s="310"/>
      <c r="I77" s="311"/>
      <c r="J77" s="312" t="s">
        <v>389</v>
      </c>
      <c r="K77" s="122"/>
      <c r="L77" s="124"/>
      <c r="M77" s="370">
        <v>15.09</v>
      </c>
      <c r="N77" s="369">
        <f>(10.931+11.415+12.311)/3</f>
        <v>11.552333333333332</v>
      </c>
      <c r="O77" s="313"/>
      <c r="P77" s="313"/>
      <c r="Q77" s="313"/>
      <c r="R77" s="313"/>
    </row>
    <row r="78" spans="1:37" ht="36">
      <c r="A78" s="327"/>
      <c r="B78" s="327"/>
      <c r="C78" s="316" t="s">
        <v>1941</v>
      </c>
      <c r="D78" s="316"/>
      <c r="E78" s="317" t="s">
        <v>1942</v>
      </c>
      <c r="F78" s="307">
        <f>(60.69+59.862+66.882)/3</f>
        <v>62.478000000000002</v>
      </c>
      <c r="G78" s="309" t="s">
        <v>390</v>
      </c>
      <c r="H78" s="310"/>
      <c r="I78" s="311"/>
      <c r="J78" s="312" t="s">
        <v>389</v>
      </c>
      <c r="K78" s="122"/>
      <c r="L78" s="124"/>
      <c r="M78" s="370">
        <v>63</v>
      </c>
      <c r="N78" s="369">
        <f>(60.69+59.862+66.882)/3</f>
        <v>62.478000000000002</v>
      </c>
      <c r="O78" s="313"/>
      <c r="P78" s="313"/>
      <c r="Q78" s="313"/>
      <c r="R78" s="313"/>
    </row>
    <row r="79" spans="1:37" ht="36">
      <c r="A79" s="328"/>
      <c r="B79" s="328"/>
      <c r="C79" s="316" t="s">
        <v>1943</v>
      </c>
      <c r="D79" s="316" t="s">
        <v>1935</v>
      </c>
      <c r="E79" s="307" t="s">
        <v>834</v>
      </c>
      <c r="F79" s="307">
        <f>(1.313+1.38+1.311)/3</f>
        <v>1.3346666666666664</v>
      </c>
      <c r="G79" s="309" t="s">
        <v>390</v>
      </c>
      <c r="H79" s="310"/>
      <c r="I79" s="311"/>
      <c r="J79" s="312" t="s">
        <v>389</v>
      </c>
      <c r="K79" s="122"/>
      <c r="L79" s="124"/>
      <c r="M79" s="370">
        <v>3.5</v>
      </c>
      <c r="N79" s="369">
        <f>(1.313+1.38+1.311)/3</f>
        <v>1.3346666666666664</v>
      </c>
      <c r="O79" s="313"/>
      <c r="P79" s="313"/>
      <c r="Q79" s="313"/>
      <c r="R79" s="313"/>
    </row>
    <row r="80" spans="1:37">
      <c r="A80" s="342" t="s">
        <v>835</v>
      </c>
      <c r="B80" s="338" t="s">
        <v>832</v>
      </c>
      <c r="C80" s="316" t="s">
        <v>1944</v>
      </c>
      <c r="D80" s="316"/>
      <c r="E80" s="307" t="s">
        <v>809</v>
      </c>
      <c r="F80" s="307"/>
      <c r="G80" s="309" t="s">
        <v>390</v>
      </c>
      <c r="H80" s="310"/>
      <c r="I80" s="311"/>
      <c r="J80" s="312" t="s">
        <v>389</v>
      </c>
      <c r="K80" s="122"/>
      <c r="L80" s="124"/>
      <c r="M80" s="370">
        <v>0.6</v>
      </c>
      <c r="N80" s="370">
        <f>(0.714+0.933+0.996)/3</f>
        <v>0.88099999999999989</v>
      </c>
      <c r="O80" s="313"/>
      <c r="P80" s="313"/>
      <c r="Q80" s="313"/>
      <c r="R80" s="313"/>
    </row>
    <row r="81" spans="1:18">
      <c r="A81" s="343"/>
      <c r="B81" s="339"/>
      <c r="C81" s="316" t="s">
        <v>1945</v>
      </c>
      <c r="D81" s="316"/>
      <c r="E81" s="307" t="s">
        <v>809</v>
      </c>
      <c r="F81" s="307"/>
      <c r="G81" s="309" t="s">
        <v>390</v>
      </c>
      <c r="H81" s="310"/>
      <c r="I81" s="311"/>
      <c r="J81" s="312" t="s">
        <v>389</v>
      </c>
      <c r="K81" s="122"/>
      <c r="L81" s="124"/>
      <c r="M81" s="370">
        <v>1.1100000000000001</v>
      </c>
      <c r="N81" s="370">
        <f>(0.932+0.562+0.638)/3</f>
        <v>0.71066666666666667</v>
      </c>
      <c r="O81" s="313"/>
      <c r="P81" s="313"/>
      <c r="Q81" s="313"/>
      <c r="R81" s="313"/>
    </row>
    <row r="82" spans="1:18">
      <c r="A82" s="326" t="s">
        <v>836</v>
      </c>
      <c r="B82" s="326" t="s">
        <v>832</v>
      </c>
      <c r="C82" s="316" t="s">
        <v>1946</v>
      </c>
      <c r="D82" s="316"/>
      <c r="E82" s="307" t="s">
        <v>828</v>
      </c>
      <c r="F82" s="307"/>
      <c r="G82" s="309" t="s">
        <v>390</v>
      </c>
      <c r="H82" s="310"/>
      <c r="I82" s="311"/>
      <c r="J82" s="312" t="s">
        <v>389</v>
      </c>
      <c r="K82" s="130"/>
      <c r="L82" s="124"/>
      <c r="M82" s="370">
        <v>1.81</v>
      </c>
      <c r="N82" s="370">
        <f>(0.673+0.891+0.992)/3</f>
        <v>0.85199999999999998</v>
      </c>
      <c r="O82" s="313"/>
      <c r="P82" s="313"/>
      <c r="Q82" s="313"/>
      <c r="R82" s="313"/>
    </row>
    <row r="83" spans="1:18">
      <c r="A83" s="327"/>
      <c r="B83" s="327"/>
      <c r="C83" s="316" t="s">
        <v>1947</v>
      </c>
      <c r="D83" s="316"/>
      <c r="E83" s="307" t="s">
        <v>837</v>
      </c>
      <c r="F83" s="307"/>
      <c r="G83" s="309" t="s">
        <v>390</v>
      </c>
      <c r="H83" s="310"/>
      <c r="I83" s="311"/>
      <c r="J83" s="312" t="s">
        <v>389</v>
      </c>
      <c r="K83" s="123"/>
      <c r="L83" s="124"/>
      <c r="M83" s="370">
        <v>0.2</v>
      </c>
      <c r="N83" s="370">
        <f>(0.299+0.266+0.281)/3</f>
        <v>0.28199999999999997</v>
      </c>
      <c r="O83" s="313"/>
      <c r="P83" s="313"/>
      <c r="Q83" s="313"/>
      <c r="R83" s="313"/>
    </row>
    <row r="84" spans="1:18">
      <c r="A84" s="327"/>
      <c r="B84" s="327"/>
      <c r="C84" s="316" t="s">
        <v>1948</v>
      </c>
      <c r="D84" s="316" t="s">
        <v>1935</v>
      </c>
      <c r="E84" s="307" t="s">
        <v>812</v>
      </c>
      <c r="F84" s="307"/>
      <c r="G84" s="309" t="s">
        <v>390</v>
      </c>
      <c r="H84" s="310"/>
      <c r="I84" s="311"/>
      <c r="J84" s="312" t="s">
        <v>389</v>
      </c>
      <c r="K84" s="131"/>
      <c r="L84" s="124"/>
      <c r="M84" s="370">
        <v>3.02</v>
      </c>
      <c r="N84" s="370">
        <f>(1.729+0.566+1.096)/3</f>
        <v>1.1303333333333334</v>
      </c>
      <c r="O84" s="313"/>
      <c r="P84" s="313"/>
      <c r="Q84" s="313"/>
      <c r="R84" s="313"/>
    </row>
    <row r="85" spans="1:18">
      <c r="A85" s="328"/>
      <c r="B85" s="328"/>
      <c r="C85" s="316" t="s">
        <v>1949</v>
      </c>
      <c r="D85" s="316"/>
      <c r="E85" s="307" t="s">
        <v>838</v>
      </c>
      <c r="F85" s="307"/>
      <c r="G85" s="309" t="s">
        <v>390</v>
      </c>
      <c r="H85" s="310"/>
      <c r="I85" s="311"/>
      <c r="J85" s="312" t="s">
        <v>389</v>
      </c>
      <c r="K85" s="123"/>
      <c r="L85" s="124"/>
      <c r="M85" s="370">
        <v>1.1200000000000001</v>
      </c>
      <c r="N85" s="370">
        <f>(0.932+3.424+3.712)/3</f>
        <v>2.6893333333333334</v>
      </c>
      <c r="O85" s="313"/>
      <c r="P85" s="313"/>
      <c r="Q85" s="313"/>
      <c r="R85" s="313"/>
    </row>
    <row r="86" spans="1:18">
      <c r="A86" s="313" t="s">
        <v>839</v>
      </c>
      <c r="B86" s="313" t="s">
        <v>840</v>
      </c>
      <c r="C86" s="316" t="s">
        <v>1950</v>
      </c>
      <c r="D86" s="316"/>
      <c r="E86" s="307" t="s">
        <v>841</v>
      </c>
      <c r="F86" s="307"/>
      <c r="G86" s="309" t="s">
        <v>390</v>
      </c>
      <c r="H86" s="310"/>
      <c r="I86" s="311"/>
      <c r="J86" s="312" t="s">
        <v>336</v>
      </c>
      <c r="K86" s="122"/>
      <c r="L86" s="122"/>
      <c r="M86" s="370">
        <v>0.5</v>
      </c>
      <c r="N86" s="370">
        <f>(0.788+0.802+0.365)/3</f>
        <v>0.65166666666666673</v>
      </c>
      <c r="O86" s="313"/>
      <c r="P86" s="313"/>
      <c r="Q86" s="313"/>
      <c r="R86" s="313"/>
    </row>
    <row r="87" spans="1:18" ht="27.6" hidden="1">
      <c r="A87" s="125" t="s">
        <v>842</v>
      </c>
      <c r="B87" s="128"/>
      <c r="C87" s="127" t="s">
        <v>843</v>
      </c>
      <c r="D87" s="129"/>
      <c r="E87" s="112" t="s">
        <v>833</v>
      </c>
      <c r="F87" s="112"/>
      <c r="G87" s="113"/>
      <c r="H87" s="121"/>
      <c r="I87" s="113"/>
      <c r="J87" s="113" t="s">
        <v>402</v>
      </c>
      <c r="K87" s="122"/>
      <c r="L87" s="122"/>
      <c r="M87" s="122"/>
      <c r="N87" s="122"/>
      <c r="O87" s="122"/>
      <c r="P87" s="122"/>
      <c r="Q87" s="122"/>
      <c r="R87" s="122"/>
    </row>
    <row r="88" spans="1:18" s="99" customFormat="1">
      <c r="A88" s="318"/>
      <c r="B88" s="318"/>
      <c r="C88" s="318"/>
      <c r="D88" s="318"/>
      <c r="E88" s="319"/>
      <c r="F88" s="319"/>
      <c r="G88" s="320"/>
      <c r="H88" s="321"/>
      <c r="I88" s="321"/>
      <c r="J88" s="321"/>
      <c r="M88" s="371"/>
      <c r="N88" s="371"/>
      <c r="O88" s="321"/>
      <c r="P88" s="321"/>
      <c r="Q88" s="321"/>
      <c r="R88" s="321"/>
    </row>
    <row r="89" spans="1:18" s="99" customFormat="1">
      <c r="A89" s="318"/>
      <c r="B89" s="318"/>
      <c r="C89" s="318"/>
      <c r="D89" s="318"/>
      <c r="E89" s="319"/>
      <c r="F89" s="319"/>
      <c r="G89" s="320"/>
      <c r="H89" s="321"/>
      <c r="I89" s="321"/>
      <c r="J89" s="321"/>
      <c r="M89" s="371"/>
      <c r="N89" s="371"/>
      <c r="O89" s="321"/>
      <c r="P89" s="321"/>
      <c r="Q89" s="321"/>
      <c r="R89" s="321"/>
    </row>
    <row r="90" spans="1:18" s="99" customFormat="1">
      <c r="A90" s="318"/>
      <c r="B90" s="318"/>
      <c r="C90" s="318"/>
      <c r="D90" s="318"/>
      <c r="E90" s="319"/>
      <c r="F90" s="319"/>
      <c r="G90" s="320"/>
      <c r="H90" s="321"/>
      <c r="I90" s="321"/>
      <c r="J90" s="321"/>
      <c r="M90" s="371"/>
      <c r="N90" s="371"/>
      <c r="O90" s="321"/>
      <c r="P90" s="321"/>
      <c r="Q90" s="321"/>
      <c r="R90" s="321"/>
    </row>
    <row r="94" spans="1:18">
      <c r="E94" s="318"/>
      <c r="F94" s="318"/>
    </row>
    <row r="95" spans="1:18" s="99" customFormat="1">
      <c r="A95" s="318"/>
      <c r="B95" s="318"/>
      <c r="C95" s="318"/>
      <c r="D95" s="318"/>
      <c r="E95" s="319"/>
      <c r="F95" s="319"/>
      <c r="G95" s="320"/>
      <c r="H95" s="321"/>
      <c r="I95" s="321"/>
      <c r="J95" s="321"/>
      <c r="M95" s="371"/>
      <c r="N95" s="371"/>
      <c r="O95" s="321"/>
      <c r="P95" s="321"/>
      <c r="Q95" s="321"/>
      <c r="R95" s="321"/>
    </row>
    <row r="97" spans="4:4">
      <c r="D97" s="318" t="s">
        <v>606</v>
      </c>
    </row>
  </sheetData>
  <autoFilter ref="A1:R87">
    <filterColumn colId="9">
      <filters>
        <filter val="Baidu/Desay"/>
        <filter val="Desay"/>
        <filter val="Desay/Baidu"/>
      </filters>
    </filterColumn>
  </autoFilter>
  <customSheetViews>
    <customSheetView guid="{CCE0CEAE-4608-435E-9D3B-CBC2E223BEC2}" scale="95" filter="1" showAutoFilter="1" hiddenColumns="1" topLeftCell="B1">
      <selection activeCell="E79" sqref="E79"/>
      <pageMargins left="0.7" right="0.7" top="0.75" bottom="0.75" header="0.3" footer="0.3"/>
      <pageSetup orientation="portrait" horizontalDpi="90" verticalDpi="90"/>
      <autoFilter ref="A1:S87">
        <filterColumn colId="10">
          <filters>
            <filter val="Baidu/Desay"/>
            <filter val="Desay"/>
            <filter val="Desay/Baidu"/>
          </filters>
        </filterColumn>
      </autoFilter>
    </customSheetView>
    <customSheetView guid="{F3A29C7B-D7CA-4F82-AD81-75A7954F8115}" scale="95" filter="1" showAutoFilter="1" hiddenColumns="1">
      <selection activeCell="E81" sqref="E81"/>
      <pageMargins left="0.7" right="0.7" top="0.75" bottom="0.75" header="0.3" footer="0.3"/>
      <pageSetup orientation="portrait" horizontalDpi="90" verticalDpi="90"/>
      <autoFilter ref="A1:S87">
        <filterColumn colId="10">
          <filters>
            <filter val="Baidu/Desay"/>
            <filter val="Desay"/>
            <filter val="Desay/Baidu"/>
          </filters>
        </filterColumn>
      </autoFilter>
    </customSheetView>
    <customSheetView guid="{CB3F1FAE-C62B-4B72-896C-25D9DAC4350C}" scale="95" filter="1" showAutoFilter="1" topLeftCell="F1">
      <selection activeCell="D77" sqref="D77"/>
      <pageMargins left="0.7" right="0.7" top="0.75" bottom="0.75" header="0.3" footer="0.3"/>
      <pageSetup orientation="portrait" horizontalDpi="90" verticalDpi="90"/>
      <autoFilter ref="A1:S87">
        <filterColumn colId="10">
          <filters>
            <filter val="Baidu/Desay"/>
            <filter val="Desay"/>
            <filter val="Desay/Baidu"/>
          </filters>
        </filterColumn>
      </autoFilter>
    </customSheetView>
    <customSheetView guid="{B2CDAC78-02BA-4212-8D93-56633C1A25A5}" scale="95" filter="1" showAutoFilter="1" topLeftCell="D1">
      <selection activeCell="N86" sqref="N86"/>
      <pageMargins left="0.7" right="0.7" top="0.75" bottom="0.75" header="0.3" footer="0.3"/>
      <pageSetup orientation="portrait" horizontalDpi="90" verticalDpi="90"/>
      <autoFilter ref="A1:S87">
        <filterColumn colId="10">
          <filters>
            <filter val="Baidu/Desay"/>
            <filter val="Desay"/>
            <filter val="Desay/Baidu"/>
          </filters>
        </filterColumn>
      </autoFilter>
    </customSheetView>
    <customSheetView guid="{8C6D7907-C6C5-4CB0-A020-033D83E63B67}" scale="95" filter="1" showAutoFilter="1" topLeftCell="D1">
      <selection activeCell="G55" sqref="G55"/>
      <pageMargins left="0.7" right="0.7" top="0.75" bottom="0.75" header="0.3" footer="0.3"/>
      <pageSetup orientation="portrait" horizontalDpi="90" verticalDpi="90"/>
      <autoFilter ref="A1:S87">
        <filterColumn colId="10">
          <filters>
            <filter val="Baidu/Desay"/>
            <filter val="Desay"/>
            <filter val="Desay/Baidu"/>
          </filters>
        </filterColumn>
      </autoFilter>
    </customSheetView>
    <customSheetView guid="{537C3FE8-5F3B-4E4E-995F-46C053DC2D87}" scale="95" filter="1" showAutoFilter="1">
      <selection activeCell="C88" sqref="C88:C89"/>
      <pageMargins left="0.7" right="0.7" top="0.75" bottom="0.75" header="0.3" footer="0.3"/>
      <pageSetup orientation="portrait" horizontalDpi="90" verticalDpi="90"/>
      <autoFilter ref="A1:S87">
        <filterColumn colId="7">
          <filters>
            <filter val="黄灿梁"/>
          </filters>
        </filterColumn>
        <filterColumn colId="10">
          <filters>
            <filter val="Baidu/Desay"/>
            <filter val="Desay"/>
            <filter val="Desay/Baidu"/>
          </filters>
        </filterColumn>
      </autoFilter>
    </customSheetView>
    <customSheetView guid="{30FB73C9-1A2F-4029-BBDD-333BEA673400}" scale="95" filter="1" showAutoFilter="1">
      <selection activeCell="C88" sqref="C88:C89"/>
      <pageMargins left="0.7" right="0.7" top="0.75" bottom="0.75" header="0.3" footer="0.3"/>
      <pageSetup orientation="portrait" horizontalDpi="90" verticalDpi="90"/>
      <autoFilter ref="A1:S87">
        <filterColumn colId="7">
          <filters>
            <filter val="黄灿梁"/>
          </filters>
        </filterColumn>
        <filterColumn colId="10">
          <filters>
            <filter val="Baidu/Desay"/>
            <filter val="Desay"/>
            <filter val="Desay/Baidu"/>
          </filters>
        </filterColumn>
      </autoFilter>
    </customSheetView>
    <customSheetView guid="{ACB7D3B7-49A4-48D3-A429-6A890A2F5617}" scale="85" filter="1" showAutoFilter="1" topLeftCell="D1">
      <selection activeCell="J92" sqref="J92"/>
      <pageMargins left="0.7" right="0.7" top="0.75" bottom="0.75" header="0.3" footer="0.3"/>
      <pageSetup orientation="portrait" horizontalDpi="90" verticalDpi="90"/>
      <autoFilter ref="A1:S87">
        <filterColumn colId="10">
          <filters>
            <filter val="Baidu/Desay"/>
            <filter val="Desay"/>
            <filter val="Desay/Baidu"/>
          </filters>
        </filterColumn>
      </autoFilter>
    </customSheetView>
    <customSheetView guid="{B8C6B633-CDEE-4A98-93FA-6016F933DF1F}" scale="95" filter="1" showAutoFilter="1">
      <selection activeCell="G90" sqref="G90"/>
      <pageMargins left="0.7" right="0.7" top="0.75" bottom="0.75" header="0.3" footer="0.3"/>
      <pageSetup orientation="portrait" horizontalDpi="90" verticalDpi="90"/>
      <autoFilter ref="A1:S87">
        <filterColumn colId="10">
          <filters>
            <filter val="Baidu/Desay"/>
            <filter val="Desay"/>
            <filter val="Desay/Baidu"/>
          </filters>
        </filterColumn>
      </autoFilter>
    </customSheetView>
    <customSheetView guid="{265B6695-9241-4382-A6D6-09C085B50FD3}" scale="95" filter="1" showAutoFilter="1" hiddenColumns="1" topLeftCell="D1">
      <selection activeCell="N55" sqref="N55:N58"/>
      <pageMargins left="0.7" right="0.7" top="0.75" bottom="0.75" header="0.3" footer="0.3"/>
      <pageSetup orientation="portrait" horizontalDpi="90" verticalDpi="90"/>
      <autoFilter ref="A1:S87">
        <filterColumn colId="10">
          <filters>
            <filter val="Baidu/Desay"/>
            <filter val="Desay"/>
            <filter val="Desay/Baidu"/>
          </filters>
        </filterColumn>
      </autoFilter>
    </customSheetView>
    <customSheetView guid="{A2C4FA49-605E-45F9-ACE1-44E8C567FA23}" scale="95" filter="1" showAutoFilter="1" hiddenColumns="1">
      <selection activeCell="D94" sqref="D94"/>
      <pageMargins left="0.7" right="0.7" top="0.75" bottom="0.75" header="0.3" footer="0.3"/>
      <pageSetup orientation="portrait" horizontalDpi="90" verticalDpi="90"/>
      <autoFilter ref="A1:S87">
        <filterColumn colId="10">
          <filters>
            <filter val="Baidu/Desay"/>
            <filter val="Desay"/>
            <filter val="Desay/Baidu"/>
          </filters>
        </filterColumn>
      </autoFilter>
    </customSheetView>
    <customSheetView guid="{AFDE0EBA-069C-4527-9C45-FD44E193CF94}" scale="95" filter="1" showAutoFilter="1" hiddenColumns="1">
      <selection activeCell="C74" sqref="C74"/>
      <pageMargins left="0.7" right="0.7" top="0.75" bottom="0.75" header="0.3" footer="0.3"/>
      <pageSetup orientation="portrait" horizontalDpi="90" verticalDpi="90"/>
      <autoFilter ref="A1:R87">
        <filterColumn colId="9">
          <filters>
            <filter val="Baidu/Desay"/>
            <filter val="Desay"/>
            <filter val="Desay/Baidu"/>
          </filters>
        </filterColumn>
      </autoFilter>
    </customSheetView>
  </customSheetViews>
  <mergeCells count="22">
    <mergeCell ref="A80:A81"/>
    <mergeCell ref="A3:A35"/>
    <mergeCell ref="A36:A54"/>
    <mergeCell ref="A55:A58"/>
    <mergeCell ref="A59:A60"/>
    <mergeCell ref="A61:A63"/>
    <mergeCell ref="A82:A85"/>
    <mergeCell ref="B3:B35"/>
    <mergeCell ref="B36:B54"/>
    <mergeCell ref="B55:B58"/>
    <mergeCell ref="B59:B60"/>
    <mergeCell ref="B61:B63"/>
    <mergeCell ref="B65:B66"/>
    <mergeCell ref="B68:B69"/>
    <mergeCell ref="B70:B72"/>
    <mergeCell ref="B73:B79"/>
    <mergeCell ref="B80:B81"/>
    <mergeCell ref="B82:B85"/>
    <mergeCell ref="A65:A66"/>
    <mergeCell ref="A68:A69"/>
    <mergeCell ref="A70:A72"/>
    <mergeCell ref="A73:A79"/>
  </mergeCells>
  <phoneticPr fontId="48" type="noConversion"/>
  <conditionalFormatting sqref="G82">
    <cfRule type="cellIs" dxfId="27" priority="15" operator="equal">
      <formula>"Fail"</formula>
    </cfRule>
    <cfRule type="cellIs" dxfId="26" priority="16" operator="equal">
      <formula>"Pass"</formula>
    </cfRule>
  </conditionalFormatting>
  <conditionalFormatting sqref="G55">
    <cfRule type="cellIs" dxfId="25" priority="37" operator="equal">
      <formula>"Fail"</formula>
    </cfRule>
    <cfRule type="cellIs" dxfId="24" priority="38" operator="equal">
      <formula>"Pass"</formula>
    </cfRule>
  </conditionalFormatting>
  <conditionalFormatting sqref="G58">
    <cfRule type="cellIs" dxfId="23" priority="41" operator="equal">
      <formula>"NA"</formula>
    </cfRule>
    <cfRule type="cellIs" dxfId="22" priority="42" operator="equal">
      <formula>"NT"</formula>
    </cfRule>
    <cfRule type="cellIs" dxfId="21" priority="43" operator="equal">
      <formula>"Fail"</formula>
    </cfRule>
    <cfRule type="cellIs" dxfId="20" priority="44" operator="equal">
      <formula>"Pass"</formula>
    </cfRule>
  </conditionalFormatting>
  <conditionalFormatting sqref="G79">
    <cfRule type="cellIs" dxfId="19" priority="17" operator="equal">
      <formula>"Fail"</formula>
    </cfRule>
    <cfRule type="cellIs" dxfId="18" priority="18" operator="equal">
      <formula>"Pass"</formula>
    </cfRule>
  </conditionalFormatting>
  <conditionalFormatting sqref="G83">
    <cfRule type="cellIs" dxfId="17" priority="13" operator="equal">
      <formula>"Fail"</formula>
    </cfRule>
    <cfRule type="cellIs" dxfId="16" priority="14" operator="equal">
      <formula>"Pass"</formula>
    </cfRule>
  </conditionalFormatting>
  <conditionalFormatting sqref="G84">
    <cfRule type="cellIs" dxfId="15" priority="11" operator="equal">
      <formula>"Fail"</formula>
    </cfRule>
    <cfRule type="cellIs" dxfId="14" priority="12" operator="equal">
      <formula>"Pass"</formula>
    </cfRule>
  </conditionalFormatting>
  <conditionalFormatting sqref="G85">
    <cfRule type="cellIs" dxfId="13" priority="9" operator="equal">
      <formula>"Fail"</formula>
    </cfRule>
    <cfRule type="cellIs" dxfId="12" priority="10" operator="equal">
      <formula>"Pass"</formula>
    </cfRule>
  </conditionalFormatting>
  <conditionalFormatting sqref="G86">
    <cfRule type="cellIs" dxfId="11" priority="80" operator="equal">
      <formula>"Fail"</formula>
    </cfRule>
    <cfRule type="cellIs" dxfId="10" priority="81" operator="equal">
      <formula>"Pass"</formula>
    </cfRule>
  </conditionalFormatting>
  <conditionalFormatting sqref="G73:G78 G80:G81">
    <cfRule type="cellIs" dxfId="9" priority="52" operator="equal">
      <formula>"Fail"</formula>
    </cfRule>
    <cfRule type="cellIs" dxfId="8" priority="53" operator="equal">
      <formula>"Pass"</formula>
    </cfRule>
  </conditionalFormatting>
  <conditionalFormatting sqref="G56:G57">
    <cfRule type="cellIs" dxfId="7" priority="5" operator="equal">
      <formula>"NA"</formula>
    </cfRule>
    <cfRule type="cellIs" dxfId="6" priority="6" operator="equal">
      <formula>"NT"</formula>
    </cfRule>
    <cfRule type="cellIs" dxfId="5" priority="7" operator="equal">
      <formula>"Fail"</formula>
    </cfRule>
    <cfRule type="cellIs" dxfId="4" priority="8" operator="equal">
      <formula>"Pass"</formula>
    </cfRule>
  </conditionalFormatting>
  <conditionalFormatting sqref="G2">
    <cfRule type="cellIs" dxfId="3" priority="1" operator="equal">
      <formula>"NA"</formula>
    </cfRule>
    <cfRule type="cellIs" dxfId="2" priority="2" operator="equal">
      <formula>"NT"</formula>
    </cfRule>
    <cfRule type="cellIs" dxfId="1" priority="3" operator="equal">
      <formula>"Fail"</formula>
    </cfRule>
    <cfRule type="cellIs" dxfId="0" priority="4" operator="equal">
      <formula>"Pass"</formula>
    </cfRule>
  </conditionalFormatting>
  <dataValidations count="2">
    <dataValidation type="list" allowBlank="1" showInputMessage="1" showErrorMessage="1" sqref="G55 G73:G86">
      <formula1>"Pass,Fail"</formula1>
    </dataValidation>
    <dataValidation type="list" allowBlank="1" showInputMessage="1" showErrorMessage="1" sqref="G56:G58 G2">
      <formula1>"Pass,Fail,NT,NA"</formula1>
    </dataValidation>
  </dataValidations>
  <pageMargins left="0.7" right="0.7" top="0.75" bottom="0.75" header="0.3" footer="0.3"/>
  <pageSetup orientation="portrait" horizontalDpi="90" verticalDpi="9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tabColor theme="2"/>
  </sheetPr>
  <dimension ref="A1:CD146"/>
  <sheetViews>
    <sheetView workbookViewId="0">
      <selection activeCell="AB19" sqref="AB19"/>
    </sheetView>
  </sheetViews>
  <sheetFormatPr defaultColWidth="9" defaultRowHeight="13.8"/>
  <cols>
    <col min="1" max="1" width="16.77734375" style="41" customWidth="1"/>
    <col min="2" max="2" width="38.109375" style="41" customWidth="1"/>
    <col min="3" max="3" width="14" style="41" customWidth="1"/>
    <col min="4" max="4" width="45.21875" style="41" customWidth="1"/>
    <col min="5" max="5" width="9" style="41"/>
    <col min="6" max="6" width="16.33203125" style="41" hidden="1" customWidth="1"/>
    <col min="7" max="7" width="16.5546875" style="41" hidden="1" customWidth="1"/>
    <col min="8" max="8" width="14.77734375" style="41" hidden="1" customWidth="1"/>
    <col min="9" max="9" width="15.109375" style="41" hidden="1" customWidth="1"/>
    <col min="10" max="10" width="10.5546875" style="42" hidden="1" customWidth="1"/>
    <col min="11" max="11" width="10.77734375" style="42" hidden="1" customWidth="1"/>
    <col min="12" max="12" width="15.33203125" style="41" hidden="1" customWidth="1"/>
    <col min="13" max="13" width="27.33203125" style="41" hidden="1" customWidth="1"/>
    <col min="14" max="14" width="24.88671875" style="41" hidden="1" customWidth="1"/>
    <col min="15" max="15" width="27.33203125" style="41" hidden="1" customWidth="1"/>
    <col min="16" max="16" width="14.44140625" style="41" hidden="1" customWidth="1"/>
    <col min="17" max="17" width="16.33203125" style="41" hidden="1" customWidth="1"/>
    <col min="18" max="18" width="16.5546875" style="41" hidden="1" customWidth="1"/>
    <col min="19" max="19" width="14.77734375" style="41" hidden="1" customWidth="1"/>
    <col min="20" max="20" width="15.109375" style="41" hidden="1" customWidth="1"/>
    <col min="21" max="21" width="10.5546875" style="41" hidden="1" customWidth="1"/>
    <col min="22" max="22" width="10.77734375" style="41" hidden="1" customWidth="1"/>
    <col min="23" max="23" width="15.33203125" style="41" hidden="1" customWidth="1"/>
    <col min="24" max="24" width="27.33203125" style="41" hidden="1" customWidth="1"/>
    <col min="25" max="25" width="24.88671875" style="41" hidden="1" customWidth="1"/>
    <col min="26" max="26" width="27.33203125" style="41" hidden="1" customWidth="1"/>
    <col min="27" max="27" width="14.44140625" style="41" hidden="1" customWidth="1"/>
    <col min="28" max="28" width="19.33203125" style="292" customWidth="1"/>
    <col min="29" max="29" width="15.44140625" style="292" customWidth="1"/>
    <col min="30" max="30" width="14.33203125" style="292" customWidth="1"/>
    <col min="31" max="31" width="12.109375" style="292" customWidth="1"/>
    <col min="32" max="33" width="9" style="292"/>
    <col min="34" max="16384" width="9" style="41"/>
  </cols>
  <sheetData>
    <row r="1" spans="1:82">
      <c r="F1" s="346" t="s">
        <v>275</v>
      </c>
      <c r="G1" s="346"/>
      <c r="H1" s="346"/>
      <c r="I1" s="346"/>
      <c r="J1" s="347"/>
      <c r="K1" s="347"/>
      <c r="L1" s="346"/>
      <c r="M1" s="346"/>
      <c r="N1" s="346"/>
      <c r="O1" s="346"/>
      <c r="P1" s="346"/>
      <c r="Q1" s="345" t="s">
        <v>277</v>
      </c>
      <c r="R1" s="345"/>
      <c r="S1" s="345"/>
      <c r="T1" s="345"/>
      <c r="U1" s="345"/>
      <c r="V1" s="345"/>
      <c r="W1" s="345"/>
      <c r="X1" s="345"/>
      <c r="Y1" s="345"/>
      <c r="Z1" s="345"/>
      <c r="AA1" s="345"/>
      <c r="AB1" s="348" t="s">
        <v>320</v>
      </c>
      <c r="AC1" s="348"/>
      <c r="AD1" s="348"/>
      <c r="AE1" s="348"/>
      <c r="AF1" s="348"/>
      <c r="AG1" s="348"/>
      <c r="AH1" s="345"/>
      <c r="AI1" s="345"/>
      <c r="AJ1" s="345"/>
      <c r="AK1" s="345"/>
      <c r="AL1" s="345"/>
      <c r="AM1" s="345" t="s">
        <v>321</v>
      </c>
      <c r="AN1" s="345"/>
      <c r="AO1" s="345"/>
      <c r="AP1" s="345"/>
      <c r="AQ1" s="345"/>
      <c r="AR1" s="345"/>
      <c r="AS1" s="345"/>
      <c r="AT1" s="345"/>
      <c r="AU1" s="345"/>
      <c r="AV1" s="345"/>
      <c r="AW1" s="345"/>
      <c r="AX1" s="345" t="s">
        <v>322</v>
      </c>
      <c r="AY1" s="345"/>
      <c r="AZ1" s="345"/>
      <c r="BA1" s="345"/>
      <c r="BB1" s="345"/>
      <c r="BC1" s="345"/>
      <c r="BD1" s="345"/>
      <c r="BE1" s="345"/>
      <c r="BF1" s="345"/>
      <c r="BG1" s="345"/>
      <c r="BH1" s="345"/>
      <c r="BI1" s="345" t="s">
        <v>323</v>
      </c>
      <c r="BJ1" s="345"/>
      <c r="BK1" s="345"/>
      <c r="BL1" s="345"/>
      <c r="BM1" s="345"/>
      <c r="BN1" s="345"/>
      <c r="BO1" s="345"/>
      <c r="BP1" s="345"/>
      <c r="BQ1" s="345"/>
      <c r="BR1" s="345"/>
      <c r="BS1" s="345"/>
      <c r="BT1" s="345" t="s">
        <v>378</v>
      </c>
      <c r="BU1" s="345"/>
      <c r="BV1" s="345"/>
      <c r="BW1" s="345"/>
      <c r="BX1" s="345"/>
      <c r="BY1" s="345"/>
      <c r="BZ1" s="345"/>
      <c r="CA1" s="345"/>
      <c r="CB1" s="345"/>
      <c r="CC1" s="345"/>
      <c r="CD1" s="345"/>
    </row>
    <row r="2" spans="1:82">
      <c r="A2" s="43" t="s">
        <v>844</v>
      </c>
      <c r="B2" s="43" t="s">
        <v>326</v>
      </c>
      <c r="C2" s="43" t="s">
        <v>845</v>
      </c>
      <c r="D2" s="43" t="s">
        <v>846</v>
      </c>
      <c r="E2" s="43" t="s">
        <v>88</v>
      </c>
      <c r="F2" s="44" t="s">
        <v>847</v>
      </c>
      <c r="G2" s="44" t="s">
        <v>848</v>
      </c>
      <c r="H2" s="68" t="s">
        <v>849</v>
      </c>
      <c r="I2" s="68" t="s">
        <v>850</v>
      </c>
      <c r="J2" s="69" t="s">
        <v>851</v>
      </c>
      <c r="K2" s="69" t="s">
        <v>852</v>
      </c>
      <c r="L2" s="68" t="s">
        <v>853</v>
      </c>
      <c r="M2" s="68" t="s">
        <v>854</v>
      </c>
      <c r="N2" s="68" t="s">
        <v>855</v>
      </c>
      <c r="O2" s="68" t="s">
        <v>856</v>
      </c>
      <c r="P2" s="91" t="s">
        <v>857</v>
      </c>
      <c r="Q2" s="44" t="s">
        <v>847</v>
      </c>
      <c r="R2" s="44" t="s">
        <v>848</v>
      </c>
      <c r="S2" s="68" t="s">
        <v>849</v>
      </c>
      <c r="T2" s="68" t="s">
        <v>850</v>
      </c>
      <c r="U2" s="44" t="s">
        <v>851</v>
      </c>
      <c r="V2" s="44" t="s">
        <v>852</v>
      </c>
      <c r="W2" s="68" t="s">
        <v>853</v>
      </c>
      <c r="X2" s="68" t="s">
        <v>854</v>
      </c>
      <c r="Y2" s="68" t="s">
        <v>855</v>
      </c>
      <c r="Z2" s="68" t="s">
        <v>856</v>
      </c>
      <c r="AA2" s="68" t="s">
        <v>857</v>
      </c>
      <c r="AB2" s="281" t="s">
        <v>847</v>
      </c>
      <c r="AC2" s="281" t="s">
        <v>848</v>
      </c>
      <c r="AD2" s="282" t="s">
        <v>849</v>
      </c>
      <c r="AE2" s="282" t="s">
        <v>850</v>
      </c>
      <c r="AF2" s="281" t="s">
        <v>851</v>
      </c>
      <c r="AG2" s="281" t="s">
        <v>852</v>
      </c>
      <c r="AH2" s="68" t="s">
        <v>853</v>
      </c>
      <c r="AI2" s="68" t="s">
        <v>854</v>
      </c>
      <c r="AJ2" s="68" t="s">
        <v>855</v>
      </c>
      <c r="AK2" s="68" t="s">
        <v>856</v>
      </c>
      <c r="AL2" s="68" t="s">
        <v>857</v>
      </c>
      <c r="AM2" s="44" t="s">
        <v>847</v>
      </c>
      <c r="AN2" s="44" t="s">
        <v>848</v>
      </c>
      <c r="AO2" s="68" t="s">
        <v>849</v>
      </c>
      <c r="AP2" s="68" t="s">
        <v>850</v>
      </c>
      <c r="AQ2" s="44" t="s">
        <v>851</v>
      </c>
      <c r="AR2" s="44" t="s">
        <v>852</v>
      </c>
      <c r="AS2" s="68" t="s">
        <v>853</v>
      </c>
      <c r="AT2" s="68" t="s">
        <v>854</v>
      </c>
      <c r="AU2" s="68" t="s">
        <v>855</v>
      </c>
      <c r="AV2" s="68" t="s">
        <v>856</v>
      </c>
      <c r="AW2" s="68" t="s">
        <v>857</v>
      </c>
      <c r="AX2" s="44" t="s">
        <v>847</v>
      </c>
      <c r="AY2" s="44" t="s">
        <v>848</v>
      </c>
      <c r="AZ2" s="68" t="s">
        <v>849</v>
      </c>
      <c r="BA2" s="68" t="s">
        <v>850</v>
      </c>
      <c r="BB2" s="44" t="s">
        <v>851</v>
      </c>
      <c r="BC2" s="44" t="s">
        <v>852</v>
      </c>
      <c r="BD2" s="68" t="s">
        <v>853</v>
      </c>
      <c r="BE2" s="68" t="s">
        <v>854</v>
      </c>
      <c r="BF2" s="68" t="s">
        <v>855</v>
      </c>
      <c r="BG2" s="68" t="s">
        <v>856</v>
      </c>
      <c r="BH2" s="68" t="s">
        <v>857</v>
      </c>
      <c r="BI2" s="44" t="s">
        <v>847</v>
      </c>
      <c r="BJ2" s="44" t="s">
        <v>848</v>
      </c>
      <c r="BK2" s="68" t="s">
        <v>849</v>
      </c>
      <c r="BL2" s="68" t="s">
        <v>850</v>
      </c>
      <c r="BM2" s="44" t="s">
        <v>851</v>
      </c>
      <c r="BN2" s="44" t="s">
        <v>852</v>
      </c>
      <c r="BO2" s="68" t="s">
        <v>853</v>
      </c>
      <c r="BP2" s="68" t="s">
        <v>854</v>
      </c>
      <c r="BQ2" s="68" t="s">
        <v>855</v>
      </c>
      <c r="BR2" s="68" t="s">
        <v>856</v>
      </c>
      <c r="BS2" s="68" t="s">
        <v>857</v>
      </c>
      <c r="BT2" s="44" t="s">
        <v>847</v>
      </c>
      <c r="BU2" s="44" t="s">
        <v>848</v>
      </c>
      <c r="BV2" s="68" t="s">
        <v>849</v>
      </c>
      <c r="BW2" s="68" t="s">
        <v>850</v>
      </c>
      <c r="BX2" s="44" t="s">
        <v>851</v>
      </c>
      <c r="BY2" s="44" t="s">
        <v>852</v>
      </c>
      <c r="BZ2" s="68" t="s">
        <v>853</v>
      </c>
      <c r="CA2" s="68" t="s">
        <v>854</v>
      </c>
      <c r="CB2" s="68" t="s">
        <v>855</v>
      </c>
      <c r="CC2" s="68" t="s">
        <v>856</v>
      </c>
      <c r="CD2" s="68" t="s">
        <v>857</v>
      </c>
    </row>
    <row r="3" spans="1:82">
      <c r="A3" s="45" t="s">
        <v>858</v>
      </c>
      <c r="B3" s="45" t="s">
        <v>859</v>
      </c>
      <c r="C3" s="46" t="s">
        <v>860</v>
      </c>
      <c r="D3" s="45" t="s">
        <v>861</v>
      </c>
      <c r="E3" s="46" t="s">
        <v>389</v>
      </c>
      <c r="F3" s="46">
        <v>7.3819999999999997</v>
      </c>
      <c r="G3" s="46">
        <v>8.3000000000000007</v>
      </c>
      <c r="H3" s="46">
        <v>69009.399999999994</v>
      </c>
      <c r="I3" s="46">
        <v>69257</v>
      </c>
      <c r="J3" s="70">
        <v>16.34</v>
      </c>
      <c r="K3" s="70">
        <v>17</v>
      </c>
      <c r="L3" s="46"/>
      <c r="M3" s="46"/>
      <c r="N3" s="46"/>
      <c r="O3" s="46"/>
      <c r="P3" s="46"/>
      <c r="Q3" s="46">
        <v>12.904444444444399</v>
      </c>
      <c r="R3" s="46">
        <v>14.8</v>
      </c>
      <c r="S3" s="78" t="s">
        <v>862</v>
      </c>
      <c r="T3" s="92" t="s">
        <v>863</v>
      </c>
      <c r="U3" s="93">
        <v>5.96E-2</v>
      </c>
      <c r="V3" s="94">
        <v>0.06</v>
      </c>
      <c r="W3" s="46"/>
      <c r="X3" s="46"/>
      <c r="Y3" s="46"/>
      <c r="Z3" s="46"/>
      <c r="AA3" s="46"/>
      <c r="AB3" s="283">
        <v>9.2040000000000095</v>
      </c>
      <c r="AC3" s="283">
        <v>10</v>
      </c>
      <c r="AD3" s="284">
        <v>63752</v>
      </c>
      <c r="AE3" s="284">
        <v>64056</v>
      </c>
      <c r="AF3" s="285">
        <v>0.1414</v>
      </c>
      <c r="AG3" s="285">
        <v>0.17</v>
      </c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</row>
    <row r="4" spans="1:82">
      <c r="A4" s="47" t="s">
        <v>864</v>
      </c>
      <c r="B4" s="47" t="s">
        <v>865</v>
      </c>
      <c r="C4" s="46" t="s">
        <v>860</v>
      </c>
      <c r="D4" s="47" t="s">
        <v>866</v>
      </c>
      <c r="E4" s="46" t="s">
        <v>389</v>
      </c>
      <c r="F4" s="46" t="s">
        <v>867</v>
      </c>
      <c r="G4" s="46" t="s">
        <v>867</v>
      </c>
      <c r="H4" s="46">
        <v>54034</v>
      </c>
      <c r="I4" s="46">
        <v>54153</v>
      </c>
      <c r="J4" s="70">
        <v>2</v>
      </c>
      <c r="K4" s="70">
        <v>2</v>
      </c>
      <c r="L4" s="46"/>
      <c r="M4" s="46"/>
      <c r="N4" s="46"/>
      <c r="O4" s="46"/>
      <c r="P4" s="46"/>
      <c r="Q4" s="46" t="s">
        <v>59</v>
      </c>
      <c r="R4" s="46" t="s">
        <v>59</v>
      </c>
      <c r="S4" s="46" t="s">
        <v>868</v>
      </c>
      <c r="T4" s="46" t="s">
        <v>869</v>
      </c>
      <c r="U4" s="93">
        <v>5.7799999999999997E-2</v>
      </c>
      <c r="V4" s="94">
        <v>0.06</v>
      </c>
      <c r="W4" s="46"/>
      <c r="X4" s="46"/>
      <c r="Y4" s="46"/>
      <c r="Z4" s="46"/>
      <c r="AA4" s="46"/>
      <c r="AB4" s="286" t="s">
        <v>867</v>
      </c>
      <c r="AC4" s="286" t="s">
        <v>867</v>
      </c>
      <c r="AD4" s="284">
        <v>77741.8</v>
      </c>
      <c r="AE4" s="284">
        <v>77941</v>
      </c>
      <c r="AF4" s="285">
        <v>0.02</v>
      </c>
      <c r="AG4" s="285">
        <v>0.02</v>
      </c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</row>
    <row r="5" spans="1:82">
      <c r="A5" s="47"/>
      <c r="B5" s="47" t="s">
        <v>870</v>
      </c>
      <c r="C5" s="46" t="s">
        <v>871</v>
      </c>
      <c r="D5" s="47" t="s">
        <v>866</v>
      </c>
      <c r="E5" s="46" t="s">
        <v>389</v>
      </c>
      <c r="F5" s="46" t="s">
        <v>867</v>
      </c>
      <c r="G5" s="46" t="s">
        <v>867</v>
      </c>
      <c r="H5" s="46">
        <v>43383</v>
      </c>
      <c r="I5" s="46">
        <v>43383</v>
      </c>
      <c r="J5" s="70">
        <v>16.079999999999998</v>
      </c>
      <c r="K5" s="70">
        <v>17</v>
      </c>
      <c r="L5" s="46"/>
      <c r="M5" s="46"/>
      <c r="N5" s="46"/>
      <c r="O5" s="46"/>
      <c r="P5" s="46"/>
      <c r="Q5" s="46" t="s">
        <v>59</v>
      </c>
      <c r="R5" s="46" t="s">
        <v>59</v>
      </c>
      <c r="S5" s="46" t="s">
        <v>872</v>
      </c>
      <c r="T5" s="46" t="s">
        <v>873</v>
      </c>
      <c r="U5" s="93">
        <v>5.9799999999999999E-2</v>
      </c>
      <c r="V5" s="94">
        <v>0.06</v>
      </c>
      <c r="W5" s="46"/>
      <c r="X5" s="46"/>
      <c r="Y5" s="46"/>
      <c r="Z5" s="46"/>
      <c r="AA5" s="46"/>
      <c r="AB5" s="286" t="s">
        <v>867</v>
      </c>
      <c r="AC5" s="286" t="s">
        <v>867</v>
      </c>
      <c r="AD5" s="284">
        <v>45225</v>
      </c>
      <c r="AE5" s="284">
        <v>45225</v>
      </c>
      <c r="AF5" s="285">
        <v>0.13819999999999999</v>
      </c>
      <c r="AG5" s="285">
        <v>0.15</v>
      </c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</row>
    <row r="6" spans="1:82">
      <c r="A6" s="48" t="s">
        <v>874</v>
      </c>
      <c r="B6" s="48" t="s">
        <v>875</v>
      </c>
      <c r="C6" s="46" t="s">
        <v>860</v>
      </c>
      <c r="D6" s="48" t="s">
        <v>876</v>
      </c>
      <c r="E6" s="46" t="s">
        <v>389</v>
      </c>
      <c r="F6" s="49">
        <v>3.20888888888889</v>
      </c>
      <c r="G6" s="50">
        <v>4.3</v>
      </c>
      <c r="H6" s="71">
        <v>46471.6</v>
      </c>
      <c r="I6" s="56">
        <v>90794</v>
      </c>
      <c r="J6" s="72">
        <v>2</v>
      </c>
      <c r="K6" s="73">
        <v>2</v>
      </c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283">
        <v>3.7879999999999998</v>
      </c>
      <c r="AC6" s="283">
        <v>5.3</v>
      </c>
      <c r="AD6" s="284">
        <v>53141.8</v>
      </c>
      <c r="AE6" s="284">
        <v>103973</v>
      </c>
      <c r="AF6" s="285">
        <v>0.02</v>
      </c>
      <c r="AG6" s="285">
        <v>0.02</v>
      </c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</row>
    <row r="7" spans="1:82">
      <c r="A7" s="48"/>
      <c r="B7" s="48" t="s">
        <v>877</v>
      </c>
      <c r="C7" s="46" t="s">
        <v>871</v>
      </c>
      <c r="D7" s="48" t="s">
        <v>876</v>
      </c>
      <c r="E7" s="46" t="s">
        <v>389</v>
      </c>
      <c r="F7" s="51" t="s">
        <v>867</v>
      </c>
      <c r="G7" s="52" t="s">
        <v>867</v>
      </c>
      <c r="H7" s="74">
        <v>36129</v>
      </c>
      <c r="I7" s="74">
        <v>69578</v>
      </c>
      <c r="J7" s="75">
        <v>23.12</v>
      </c>
      <c r="K7" s="76">
        <v>33</v>
      </c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283">
        <v>2.6749999999999998</v>
      </c>
      <c r="AC7" s="283">
        <v>2.9</v>
      </c>
      <c r="AD7" s="284">
        <v>54512.3</v>
      </c>
      <c r="AE7" s="284">
        <v>106259</v>
      </c>
      <c r="AF7" s="285">
        <v>0.1802</v>
      </c>
      <c r="AG7" s="285">
        <v>0.22</v>
      </c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</row>
    <row r="8" spans="1:82" s="37" customFormat="1">
      <c r="A8" s="53" t="s">
        <v>878</v>
      </c>
      <c r="B8" s="53" t="s">
        <v>875</v>
      </c>
      <c r="C8" s="54" t="s">
        <v>860</v>
      </c>
      <c r="D8" s="53" t="s">
        <v>879</v>
      </c>
      <c r="E8" s="54" t="s">
        <v>389</v>
      </c>
      <c r="F8" s="54" t="s">
        <v>867</v>
      </c>
      <c r="G8" s="54" t="s">
        <v>867</v>
      </c>
      <c r="H8" s="54" t="s">
        <v>867</v>
      </c>
      <c r="I8" s="54" t="s">
        <v>867</v>
      </c>
      <c r="J8" s="77" t="s">
        <v>867</v>
      </c>
      <c r="K8" s="77" t="s">
        <v>867</v>
      </c>
      <c r="L8" s="54" t="s">
        <v>867</v>
      </c>
      <c r="M8" s="54"/>
      <c r="N8" s="54"/>
      <c r="O8" s="54"/>
      <c r="P8" s="54"/>
      <c r="Q8" s="54" t="s">
        <v>867</v>
      </c>
      <c r="R8" s="54" t="s">
        <v>867</v>
      </c>
      <c r="S8" s="54" t="s">
        <v>867</v>
      </c>
      <c r="T8" s="54" t="s">
        <v>867</v>
      </c>
      <c r="U8" s="54" t="s">
        <v>867</v>
      </c>
      <c r="V8" s="54" t="s">
        <v>867</v>
      </c>
      <c r="W8" s="54"/>
      <c r="X8" s="54"/>
      <c r="Y8" s="54"/>
      <c r="Z8" s="54"/>
      <c r="AA8" s="54"/>
      <c r="AB8" s="287"/>
      <c r="AC8" s="287"/>
      <c r="AD8" s="287"/>
      <c r="AE8" s="287"/>
      <c r="AF8" s="287"/>
      <c r="AG8" s="287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</row>
    <row r="9" spans="1:82" s="37" customFormat="1">
      <c r="A9" s="53"/>
      <c r="B9" s="53" t="s">
        <v>877</v>
      </c>
      <c r="C9" s="54" t="s">
        <v>871</v>
      </c>
      <c r="D9" s="53" t="s">
        <v>879</v>
      </c>
      <c r="E9" s="54" t="s">
        <v>389</v>
      </c>
      <c r="F9" s="54" t="s">
        <v>867</v>
      </c>
      <c r="G9" s="54" t="s">
        <v>867</v>
      </c>
      <c r="H9" s="54" t="s">
        <v>867</v>
      </c>
      <c r="I9" s="54" t="s">
        <v>867</v>
      </c>
      <c r="J9" s="77" t="s">
        <v>867</v>
      </c>
      <c r="K9" s="77" t="s">
        <v>867</v>
      </c>
      <c r="L9" s="54" t="s">
        <v>867</v>
      </c>
      <c r="M9" s="54"/>
      <c r="N9" s="54"/>
      <c r="O9" s="54"/>
      <c r="P9" s="54"/>
      <c r="Q9" s="54" t="s">
        <v>867</v>
      </c>
      <c r="R9" s="54" t="s">
        <v>867</v>
      </c>
      <c r="S9" s="54" t="s">
        <v>867</v>
      </c>
      <c r="T9" s="54" t="s">
        <v>867</v>
      </c>
      <c r="U9" s="54" t="s">
        <v>867</v>
      </c>
      <c r="V9" s="54" t="s">
        <v>867</v>
      </c>
      <c r="W9" s="54"/>
      <c r="X9" s="54"/>
      <c r="Y9" s="54"/>
      <c r="Z9" s="54"/>
      <c r="AA9" s="54"/>
      <c r="AB9" s="287"/>
      <c r="AC9" s="287"/>
      <c r="AD9" s="287"/>
      <c r="AE9" s="287"/>
      <c r="AF9" s="287"/>
      <c r="AG9" s="287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</row>
    <row r="10" spans="1:82" s="37" customFormat="1">
      <c r="A10" s="53" t="s">
        <v>880</v>
      </c>
      <c r="B10" s="53" t="s">
        <v>881</v>
      </c>
      <c r="C10" s="54" t="s">
        <v>860</v>
      </c>
      <c r="D10" s="53" t="s">
        <v>882</v>
      </c>
      <c r="E10" s="54" t="s">
        <v>389</v>
      </c>
      <c r="F10" s="54" t="s">
        <v>867</v>
      </c>
      <c r="G10" s="54" t="s">
        <v>867</v>
      </c>
      <c r="H10" s="54" t="s">
        <v>867</v>
      </c>
      <c r="I10" s="54" t="s">
        <v>867</v>
      </c>
      <c r="J10" s="77" t="s">
        <v>867</v>
      </c>
      <c r="K10" s="77" t="s">
        <v>867</v>
      </c>
      <c r="L10" s="54" t="s">
        <v>867</v>
      </c>
      <c r="M10" s="54"/>
      <c r="N10" s="54"/>
      <c r="O10" s="54"/>
      <c r="P10" s="54"/>
      <c r="Q10" s="54" t="s">
        <v>867</v>
      </c>
      <c r="R10" s="54" t="s">
        <v>867</v>
      </c>
      <c r="S10" s="54" t="s">
        <v>867</v>
      </c>
      <c r="T10" s="54" t="s">
        <v>867</v>
      </c>
      <c r="U10" s="54" t="s">
        <v>867</v>
      </c>
      <c r="V10" s="54" t="s">
        <v>867</v>
      </c>
      <c r="W10" s="54"/>
      <c r="X10" s="54"/>
      <c r="Y10" s="54"/>
      <c r="Z10" s="54"/>
      <c r="AA10" s="54"/>
      <c r="AB10" s="287"/>
      <c r="AC10" s="287"/>
      <c r="AD10" s="287"/>
      <c r="AE10" s="287"/>
      <c r="AF10" s="287"/>
      <c r="AG10" s="287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</row>
    <row r="11" spans="1:82" s="37" customFormat="1">
      <c r="A11" s="53"/>
      <c r="B11" s="53" t="s">
        <v>881</v>
      </c>
      <c r="C11" s="54" t="s">
        <v>871</v>
      </c>
      <c r="D11" s="53" t="s">
        <v>882</v>
      </c>
      <c r="E11" s="54" t="s">
        <v>389</v>
      </c>
      <c r="F11" s="54" t="s">
        <v>867</v>
      </c>
      <c r="G11" s="54" t="s">
        <v>867</v>
      </c>
      <c r="H11" s="54" t="s">
        <v>867</v>
      </c>
      <c r="I11" s="54" t="s">
        <v>867</v>
      </c>
      <c r="J11" s="77" t="s">
        <v>867</v>
      </c>
      <c r="K11" s="77" t="s">
        <v>867</v>
      </c>
      <c r="L11" s="54" t="s">
        <v>867</v>
      </c>
      <c r="M11" s="54"/>
      <c r="N11" s="54"/>
      <c r="O11" s="54"/>
      <c r="P11" s="54"/>
      <c r="Q11" s="54" t="s">
        <v>867</v>
      </c>
      <c r="R11" s="54" t="s">
        <v>867</v>
      </c>
      <c r="S11" s="54" t="s">
        <v>867</v>
      </c>
      <c r="T11" s="54" t="s">
        <v>867</v>
      </c>
      <c r="U11" s="54" t="s">
        <v>867</v>
      </c>
      <c r="V11" s="54" t="s">
        <v>867</v>
      </c>
      <c r="W11" s="54"/>
      <c r="X11" s="54"/>
      <c r="Y11" s="54"/>
      <c r="Z11" s="54"/>
      <c r="AA11" s="54"/>
      <c r="AB11" s="287"/>
      <c r="AC11" s="287"/>
      <c r="AD11" s="287"/>
      <c r="AE11" s="287"/>
      <c r="AF11" s="287"/>
      <c r="AG11" s="287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</row>
    <row r="12" spans="1:82">
      <c r="A12" s="48" t="s">
        <v>883</v>
      </c>
      <c r="B12" s="48" t="s">
        <v>877</v>
      </c>
      <c r="C12" s="46" t="s">
        <v>871</v>
      </c>
      <c r="D12" s="48" t="s">
        <v>884</v>
      </c>
      <c r="E12" s="46" t="s">
        <v>389</v>
      </c>
      <c r="F12" s="55" t="s">
        <v>867</v>
      </c>
      <c r="G12" s="56" t="s">
        <v>867</v>
      </c>
      <c r="H12" s="56">
        <v>5647.2</v>
      </c>
      <c r="I12" s="56">
        <v>6133</v>
      </c>
      <c r="J12" s="72">
        <v>16.38</v>
      </c>
      <c r="K12" s="73">
        <v>17</v>
      </c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286" t="s">
        <v>867</v>
      </c>
      <c r="AC12" s="286" t="s">
        <v>867</v>
      </c>
      <c r="AD12" s="284">
        <v>7023.8</v>
      </c>
      <c r="AE12" s="284">
        <v>7566</v>
      </c>
      <c r="AF12" s="285">
        <v>0.14119999999999999</v>
      </c>
      <c r="AG12" s="285">
        <v>0.15</v>
      </c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</row>
    <row r="13" spans="1:82">
      <c r="A13" s="48" t="s">
        <v>885</v>
      </c>
      <c r="B13" s="48" t="s">
        <v>875</v>
      </c>
      <c r="C13" s="46" t="s">
        <v>860</v>
      </c>
      <c r="D13" s="48" t="s">
        <v>886</v>
      </c>
      <c r="E13" s="46" t="s">
        <v>389</v>
      </c>
      <c r="F13" s="55" t="s">
        <v>867</v>
      </c>
      <c r="G13" s="55" t="s">
        <v>867</v>
      </c>
      <c r="H13" s="78">
        <v>49570</v>
      </c>
      <c r="I13" s="78">
        <v>95952</v>
      </c>
      <c r="J13" s="79">
        <v>5</v>
      </c>
      <c r="K13" s="80">
        <v>6</v>
      </c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283">
        <v>92.384313725490202</v>
      </c>
      <c r="AC13" s="283">
        <v>97</v>
      </c>
      <c r="AD13" s="284">
        <v>60651.199999999997</v>
      </c>
      <c r="AE13" s="284">
        <v>118990</v>
      </c>
      <c r="AF13" s="285">
        <v>0.1918</v>
      </c>
      <c r="AG13" s="285">
        <v>0.2</v>
      </c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</row>
    <row r="14" spans="1:82">
      <c r="A14" s="48"/>
      <c r="B14" s="48" t="s">
        <v>877</v>
      </c>
      <c r="C14" s="46" t="s">
        <v>871</v>
      </c>
      <c r="D14" s="48" t="s">
        <v>886</v>
      </c>
      <c r="E14" s="46" t="s">
        <v>389</v>
      </c>
      <c r="F14" s="55" t="s">
        <v>867</v>
      </c>
      <c r="G14" s="55" t="s">
        <v>867</v>
      </c>
      <c r="H14" s="78">
        <v>44246</v>
      </c>
      <c r="I14" s="78">
        <v>85200</v>
      </c>
      <c r="J14" s="81">
        <v>5</v>
      </c>
      <c r="K14" s="81">
        <v>5</v>
      </c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286" t="s">
        <v>867</v>
      </c>
      <c r="AC14" s="286" t="s">
        <v>867</v>
      </c>
      <c r="AD14" s="284">
        <v>43692.800000000003</v>
      </c>
      <c r="AE14" s="284">
        <v>84583</v>
      </c>
      <c r="AF14" s="285">
        <v>0.28860000000000002</v>
      </c>
      <c r="AG14" s="285">
        <v>0.32</v>
      </c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</row>
    <row r="15" spans="1:82">
      <c r="A15" s="48" t="s">
        <v>887</v>
      </c>
      <c r="B15" s="48" t="s">
        <v>875</v>
      </c>
      <c r="C15" s="46" t="s">
        <v>860</v>
      </c>
      <c r="D15" s="48" t="s">
        <v>888</v>
      </c>
      <c r="E15" s="46" t="s">
        <v>389</v>
      </c>
      <c r="F15" s="55" t="s">
        <v>867</v>
      </c>
      <c r="G15" s="55" t="s">
        <v>867</v>
      </c>
      <c r="H15" s="60">
        <v>99931</v>
      </c>
      <c r="I15" s="60">
        <v>100255</v>
      </c>
      <c r="J15" s="70">
        <v>8</v>
      </c>
      <c r="K15" s="70">
        <v>9</v>
      </c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288">
        <v>0.39</v>
      </c>
      <c r="AC15" s="288">
        <v>2.11</v>
      </c>
      <c r="AD15" s="288">
        <v>68295.8</v>
      </c>
      <c r="AE15" s="288">
        <v>69060</v>
      </c>
      <c r="AF15" s="288">
        <v>66334.5</v>
      </c>
      <c r="AG15" s="288">
        <v>67092</v>
      </c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</row>
    <row r="16" spans="1:82">
      <c r="A16" s="48" t="s">
        <v>889</v>
      </c>
      <c r="B16" s="47" t="s">
        <v>865</v>
      </c>
      <c r="C16" s="46" t="s">
        <v>860</v>
      </c>
      <c r="D16" s="48" t="s">
        <v>890</v>
      </c>
      <c r="E16" s="46" t="s">
        <v>389</v>
      </c>
      <c r="F16" s="57" t="s">
        <v>867</v>
      </c>
      <c r="G16" s="58" t="s">
        <v>867</v>
      </c>
      <c r="H16" s="58">
        <v>10775.4</v>
      </c>
      <c r="I16" s="58">
        <v>10789</v>
      </c>
      <c r="J16" s="82">
        <v>30.82</v>
      </c>
      <c r="K16" s="83">
        <v>32</v>
      </c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288">
        <v>28.46</v>
      </c>
      <c r="AC16" s="288">
        <v>38.950000000000003</v>
      </c>
      <c r="AD16" s="288">
        <v>170074</v>
      </c>
      <c r="AE16" s="288">
        <v>171494</v>
      </c>
      <c r="AF16" s="288">
        <v>167828</v>
      </c>
      <c r="AG16" s="288">
        <v>169196</v>
      </c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</row>
    <row r="17" spans="1:82">
      <c r="A17" s="48"/>
      <c r="B17" s="47" t="s">
        <v>870</v>
      </c>
      <c r="C17" s="46" t="s">
        <v>871</v>
      </c>
      <c r="D17" s="48" t="s">
        <v>890</v>
      </c>
      <c r="E17" s="46" t="s">
        <v>389</v>
      </c>
      <c r="F17" s="59" t="s">
        <v>867</v>
      </c>
      <c r="G17" s="60" t="s">
        <v>867</v>
      </c>
      <c r="H17" s="58">
        <v>10818.6</v>
      </c>
      <c r="I17" s="58">
        <v>10832</v>
      </c>
      <c r="J17" s="84">
        <v>30.64</v>
      </c>
      <c r="K17" s="85">
        <v>33</v>
      </c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288">
        <v>6.08</v>
      </c>
      <c r="AC17" s="288">
        <v>7.98</v>
      </c>
      <c r="AD17" s="288">
        <v>171761</v>
      </c>
      <c r="AE17" s="288">
        <v>172904</v>
      </c>
      <c r="AF17" s="288">
        <v>170612</v>
      </c>
      <c r="AG17" s="288">
        <v>169467</v>
      </c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</row>
    <row r="18" spans="1:82">
      <c r="A18" s="48"/>
      <c r="B18" s="48" t="s">
        <v>891</v>
      </c>
      <c r="C18" s="46" t="s">
        <v>871</v>
      </c>
      <c r="D18" s="48" t="s">
        <v>890</v>
      </c>
      <c r="E18" s="46" t="s">
        <v>389</v>
      </c>
      <c r="F18" s="59" t="s">
        <v>867</v>
      </c>
      <c r="G18" s="60" t="s">
        <v>867</v>
      </c>
      <c r="H18" s="82">
        <v>10729</v>
      </c>
      <c r="I18" s="82">
        <v>10729</v>
      </c>
      <c r="J18" s="82">
        <v>16.059999999999999</v>
      </c>
      <c r="K18" s="82">
        <v>17</v>
      </c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288">
        <v>2.98</v>
      </c>
      <c r="AC18" s="288">
        <v>3.12</v>
      </c>
      <c r="AD18" s="288">
        <v>172425</v>
      </c>
      <c r="AE18" s="288">
        <v>172703</v>
      </c>
      <c r="AF18" s="288">
        <v>170130</v>
      </c>
      <c r="AG18" s="288">
        <v>170408</v>
      </c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</row>
    <row r="19" spans="1:82" s="38" customFormat="1">
      <c r="A19" s="61" t="s">
        <v>892</v>
      </c>
      <c r="B19" s="61" t="s">
        <v>865</v>
      </c>
      <c r="C19" s="62" t="s">
        <v>860</v>
      </c>
      <c r="D19" s="62" t="s">
        <v>893</v>
      </c>
      <c r="E19" s="62" t="s">
        <v>389</v>
      </c>
      <c r="F19" s="63" t="s">
        <v>867</v>
      </c>
      <c r="G19" s="54" t="s">
        <v>867</v>
      </c>
      <c r="H19" s="54" t="s">
        <v>867</v>
      </c>
      <c r="I19" s="54" t="s">
        <v>867</v>
      </c>
      <c r="J19" s="54" t="s">
        <v>867</v>
      </c>
      <c r="K19" s="54" t="s">
        <v>867</v>
      </c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289"/>
      <c r="AC19" s="289"/>
      <c r="AD19" s="289"/>
      <c r="AE19" s="289"/>
      <c r="AF19" s="289"/>
      <c r="AG19" s="289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  <c r="BC19" s="62"/>
      <c r="BD19" s="62"/>
      <c r="BE19" s="62"/>
      <c r="BF19" s="62"/>
      <c r="BG19" s="62"/>
      <c r="BH19" s="62"/>
      <c r="BI19" s="62"/>
      <c r="BJ19" s="62"/>
      <c r="BK19" s="62"/>
      <c r="BL19" s="62"/>
      <c r="BM19" s="62"/>
      <c r="BN19" s="62"/>
      <c r="BO19" s="62"/>
      <c r="BP19" s="62"/>
      <c r="BQ19" s="62"/>
      <c r="BR19" s="62"/>
      <c r="BS19" s="62"/>
      <c r="BT19" s="62"/>
      <c r="BU19" s="62"/>
      <c r="BV19" s="62"/>
      <c r="BW19" s="62"/>
      <c r="BX19" s="62"/>
      <c r="BY19" s="62"/>
      <c r="BZ19" s="62"/>
      <c r="CA19" s="62"/>
      <c r="CB19" s="62"/>
      <c r="CC19" s="62"/>
      <c r="CD19" s="62"/>
    </row>
    <row r="20" spans="1:82" s="38" customFormat="1">
      <c r="A20" s="61"/>
      <c r="B20" s="61" t="s">
        <v>870</v>
      </c>
      <c r="C20" s="62" t="s">
        <v>871</v>
      </c>
      <c r="D20" s="62" t="s">
        <v>893</v>
      </c>
      <c r="E20" s="62" t="s">
        <v>389</v>
      </c>
      <c r="F20" s="63" t="s">
        <v>867</v>
      </c>
      <c r="G20" s="54" t="s">
        <v>867</v>
      </c>
      <c r="H20" s="54" t="s">
        <v>867</v>
      </c>
      <c r="I20" s="54" t="s">
        <v>867</v>
      </c>
      <c r="J20" s="54" t="s">
        <v>867</v>
      </c>
      <c r="K20" s="54" t="s">
        <v>867</v>
      </c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289"/>
      <c r="AC20" s="289"/>
      <c r="AD20" s="289"/>
      <c r="AE20" s="289"/>
      <c r="AF20" s="289"/>
      <c r="AG20" s="289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2"/>
      <c r="BC20" s="62"/>
      <c r="BD20" s="62"/>
      <c r="BE20" s="62"/>
      <c r="BF20" s="62"/>
      <c r="BG20" s="62"/>
      <c r="BH20" s="62"/>
      <c r="BI20" s="62"/>
      <c r="BJ20" s="62"/>
      <c r="BK20" s="62"/>
      <c r="BL20" s="62"/>
      <c r="BM20" s="62"/>
      <c r="BN20" s="62"/>
      <c r="BO20" s="62"/>
      <c r="BP20" s="62"/>
      <c r="BQ20" s="62"/>
      <c r="BR20" s="62"/>
      <c r="BS20" s="62"/>
      <c r="BT20" s="62"/>
      <c r="BU20" s="62"/>
      <c r="BV20" s="62"/>
      <c r="BW20" s="62"/>
      <c r="BX20" s="62"/>
      <c r="BY20" s="62"/>
      <c r="BZ20" s="62"/>
      <c r="CA20" s="62"/>
      <c r="CB20" s="62"/>
      <c r="CC20" s="62"/>
      <c r="CD20" s="62"/>
    </row>
    <row r="21" spans="1:82" s="38" customFormat="1">
      <c r="A21" s="61"/>
      <c r="B21" s="61" t="s">
        <v>891</v>
      </c>
      <c r="C21" s="62" t="s">
        <v>871</v>
      </c>
      <c r="D21" s="62" t="s">
        <v>893</v>
      </c>
      <c r="E21" s="62" t="s">
        <v>389</v>
      </c>
      <c r="F21" s="63" t="s">
        <v>867</v>
      </c>
      <c r="G21" s="54" t="s">
        <v>867</v>
      </c>
      <c r="H21" s="54" t="s">
        <v>867</v>
      </c>
      <c r="I21" s="54" t="s">
        <v>867</v>
      </c>
      <c r="J21" s="54" t="s">
        <v>867</v>
      </c>
      <c r="K21" s="54" t="s">
        <v>867</v>
      </c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289"/>
      <c r="AC21" s="289"/>
      <c r="AD21" s="289"/>
      <c r="AE21" s="289"/>
      <c r="AF21" s="289"/>
      <c r="AG21" s="289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2"/>
      <c r="BC21" s="62"/>
      <c r="BD21" s="62"/>
      <c r="BE21" s="62"/>
      <c r="BF21" s="62"/>
      <c r="BG21" s="62"/>
      <c r="BH21" s="62"/>
      <c r="BI21" s="62"/>
      <c r="BJ21" s="62"/>
      <c r="BK21" s="62"/>
      <c r="BL21" s="62"/>
      <c r="BM21" s="62"/>
      <c r="BN21" s="62"/>
      <c r="BO21" s="62"/>
      <c r="BP21" s="62"/>
      <c r="BQ21" s="62"/>
      <c r="BR21" s="62"/>
      <c r="BS21" s="62"/>
      <c r="BT21" s="62"/>
      <c r="BU21" s="62"/>
      <c r="BV21" s="62"/>
      <c r="BW21" s="62"/>
      <c r="BX21" s="62"/>
      <c r="BY21" s="62"/>
      <c r="BZ21" s="62"/>
      <c r="CA21" s="62"/>
      <c r="CB21" s="62"/>
      <c r="CC21" s="62"/>
      <c r="CD21" s="62"/>
    </row>
    <row r="22" spans="1:82">
      <c r="A22" s="48" t="s">
        <v>894</v>
      </c>
      <c r="B22" s="48" t="s">
        <v>875</v>
      </c>
      <c r="C22" s="46" t="s">
        <v>860</v>
      </c>
      <c r="D22" s="48" t="s">
        <v>895</v>
      </c>
      <c r="E22" s="46" t="s">
        <v>389</v>
      </c>
      <c r="F22" s="46">
        <v>6</v>
      </c>
      <c r="G22" s="46">
        <v>10</v>
      </c>
      <c r="H22" s="86">
        <v>90080</v>
      </c>
      <c r="I22" s="86">
        <v>90162</v>
      </c>
      <c r="J22" s="46">
        <v>2</v>
      </c>
      <c r="K22" s="46">
        <v>2</v>
      </c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286" t="s">
        <v>867</v>
      </c>
      <c r="AC22" s="286" t="s">
        <v>867</v>
      </c>
      <c r="AD22" s="284">
        <v>92736.6</v>
      </c>
      <c r="AE22" s="284">
        <v>93031</v>
      </c>
      <c r="AF22" s="285">
        <v>0.02</v>
      </c>
      <c r="AG22" s="285">
        <v>0.02</v>
      </c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</row>
    <row r="23" spans="1:82">
      <c r="A23" s="48"/>
      <c r="B23" s="48" t="s">
        <v>896</v>
      </c>
      <c r="C23" s="46" t="s">
        <v>860</v>
      </c>
      <c r="D23" s="48" t="s">
        <v>895</v>
      </c>
      <c r="E23" s="46" t="s">
        <v>389</v>
      </c>
      <c r="F23" s="46">
        <v>48.8</v>
      </c>
      <c r="G23" s="46">
        <v>99.3</v>
      </c>
      <c r="H23" s="86">
        <v>90909</v>
      </c>
      <c r="I23" s="87">
        <v>94248</v>
      </c>
      <c r="J23" s="84">
        <v>2</v>
      </c>
      <c r="K23" s="84">
        <v>2</v>
      </c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283">
        <v>60.493181818181803</v>
      </c>
      <c r="AC23" s="283">
        <v>169</v>
      </c>
      <c r="AD23" s="284">
        <v>130632.4</v>
      </c>
      <c r="AE23" s="284">
        <v>142333</v>
      </c>
      <c r="AF23" s="285">
        <v>0.1048</v>
      </c>
      <c r="AG23" s="285">
        <v>0.16</v>
      </c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</row>
    <row r="24" spans="1:82">
      <c r="A24" s="48"/>
      <c r="B24" s="48" t="s">
        <v>897</v>
      </c>
      <c r="C24" s="46" t="s">
        <v>860</v>
      </c>
      <c r="D24" s="48" t="s">
        <v>895</v>
      </c>
      <c r="E24" s="46" t="s">
        <v>389</v>
      </c>
      <c r="F24" s="46">
        <v>33.700000000000003</v>
      </c>
      <c r="G24" s="46">
        <v>99</v>
      </c>
      <c r="H24" s="86">
        <v>110284</v>
      </c>
      <c r="I24" s="86">
        <v>129022</v>
      </c>
      <c r="J24" s="84">
        <v>3</v>
      </c>
      <c r="K24" s="84">
        <v>6</v>
      </c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283">
        <v>12.981999999999999</v>
      </c>
      <c r="AC24" s="283">
        <v>14.3</v>
      </c>
      <c r="AD24" s="284">
        <v>140932.79999999999</v>
      </c>
      <c r="AE24" s="284">
        <v>142084</v>
      </c>
      <c r="AF24" s="285">
        <v>5.5199999999999999E-2</v>
      </c>
      <c r="AG24" s="285">
        <v>0.06</v>
      </c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</row>
    <row r="25" spans="1:82">
      <c r="A25" s="48"/>
      <c r="B25" s="48" t="s">
        <v>877</v>
      </c>
      <c r="C25" s="46" t="s">
        <v>871</v>
      </c>
      <c r="D25" s="48" t="s">
        <v>895</v>
      </c>
      <c r="E25" s="46" t="s">
        <v>389</v>
      </c>
      <c r="F25" s="46" t="s">
        <v>867</v>
      </c>
      <c r="G25" s="46" t="s">
        <v>867</v>
      </c>
      <c r="H25" s="86">
        <v>94987</v>
      </c>
      <c r="I25" s="86">
        <v>94987</v>
      </c>
      <c r="J25" s="84">
        <v>5</v>
      </c>
      <c r="K25" s="84">
        <v>6</v>
      </c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286" t="s">
        <v>867</v>
      </c>
      <c r="AC25" s="286" t="s">
        <v>867</v>
      </c>
      <c r="AD25" s="284">
        <v>64220.2</v>
      </c>
      <c r="AE25" s="284">
        <v>64229</v>
      </c>
      <c r="AF25" s="285">
        <v>0.14660000000000001</v>
      </c>
      <c r="AG25" s="285">
        <v>0.19</v>
      </c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</row>
    <row r="26" spans="1:82" ht="13.5" customHeight="1">
      <c r="A26" s="48" t="s">
        <v>898</v>
      </c>
      <c r="B26" s="48" t="s">
        <v>875</v>
      </c>
      <c r="C26" s="46" t="s">
        <v>860</v>
      </c>
      <c r="D26" s="48" t="s">
        <v>899</v>
      </c>
      <c r="E26" s="46" t="s">
        <v>389</v>
      </c>
      <c r="F26" s="46"/>
      <c r="G26" s="46"/>
      <c r="H26" s="46"/>
      <c r="I26" s="46"/>
      <c r="J26" s="70"/>
      <c r="K26" s="70"/>
      <c r="L26" s="46"/>
      <c r="M26" s="46"/>
      <c r="N26" s="46"/>
      <c r="O26" s="46"/>
      <c r="P26" s="46"/>
      <c r="Q26" s="46">
        <v>4.7720000000000002</v>
      </c>
      <c r="R26" s="46">
        <v>5</v>
      </c>
      <c r="S26" s="60" t="s">
        <v>900</v>
      </c>
      <c r="T26" s="60" t="s">
        <v>901</v>
      </c>
      <c r="U26" s="11">
        <v>0.06</v>
      </c>
      <c r="V26" s="94">
        <v>7.0000000000000007E-2</v>
      </c>
      <c r="W26" s="46"/>
      <c r="X26" s="46"/>
      <c r="Y26" s="46"/>
      <c r="Z26" s="46"/>
      <c r="AA26" s="46"/>
      <c r="AB26" s="283">
        <v>4.5250000000000004</v>
      </c>
      <c r="AC26" s="283">
        <v>6.2</v>
      </c>
      <c r="AD26" s="284">
        <v>102545.8</v>
      </c>
      <c r="AE26" s="284">
        <v>103136</v>
      </c>
      <c r="AF26" s="285">
        <v>3.0200000000000001E-2</v>
      </c>
      <c r="AG26" s="285">
        <v>0.13</v>
      </c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</row>
    <row r="27" spans="1:82">
      <c r="A27" s="48"/>
      <c r="B27" s="48" t="s">
        <v>902</v>
      </c>
      <c r="C27" s="46" t="s">
        <v>871</v>
      </c>
      <c r="D27" s="48" t="s">
        <v>899</v>
      </c>
      <c r="E27" s="46" t="s">
        <v>389</v>
      </c>
      <c r="F27" s="46"/>
      <c r="G27" s="46"/>
      <c r="H27" s="46"/>
      <c r="I27" s="46"/>
      <c r="J27" s="70"/>
      <c r="K27" s="70"/>
      <c r="L27" s="46"/>
      <c r="M27" s="46"/>
      <c r="N27" s="46"/>
      <c r="O27" s="46"/>
      <c r="P27" s="46"/>
      <c r="Q27" s="46">
        <v>6.52</v>
      </c>
      <c r="R27" s="46">
        <v>20</v>
      </c>
      <c r="S27" s="60" t="s">
        <v>903</v>
      </c>
      <c r="T27" s="60" t="s">
        <v>904</v>
      </c>
      <c r="U27" s="11">
        <v>0.06</v>
      </c>
      <c r="V27" s="94">
        <v>7.0000000000000007E-2</v>
      </c>
      <c r="W27" s="46"/>
      <c r="X27" s="46"/>
      <c r="Y27" s="46"/>
      <c r="Z27" s="46"/>
      <c r="AA27" s="46"/>
      <c r="AB27" s="283">
        <v>6.32380952380952</v>
      </c>
      <c r="AC27" s="283">
        <v>7.3</v>
      </c>
      <c r="AD27" s="284">
        <v>109966.6</v>
      </c>
      <c r="AE27" s="284">
        <v>110566</v>
      </c>
      <c r="AF27" s="285">
        <v>0.1396</v>
      </c>
      <c r="AG27" s="285">
        <v>0.15</v>
      </c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</row>
    <row r="28" spans="1:82">
      <c r="A28" s="48"/>
      <c r="B28" s="48" t="s">
        <v>891</v>
      </c>
      <c r="C28" s="46" t="s">
        <v>871</v>
      </c>
      <c r="D28" s="48" t="s">
        <v>899</v>
      </c>
      <c r="E28" s="46" t="s">
        <v>389</v>
      </c>
      <c r="F28" s="46"/>
      <c r="G28" s="46"/>
      <c r="H28" s="46"/>
      <c r="I28" s="46"/>
      <c r="J28" s="70"/>
      <c r="K28" s="70"/>
      <c r="L28" s="46"/>
      <c r="M28" s="46"/>
      <c r="N28" s="46"/>
      <c r="O28" s="46"/>
      <c r="P28" s="46"/>
      <c r="Q28" s="46">
        <v>5.3460000000000001</v>
      </c>
      <c r="R28" s="46">
        <v>6.2</v>
      </c>
      <c r="S28" s="46" t="s">
        <v>905</v>
      </c>
      <c r="T28" s="46" t="s">
        <v>906</v>
      </c>
      <c r="U28" s="11">
        <v>0.06</v>
      </c>
      <c r="V28" s="94">
        <v>7.0000000000000007E-2</v>
      </c>
      <c r="W28" s="46"/>
      <c r="X28" s="46"/>
      <c r="Y28" s="46"/>
      <c r="Z28" s="46"/>
      <c r="AA28" s="46"/>
      <c r="AB28" s="283">
        <v>5.64</v>
      </c>
      <c r="AC28" s="283">
        <v>6</v>
      </c>
      <c r="AD28" s="284">
        <v>111459</v>
      </c>
      <c r="AE28" s="284">
        <v>111812</v>
      </c>
      <c r="AF28" s="285">
        <v>0.14099999999999999</v>
      </c>
      <c r="AG28" s="285">
        <v>0.15</v>
      </c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</row>
    <row r="29" spans="1:82">
      <c r="A29" s="48" t="s">
        <v>907</v>
      </c>
      <c r="B29" s="48" t="s">
        <v>877</v>
      </c>
      <c r="C29" s="46" t="s">
        <v>871</v>
      </c>
      <c r="D29" s="48" t="s">
        <v>908</v>
      </c>
      <c r="E29" s="46" t="s">
        <v>389</v>
      </c>
      <c r="F29" s="46"/>
      <c r="G29" s="46"/>
      <c r="H29" s="46"/>
      <c r="I29" s="46"/>
      <c r="J29" s="70"/>
      <c r="K29" s="70"/>
      <c r="L29" s="46"/>
      <c r="M29" s="46"/>
      <c r="N29" s="46"/>
      <c r="O29" s="46"/>
      <c r="P29" s="46"/>
      <c r="Q29" s="46" t="s">
        <v>867</v>
      </c>
      <c r="R29" s="46" t="s">
        <v>867</v>
      </c>
      <c r="S29" s="46" t="s">
        <v>909</v>
      </c>
      <c r="T29" s="46" t="s">
        <v>910</v>
      </c>
      <c r="U29" s="11">
        <v>0.06</v>
      </c>
      <c r="V29" s="94">
        <v>7.0000000000000007E-2</v>
      </c>
      <c r="W29" s="46"/>
      <c r="X29" s="46"/>
      <c r="Y29" s="46"/>
      <c r="Z29" s="46"/>
      <c r="AA29" s="46"/>
      <c r="AB29" s="288">
        <v>21.55</v>
      </c>
      <c r="AC29" s="288">
        <v>30.18</v>
      </c>
      <c r="AD29" s="288">
        <v>172145</v>
      </c>
      <c r="AE29" s="288">
        <v>173213</v>
      </c>
      <c r="AF29" s="288">
        <v>169827</v>
      </c>
      <c r="AG29" s="288">
        <v>170920</v>
      </c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</row>
    <row r="30" spans="1:82">
      <c r="A30" s="48" t="s">
        <v>911</v>
      </c>
      <c r="B30" s="48" t="s">
        <v>877</v>
      </c>
      <c r="C30" s="46" t="s">
        <v>871</v>
      </c>
      <c r="D30" s="48" t="s">
        <v>912</v>
      </c>
      <c r="E30" s="46" t="s">
        <v>389</v>
      </c>
      <c r="F30" s="46"/>
      <c r="G30" s="46"/>
      <c r="H30" s="88"/>
      <c r="I30" s="89"/>
      <c r="J30" s="70"/>
      <c r="K30" s="70"/>
      <c r="L30" s="46"/>
      <c r="M30" s="46"/>
      <c r="N30" s="46"/>
      <c r="O30" s="46"/>
      <c r="P30" s="46"/>
      <c r="Q30" s="95">
        <v>2.1105260000000001</v>
      </c>
      <c r="R30" s="46">
        <v>2.2999999999999998</v>
      </c>
      <c r="S30" s="46" t="s">
        <v>913</v>
      </c>
      <c r="T30" s="46" t="s">
        <v>914</v>
      </c>
      <c r="U30" s="94">
        <v>0.02</v>
      </c>
      <c r="V30" s="94">
        <v>0.02</v>
      </c>
      <c r="W30" s="46"/>
      <c r="X30" s="46"/>
      <c r="Y30" s="46"/>
      <c r="Z30" s="46"/>
      <c r="AA30" s="46"/>
      <c r="AB30" s="288">
        <v>0.73</v>
      </c>
      <c r="AC30" s="288">
        <v>1.03</v>
      </c>
      <c r="AD30" s="288">
        <v>15841</v>
      </c>
      <c r="AE30" s="288">
        <v>15841</v>
      </c>
      <c r="AF30" s="288">
        <v>1920</v>
      </c>
      <c r="AG30" s="288">
        <v>1920</v>
      </c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</row>
    <row r="31" spans="1:82" s="39" customFormat="1">
      <c r="A31" s="47" t="s">
        <v>915</v>
      </c>
      <c r="B31" s="47" t="s">
        <v>875</v>
      </c>
      <c r="C31" s="64" t="s">
        <v>860</v>
      </c>
      <c r="D31" s="47" t="s">
        <v>916</v>
      </c>
      <c r="E31" s="64" t="s">
        <v>389</v>
      </c>
      <c r="F31" s="65"/>
      <c r="G31" s="65"/>
      <c r="H31" s="65"/>
      <c r="I31" s="65"/>
      <c r="J31" s="90"/>
      <c r="K31" s="90"/>
      <c r="L31" s="64"/>
      <c r="M31" s="64"/>
      <c r="N31" s="64"/>
      <c r="O31" s="64"/>
      <c r="P31" s="65"/>
      <c r="Q31" s="65" t="s">
        <v>867</v>
      </c>
      <c r="R31" s="65" t="s">
        <v>867</v>
      </c>
      <c r="S31" s="65" t="s">
        <v>867</v>
      </c>
      <c r="T31" s="65" t="s">
        <v>867</v>
      </c>
      <c r="U31" s="65" t="s">
        <v>867</v>
      </c>
      <c r="V31" s="65" t="s">
        <v>867</v>
      </c>
      <c r="W31" s="65"/>
      <c r="X31" s="65"/>
      <c r="Y31" s="65"/>
      <c r="Z31" s="65"/>
      <c r="AA31" s="65"/>
      <c r="AB31" s="290" t="s">
        <v>917</v>
      </c>
      <c r="AC31" s="290" t="s">
        <v>867</v>
      </c>
      <c r="AD31" s="290" t="s">
        <v>867</v>
      </c>
      <c r="AE31" s="290" t="s">
        <v>867</v>
      </c>
      <c r="AF31" s="290" t="s">
        <v>867</v>
      </c>
      <c r="AG31" s="290" t="s">
        <v>867</v>
      </c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  <c r="BC31" s="64"/>
      <c r="BD31" s="64"/>
      <c r="BE31" s="64"/>
      <c r="BF31" s="64"/>
      <c r="BG31" s="64"/>
      <c r="BH31" s="64"/>
      <c r="BI31" s="64"/>
      <c r="BJ31" s="64"/>
      <c r="BK31" s="64"/>
      <c r="BL31" s="64"/>
      <c r="BM31" s="64"/>
      <c r="BN31" s="64"/>
      <c r="BO31" s="64"/>
      <c r="BP31" s="64"/>
      <c r="BQ31" s="64"/>
      <c r="BR31" s="64"/>
      <c r="BS31" s="64"/>
      <c r="BT31" s="64"/>
      <c r="BU31" s="64"/>
      <c r="BV31" s="64"/>
      <c r="BW31" s="64"/>
      <c r="BX31" s="64"/>
      <c r="BY31" s="64"/>
      <c r="BZ31" s="64"/>
      <c r="CA31" s="64"/>
      <c r="CB31" s="64"/>
      <c r="CC31" s="64"/>
      <c r="CD31" s="64"/>
    </row>
    <row r="32" spans="1:82" s="39" customFormat="1">
      <c r="A32" s="47"/>
      <c r="B32" s="47" t="s">
        <v>877</v>
      </c>
      <c r="C32" s="64" t="s">
        <v>871</v>
      </c>
      <c r="D32" s="47" t="s">
        <v>916</v>
      </c>
      <c r="E32" s="64" t="s">
        <v>389</v>
      </c>
      <c r="F32" s="65"/>
      <c r="G32" s="65"/>
      <c r="H32" s="65"/>
      <c r="I32" s="65"/>
      <c r="J32" s="90"/>
      <c r="K32" s="90"/>
      <c r="L32" s="64"/>
      <c r="M32" s="64"/>
      <c r="N32" s="64"/>
      <c r="O32" s="64"/>
      <c r="P32" s="65"/>
      <c r="Q32" s="65" t="s">
        <v>867</v>
      </c>
      <c r="R32" s="65" t="s">
        <v>867</v>
      </c>
      <c r="S32" s="65" t="s">
        <v>867</v>
      </c>
      <c r="T32" s="65" t="s">
        <v>867</v>
      </c>
      <c r="U32" s="65" t="s">
        <v>867</v>
      </c>
      <c r="V32" s="65" t="s">
        <v>867</v>
      </c>
      <c r="W32" s="65"/>
      <c r="X32" s="65"/>
      <c r="Y32" s="65"/>
      <c r="Z32" s="65"/>
      <c r="AA32" s="65"/>
      <c r="AB32" s="290" t="s">
        <v>917</v>
      </c>
      <c r="AC32" s="290" t="s">
        <v>867</v>
      </c>
      <c r="AD32" s="290" t="s">
        <v>867</v>
      </c>
      <c r="AE32" s="290" t="s">
        <v>867</v>
      </c>
      <c r="AF32" s="290" t="s">
        <v>867</v>
      </c>
      <c r="AG32" s="290" t="s">
        <v>867</v>
      </c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  <c r="BJ32" s="64"/>
      <c r="BK32" s="64"/>
      <c r="BL32" s="64"/>
      <c r="BM32" s="64"/>
      <c r="BN32" s="64"/>
      <c r="BO32" s="64"/>
      <c r="BP32" s="64"/>
      <c r="BQ32" s="64"/>
      <c r="BR32" s="64"/>
      <c r="BS32" s="64"/>
      <c r="BT32" s="64"/>
      <c r="BU32" s="64"/>
      <c r="BV32" s="64"/>
      <c r="BW32" s="64"/>
      <c r="BX32" s="64"/>
      <c r="BY32" s="64"/>
      <c r="BZ32" s="64"/>
      <c r="CA32" s="64"/>
      <c r="CB32" s="64"/>
      <c r="CC32" s="64"/>
      <c r="CD32" s="64"/>
    </row>
    <row r="33" spans="1:82">
      <c r="A33" s="48" t="s">
        <v>918</v>
      </c>
      <c r="B33" s="48" t="s">
        <v>875</v>
      </c>
      <c r="C33" s="46" t="s">
        <v>860</v>
      </c>
      <c r="D33" s="48" t="s">
        <v>919</v>
      </c>
      <c r="E33" s="46" t="s">
        <v>389</v>
      </c>
      <c r="F33" s="66"/>
      <c r="G33" s="66"/>
      <c r="H33" s="46"/>
      <c r="I33" s="46"/>
      <c r="J33" s="70"/>
      <c r="K33" s="70"/>
      <c r="L33" s="46"/>
      <c r="M33" s="46"/>
      <c r="N33" s="46"/>
      <c r="O33" s="46"/>
      <c r="P33" s="46"/>
      <c r="Q33" s="65" t="s">
        <v>867</v>
      </c>
      <c r="R33" s="65" t="s">
        <v>867</v>
      </c>
      <c r="S33" s="65" t="s">
        <v>867</v>
      </c>
      <c r="T33" s="65" t="s">
        <v>867</v>
      </c>
      <c r="U33" s="65" t="s">
        <v>867</v>
      </c>
      <c r="V33" s="65" t="s">
        <v>867</v>
      </c>
      <c r="W33" s="46"/>
      <c r="X33" s="46"/>
      <c r="Y33" s="46"/>
      <c r="Z33" s="46"/>
      <c r="AA33" s="46"/>
      <c r="AB33" s="288">
        <v>0.45</v>
      </c>
      <c r="AC33" s="288">
        <v>0.64</v>
      </c>
      <c r="AD33" s="288">
        <v>4025</v>
      </c>
      <c r="AE33" s="288">
        <v>4025</v>
      </c>
      <c r="AF33" s="288">
        <v>2064</v>
      </c>
      <c r="AG33" s="288">
        <v>2064</v>
      </c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</row>
    <row r="34" spans="1:82">
      <c r="A34" s="48"/>
      <c r="B34" s="48" t="s">
        <v>877</v>
      </c>
      <c r="C34" s="46" t="s">
        <v>871</v>
      </c>
      <c r="D34" s="48" t="s">
        <v>919</v>
      </c>
      <c r="E34" s="46" t="s">
        <v>389</v>
      </c>
      <c r="F34" s="46"/>
      <c r="G34" s="46"/>
      <c r="H34" s="46"/>
      <c r="I34" s="46"/>
      <c r="J34" s="70"/>
      <c r="K34" s="70"/>
      <c r="L34" s="46"/>
      <c r="M34" s="46"/>
      <c r="N34" s="46"/>
      <c r="O34" s="46"/>
      <c r="P34" s="46"/>
      <c r="Q34" s="46">
        <v>3.0179999999999998</v>
      </c>
      <c r="R34" s="46">
        <v>4</v>
      </c>
      <c r="S34" s="46" t="s">
        <v>920</v>
      </c>
      <c r="T34" s="46" t="s">
        <v>921</v>
      </c>
      <c r="U34" s="11">
        <v>0.06</v>
      </c>
      <c r="V34" s="94">
        <v>7.0000000000000007E-2</v>
      </c>
      <c r="W34" s="46"/>
      <c r="X34" s="46"/>
      <c r="Y34" s="46"/>
      <c r="Z34" s="46"/>
      <c r="AA34" s="46"/>
      <c r="AB34" s="288">
        <v>0.47</v>
      </c>
      <c r="AC34" s="288">
        <v>0.66</v>
      </c>
      <c r="AD34" s="288">
        <v>4025</v>
      </c>
      <c r="AE34" s="288">
        <v>4025</v>
      </c>
      <c r="AF34" s="288">
        <v>2064</v>
      </c>
      <c r="AG34" s="288">
        <v>2064</v>
      </c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  <c r="CC34" s="46"/>
      <c r="CD34" s="46"/>
    </row>
    <row r="35" spans="1:82">
      <c r="A35" s="48" t="s">
        <v>922</v>
      </c>
      <c r="B35" s="48" t="s">
        <v>877</v>
      </c>
      <c r="C35" s="46" t="s">
        <v>871</v>
      </c>
      <c r="D35" s="48" t="s">
        <v>923</v>
      </c>
      <c r="E35" s="46" t="s">
        <v>389</v>
      </c>
      <c r="F35" s="46"/>
      <c r="G35" s="46"/>
      <c r="H35" s="46"/>
      <c r="I35" s="46"/>
      <c r="J35" s="70"/>
      <c r="K35" s="70"/>
      <c r="L35" s="46"/>
      <c r="M35" s="46"/>
      <c r="N35" s="46"/>
      <c r="O35" s="46"/>
      <c r="P35" s="46"/>
      <c r="Q35" s="46" t="s">
        <v>867</v>
      </c>
      <c r="R35" s="46" t="s">
        <v>867</v>
      </c>
      <c r="S35" s="46" t="s">
        <v>924</v>
      </c>
      <c r="T35" s="46" t="s">
        <v>925</v>
      </c>
      <c r="U35" s="11">
        <v>0.06</v>
      </c>
      <c r="V35" s="94">
        <v>7.0000000000000007E-2</v>
      </c>
      <c r="W35" s="46"/>
      <c r="X35" s="46"/>
      <c r="Y35" s="46"/>
      <c r="Z35" s="46"/>
      <c r="AA35" s="46"/>
      <c r="AB35" s="288">
        <v>1.75</v>
      </c>
      <c r="AC35" s="288">
        <v>2.35</v>
      </c>
      <c r="AD35" s="288">
        <v>6515.5</v>
      </c>
      <c r="AE35" s="288">
        <v>7175</v>
      </c>
      <c r="AF35" s="288">
        <v>5531.5</v>
      </c>
      <c r="AG35" s="288">
        <v>6224</v>
      </c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</row>
    <row r="36" spans="1:82" s="40" customFormat="1">
      <c r="A36" s="67" t="s">
        <v>926</v>
      </c>
      <c r="B36" s="67" t="s">
        <v>875</v>
      </c>
      <c r="C36" s="65" t="s">
        <v>860</v>
      </c>
      <c r="D36" s="67" t="s">
        <v>927</v>
      </c>
      <c r="E36" s="65" t="s">
        <v>389</v>
      </c>
      <c r="F36" s="65"/>
      <c r="G36" s="65"/>
      <c r="H36" s="65"/>
      <c r="I36" s="65"/>
      <c r="J36" s="90"/>
      <c r="K36" s="90"/>
      <c r="L36" s="65"/>
      <c r="M36" s="65"/>
      <c r="N36" s="65"/>
      <c r="O36" s="65"/>
      <c r="P36" s="65"/>
      <c r="Q36" s="65" t="s">
        <v>867</v>
      </c>
      <c r="R36" s="65" t="s">
        <v>867</v>
      </c>
      <c r="S36" s="65" t="s">
        <v>867</v>
      </c>
      <c r="T36" s="65" t="s">
        <v>867</v>
      </c>
      <c r="U36" s="65" t="s">
        <v>867</v>
      </c>
      <c r="V36" s="65" t="s">
        <v>867</v>
      </c>
      <c r="W36" s="65"/>
      <c r="X36" s="65"/>
      <c r="Y36" s="65"/>
      <c r="Z36" s="65"/>
      <c r="AA36" s="65"/>
      <c r="AB36" s="290" t="s">
        <v>917</v>
      </c>
      <c r="AC36" s="290" t="s">
        <v>867</v>
      </c>
      <c r="AD36" s="290" t="s">
        <v>867</v>
      </c>
      <c r="AE36" s="290" t="s">
        <v>867</v>
      </c>
      <c r="AF36" s="290" t="s">
        <v>867</v>
      </c>
      <c r="AG36" s="290" t="s">
        <v>867</v>
      </c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5"/>
    </row>
    <row r="37" spans="1:82" s="40" customFormat="1">
      <c r="A37" s="67" t="s">
        <v>926</v>
      </c>
      <c r="B37" s="67" t="s">
        <v>926</v>
      </c>
      <c r="C37" s="65" t="s">
        <v>871</v>
      </c>
      <c r="D37" s="67" t="s">
        <v>927</v>
      </c>
      <c r="E37" s="65" t="s">
        <v>389</v>
      </c>
      <c r="F37" s="65"/>
      <c r="G37" s="65"/>
      <c r="H37" s="65"/>
      <c r="I37" s="65"/>
      <c r="J37" s="90"/>
      <c r="K37" s="90"/>
      <c r="L37" s="65"/>
      <c r="M37" s="65"/>
      <c r="N37" s="65"/>
      <c r="O37" s="65"/>
      <c r="P37" s="65"/>
      <c r="Q37" s="65" t="s">
        <v>867</v>
      </c>
      <c r="R37" s="65" t="s">
        <v>867</v>
      </c>
      <c r="S37" s="65" t="s">
        <v>867</v>
      </c>
      <c r="T37" s="65" t="s">
        <v>867</v>
      </c>
      <c r="U37" s="65" t="s">
        <v>867</v>
      </c>
      <c r="V37" s="65" t="s">
        <v>867</v>
      </c>
      <c r="W37" s="65"/>
      <c r="X37" s="65"/>
      <c r="Y37" s="65"/>
      <c r="Z37" s="65"/>
      <c r="AA37" s="65"/>
      <c r="AB37" s="290" t="s">
        <v>917</v>
      </c>
      <c r="AC37" s="290" t="s">
        <v>867</v>
      </c>
      <c r="AD37" s="290" t="s">
        <v>867</v>
      </c>
      <c r="AE37" s="290" t="s">
        <v>867</v>
      </c>
      <c r="AF37" s="290" t="s">
        <v>867</v>
      </c>
      <c r="AG37" s="290" t="s">
        <v>867</v>
      </c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5"/>
    </row>
    <row r="38" spans="1:82" s="40" customFormat="1">
      <c r="A38" s="67" t="s">
        <v>928</v>
      </c>
      <c r="B38" s="67" t="s">
        <v>877</v>
      </c>
      <c r="C38" s="65" t="s">
        <v>871</v>
      </c>
      <c r="D38" s="67" t="s">
        <v>929</v>
      </c>
      <c r="E38" s="65" t="s">
        <v>389</v>
      </c>
      <c r="F38" s="65"/>
      <c r="G38" s="65"/>
      <c r="H38" s="65"/>
      <c r="I38" s="65"/>
      <c r="J38" s="70"/>
      <c r="K38" s="70"/>
      <c r="L38" s="65"/>
      <c r="M38" s="65"/>
      <c r="N38" s="65"/>
      <c r="O38" s="65"/>
      <c r="P38" s="65"/>
      <c r="Q38" s="46">
        <v>3.0179999999999998</v>
      </c>
      <c r="R38" s="46">
        <v>4</v>
      </c>
      <c r="S38" s="46" t="s">
        <v>920</v>
      </c>
      <c r="T38" s="46" t="s">
        <v>921</v>
      </c>
      <c r="U38" s="11">
        <v>0.06</v>
      </c>
      <c r="V38" s="94">
        <v>7.0000000000000007E-2</v>
      </c>
      <c r="W38" s="65"/>
      <c r="X38" s="65"/>
      <c r="Y38" s="65"/>
      <c r="Z38" s="65"/>
      <c r="AA38" s="65"/>
      <c r="AB38" s="291">
        <v>0.5</v>
      </c>
      <c r="AC38" s="291">
        <v>1.89</v>
      </c>
      <c r="AD38" s="291">
        <v>5878</v>
      </c>
      <c r="AE38" s="291">
        <v>6517</v>
      </c>
      <c r="AF38" s="291">
        <v>5027.8</v>
      </c>
      <c r="AG38" s="291">
        <v>5636</v>
      </c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/>
      <c r="AY38" s="65"/>
      <c r="AZ38" s="65"/>
      <c r="BA38" s="65"/>
      <c r="BB38" s="65"/>
      <c r="BC38" s="65"/>
      <c r="BD38" s="65"/>
      <c r="BE38" s="65"/>
      <c r="BF38" s="65"/>
      <c r="BG38" s="65"/>
      <c r="BH38" s="65"/>
      <c r="BI38" s="65"/>
      <c r="BJ38" s="65"/>
      <c r="BK38" s="65"/>
      <c r="BL38" s="65"/>
      <c r="BM38" s="65"/>
      <c r="BN38" s="65"/>
      <c r="BO38" s="65"/>
      <c r="BP38" s="65"/>
      <c r="BQ38" s="65"/>
      <c r="BR38" s="65"/>
      <c r="BS38" s="65"/>
      <c r="BT38" s="65"/>
      <c r="BU38" s="65"/>
      <c r="BV38" s="65"/>
      <c r="BW38" s="65"/>
      <c r="BX38" s="65"/>
      <c r="BY38" s="65"/>
      <c r="BZ38" s="65"/>
      <c r="CA38" s="65"/>
      <c r="CB38" s="65"/>
      <c r="CC38" s="65"/>
      <c r="CD38" s="65"/>
    </row>
    <row r="39" spans="1:82" hidden="1">
      <c r="A39" s="48" t="s">
        <v>775</v>
      </c>
      <c r="B39" s="48" t="s">
        <v>930</v>
      </c>
      <c r="C39" s="46" t="s">
        <v>860</v>
      </c>
      <c r="D39" s="48" t="s">
        <v>931</v>
      </c>
      <c r="E39" s="46" t="s">
        <v>402</v>
      </c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/>
    </row>
    <row r="40" spans="1:82" hidden="1">
      <c r="A40" s="46"/>
      <c r="B40" s="48" t="s">
        <v>932</v>
      </c>
      <c r="C40" s="46" t="s">
        <v>860</v>
      </c>
      <c r="D40" s="48" t="s">
        <v>931</v>
      </c>
      <c r="E40" s="46" t="s">
        <v>402</v>
      </c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  <c r="BZ40" s="46"/>
      <c r="CA40" s="46"/>
      <c r="CB40" s="46"/>
      <c r="CC40" s="46"/>
      <c r="CD40" s="46"/>
    </row>
    <row r="41" spans="1:82" hidden="1">
      <c r="A41" s="46"/>
      <c r="B41" s="48" t="s">
        <v>933</v>
      </c>
      <c r="C41" s="46" t="s">
        <v>860</v>
      </c>
      <c r="D41" s="48" t="s">
        <v>931</v>
      </c>
      <c r="E41" s="46" t="s">
        <v>402</v>
      </c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/>
      <c r="CA41" s="46"/>
      <c r="CB41" s="46"/>
      <c r="CC41" s="46"/>
      <c r="CD41" s="46"/>
    </row>
    <row r="42" spans="1:82" hidden="1">
      <c r="A42" s="46"/>
      <c r="B42" s="48" t="s">
        <v>934</v>
      </c>
      <c r="C42" s="46" t="s">
        <v>860</v>
      </c>
      <c r="D42" s="48" t="s">
        <v>931</v>
      </c>
      <c r="E42" s="46" t="s">
        <v>402</v>
      </c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6"/>
      <c r="BS42" s="46"/>
      <c r="BT42" s="46"/>
      <c r="BU42" s="46"/>
      <c r="BV42" s="46"/>
      <c r="BW42" s="46"/>
      <c r="BX42" s="46"/>
      <c r="BY42" s="46"/>
      <c r="BZ42" s="46"/>
      <c r="CA42" s="46"/>
      <c r="CB42" s="46"/>
      <c r="CC42" s="46"/>
      <c r="CD42" s="46"/>
    </row>
    <row r="43" spans="1:82" hidden="1">
      <c r="A43" s="46"/>
      <c r="B43" s="48" t="s">
        <v>935</v>
      </c>
      <c r="C43" s="46" t="s">
        <v>871</v>
      </c>
      <c r="D43" s="48" t="s">
        <v>931</v>
      </c>
      <c r="E43" s="46" t="s">
        <v>402</v>
      </c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  <c r="BT43" s="46"/>
      <c r="BU43" s="46"/>
      <c r="BV43" s="46"/>
      <c r="BW43" s="46"/>
      <c r="BX43" s="46"/>
      <c r="BY43" s="46"/>
      <c r="BZ43" s="46"/>
      <c r="CA43" s="46"/>
      <c r="CB43" s="46"/>
      <c r="CC43" s="46"/>
      <c r="CD43" s="46"/>
    </row>
    <row r="44" spans="1:82" ht="14.1" hidden="1" customHeight="1">
      <c r="A44" s="46" t="s">
        <v>936</v>
      </c>
      <c r="B44" s="46" t="s">
        <v>937</v>
      </c>
      <c r="C44" s="46" t="s">
        <v>860</v>
      </c>
      <c r="D44" s="46" t="s">
        <v>938</v>
      </c>
      <c r="E44" s="46" t="s">
        <v>402</v>
      </c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</row>
    <row r="45" spans="1:82" hidden="1">
      <c r="A45" s="46"/>
      <c r="B45" s="46" t="s">
        <v>939</v>
      </c>
      <c r="C45" s="46" t="s">
        <v>860</v>
      </c>
      <c r="D45" s="46" t="s">
        <v>938</v>
      </c>
      <c r="E45" s="46" t="s">
        <v>402</v>
      </c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</row>
    <row r="46" spans="1:82" hidden="1">
      <c r="A46" s="46"/>
      <c r="B46" s="46" t="s">
        <v>940</v>
      </c>
      <c r="C46" s="46" t="s">
        <v>860</v>
      </c>
      <c r="D46" s="46" t="s">
        <v>938</v>
      </c>
      <c r="E46" s="46" t="s">
        <v>402</v>
      </c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</row>
    <row r="47" spans="1:82" hidden="1">
      <c r="A47" s="46"/>
      <c r="B47" s="46" t="s">
        <v>935</v>
      </c>
      <c r="C47" s="46" t="s">
        <v>871</v>
      </c>
      <c r="D47" s="46" t="s">
        <v>938</v>
      </c>
      <c r="E47" s="46" t="s">
        <v>402</v>
      </c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  <c r="CA47" s="46"/>
      <c r="CB47" s="46"/>
      <c r="CC47" s="46"/>
      <c r="CD47" s="46"/>
    </row>
    <row r="48" spans="1:82" hidden="1">
      <c r="A48" s="46" t="s">
        <v>941</v>
      </c>
      <c r="B48" s="46" t="s">
        <v>940</v>
      </c>
      <c r="C48" s="46" t="s">
        <v>860</v>
      </c>
      <c r="D48" s="46"/>
      <c r="E48" s="46" t="s">
        <v>402</v>
      </c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6"/>
      <c r="CC48" s="46"/>
      <c r="CD48" s="46"/>
    </row>
    <row r="49" spans="1:82" hidden="1">
      <c r="A49" s="46"/>
      <c r="B49" s="46" t="s">
        <v>935</v>
      </c>
      <c r="C49" s="46" t="s">
        <v>871</v>
      </c>
      <c r="D49" s="46"/>
      <c r="E49" s="46" t="s">
        <v>402</v>
      </c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6"/>
      <c r="BW49" s="46"/>
      <c r="BX49" s="46"/>
      <c r="BY49" s="46"/>
      <c r="BZ49" s="46"/>
      <c r="CA49" s="46"/>
      <c r="CB49" s="46"/>
      <c r="CC49" s="46"/>
      <c r="CD49" s="46"/>
    </row>
    <row r="50" spans="1:82" hidden="1">
      <c r="A50" s="46" t="s">
        <v>942</v>
      </c>
      <c r="B50" s="46" t="s">
        <v>940</v>
      </c>
      <c r="C50" s="46" t="s">
        <v>860</v>
      </c>
      <c r="D50" s="46" t="s">
        <v>943</v>
      </c>
      <c r="E50" s="46" t="s">
        <v>402</v>
      </c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/>
      <c r="CA50" s="46"/>
      <c r="CB50" s="46"/>
      <c r="CC50" s="46"/>
      <c r="CD50" s="46"/>
    </row>
    <row r="51" spans="1:82" hidden="1">
      <c r="A51" s="46"/>
      <c r="B51" s="46" t="s">
        <v>935</v>
      </c>
      <c r="C51" s="46" t="s">
        <v>871</v>
      </c>
      <c r="D51" s="46" t="s">
        <v>943</v>
      </c>
      <c r="E51" s="46" t="s">
        <v>402</v>
      </c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46"/>
      <c r="BO51" s="46"/>
      <c r="BP51" s="46"/>
      <c r="BQ51" s="46"/>
      <c r="BR51" s="46"/>
      <c r="BS51" s="46"/>
      <c r="BT51" s="46"/>
      <c r="BU51" s="46"/>
      <c r="BV51" s="46"/>
      <c r="BW51" s="46"/>
      <c r="BX51" s="46"/>
      <c r="BY51" s="46"/>
      <c r="BZ51" s="46"/>
      <c r="CA51" s="46"/>
      <c r="CB51" s="46"/>
      <c r="CC51" s="46"/>
      <c r="CD51" s="46"/>
    </row>
    <row r="52" spans="1:82" hidden="1">
      <c r="A52" s="46" t="s">
        <v>944</v>
      </c>
      <c r="B52" s="46" t="s">
        <v>945</v>
      </c>
      <c r="C52" s="46" t="s">
        <v>860</v>
      </c>
      <c r="D52" s="46" t="s">
        <v>946</v>
      </c>
      <c r="E52" s="46" t="s">
        <v>402</v>
      </c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  <c r="BQ52" s="46"/>
      <c r="BR52" s="46"/>
      <c r="BS52" s="46"/>
      <c r="BT52" s="46"/>
      <c r="BU52" s="46"/>
      <c r="BV52" s="46"/>
      <c r="BW52" s="46"/>
      <c r="BX52" s="46"/>
      <c r="BY52" s="46"/>
      <c r="BZ52" s="46"/>
      <c r="CA52" s="46"/>
      <c r="CB52" s="46"/>
      <c r="CC52" s="46"/>
      <c r="CD52" s="46"/>
    </row>
    <row r="53" spans="1:82" hidden="1">
      <c r="A53" s="46"/>
      <c r="B53" s="46" t="s">
        <v>947</v>
      </c>
      <c r="C53" s="46"/>
      <c r="D53" s="46" t="s">
        <v>946</v>
      </c>
      <c r="E53" s="46" t="s">
        <v>402</v>
      </c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  <c r="BR53" s="46"/>
      <c r="BS53" s="46"/>
      <c r="BT53" s="46"/>
      <c r="BU53" s="46"/>
      <c r="BV53" s="46"/>
      <c r="BW53" s="46"/>
      <c r="BX53" s="46"/>
      <c r="BY53" s="46"/>
      <c r="BZ53" s="46"/>
      <c r="CA53" s="46"/>
      <c r="CB53" s="46"/>
      <c r="CC53" s="46"/>
      <c r="CD53" s="46"/>
    </row>
    <row r="54" spans="1:82" hidden="1">
      <c r="A54" s="46"/>
      <c r="B54" s="46" t="s">
        <v>948</v>
      </c>
      <c r="C54" s="46" t="s">
        <v>860</v>
      </c>
      <c r="D54" s="46" t="s">
        <v>946</v>
      </c>
      <c r="E54" s="46" t="s">
        <v>402</v>
      </c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  <c r="BP54" s="46"/>
      <c r="BQ54" s="46"/>
      <c r="BR54" s="46"/>
      <c r="BS54" s="46"/>
      <c r="BT54" s="46"/>
      <c r="BU54" s="46"/>
      <c r="BV54" s="46"/>
      <c r="BW54" s="46"/>
      <c r="BX54" s="46"/>
      <c r="BY54" s="46"/>
      <c r="BZ54" s="46"/>
      <c r="CA54" s="46"/>
      <c r="CB54" s="46"/>
      <c r="CC54" s="46"/>
      <c r="CD54" s="46"/>
    </row>
    <row r="55" spans="1:82" hidden="1">
      <c r="A55" s="46"/>
      <c r="B55" s="46" t="s">
        <v>949</v>
      </c>
      <c r="C55" s="46" t="s">
        <v>860</v>
      </c>
      <c r="D55" s="46" t="s">
        <v>946</v>
      </c>
      <c r="E55" s="46" t="s">
        <v>402</v>
      </c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/>
      <c r="CA55" s="46"/>
      <c r="CB55" s="46"/>
      <c r="CC55" s="46"/>
      <c r="CD55" s="46"/>
    </row>
    <row r="56" spans="1:82" hidden="1">
      <c r="A56" s="46"/>
      <c r="B56" s="46" t="s">
        <v>950</v>
      </c>
      <c r="C56" s="46" t="s">
        <v>860</v>
      </c>
      <c r="D56" s="46" t="s">
        <v>946</v>
      </c>
      <c r="E56" s="46" t="s">
        <v>402</v>
      </c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</row>
    <row r="57" spans="1:82" hidden="1">
      <c r="A57" s="46"/>
      <c r="B57" s="46" t="s">
        <v>935</v>
      </c>
      <c r="C57" s="46" t="s">
        <v>871</v>
      </c>
      <c r="D57" s="46" t="s">
        <v>946</v>
      </c>
      <c r="E57" s="46" t="s">
        <v>402</v>
      </c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</row>
    <row r="58" spans="1:82" hidden="1">
      <c r="A58" s="46" t="s">
        <v>951</v>
      </c>
      <c r="B58" s="46" t="s">
        <v>952</v>
      </c>
      <c r="C58" s="46" t="s">
        <v>860</v>
      </c>
      <c r="D58" s="46" t="s">
        <v>953</v>
      </c>
      <c r="E58" s="46" t="s">
        <v>402</v>
      </c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</row>
    <row r="59" spans="1:82" hidden="1">
      <c r="A59" s="46"/>
      <c r="B59" s="46" t="s">
        <v>952</v>
      </c>
      <c r="C59" s="46" t="s">
        <v>860</v>
      </c>
      <c r="D59" s="46" t="s">
        <v>953</v>
      </c>
      <c r="E59" s="46" t="s">
        <v>402</v>
      </c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</row>
    <row r="60" spans="1:82" hidden="1">
      <c r="A60" s="46"/>
      <c r="B60" s="46" t="s">
        <v>935</v>
      </c>
      <c r="C60" s="46" t="s">
        <v>871</v>
      </c>
      <c r="D60" s="46" t="s">
        <v>953</v>
      </c>
      <c r="E60" s="46" t="s">
        <v>402</v>
      </c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  <c r="BJ60" s="46"/>
      <c r="BK60" s="46"/>
      <c r="BL60" s="46"/>
      <c r="BM60" s="46"/>
      <c r="BN60" s="46"/>
      <c r="BO60" s="46"/>
      <c r="BP60" s="46"/>
      <c r="BQ60" s="46"/>
      <c r="BR60" s="46"/>
      <c r="BS60" s="46"/>
      <c r="BT60" s="46"/>
      <c r="BU60" s="46"/>
      <c r="BV60" s="46"/>
      <c r="BW60" s="46"/>
      <c r="BX60" s="46"/>
      <c r="BY60" s="46"/>
      <c r="BZ60" s="46"/>
      <c r="CA60" s="46"/>
      <c r="CB60" s="46"/>
      <c r="CC60" s="46"/>
      <c r="CD60" s="46"/>
    </row>
    <row r="61" spans="1:82" hidden="1">
      <c r="A61" s="46" t="s">
        <v>954</v>
      </c>
      <c r="B61" s="46" t="s">
        <v>949</v>
      </c>
      <c r="C61" s="46" t="s">
        <v>860</v>
      </c>
      <c r="D61" s="46" t="s">
        <v>955</v>
      </c>
      <c r="E61" s="46" t="s">
        <v>402</v>
      </c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6"/>
      <c r="CB61" s="46"/>
      <c r="CC61" s="46"/>
      <c r="CD61" s="46"/>
    </row>
    <row r="62" spans="1:82" hidden="1">
      <c r="A62" s="46"/>
      <c r="B62" s="46" t="s">
        <v>956</v>
      </c>
      <c r="C62" s="46" t="s">
        <v>860</v>
      </c>
      <c r="D62" s="46" t="s">
        <v>955</v>
      </c>
      <c r="E62" s="46" t="s">
        <v>402</v>
      </c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</row>
    <row r="63" spans="1:82" hidden="1">
      <c r="A63" s="46"/>
      <c r="B63" s="46" t="s">
        <v>935</v>
      </c>
      <c r="C63" s="46" t="s">
        <v>871</v>
      </c>
      <c r="D63" s="46" t="s">
        <v>955</v>
      </c>
      <c r="E63" s="46" t="s">
        <v>402</v>
      </c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  <c r="BT63" s="46"/>
      <c r="BU63" s="46"/>
      <c r="BV63" s="46"/>
      <c r="BW63" s="46"/>
      <c r="BX63" s="46"/>
      <c r="BY63" s="46"/>
      <c r="BZ63" s="46"/>
      <c r="CA63" s="46"/>
      <c r="CB63" s="46"/>
      <c r="CC63" s="46"/>
      <c r="CD63" s="46"/>
    </row>
    <row r="64" spans="1:82" hidden="1">
      <c r="A64" s="46" t="s">
        <v>823</v>
      </c>
      <c r="B64" s="46" t="s">
        <v>940</v>
      </c>
      <c r="C64" s="46" t="s">
        <v>860</v>
      </c>
      <c r="D64" s="46"/>
      <c r="E64" s="46" t="s">
        <v>402</v>
      </c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</row>
    <row r="65" spans="1:82" hidden="1">
      <c r="A65" s="46"/>
      <c r="B65" s="46" t="s">
        <v>935</v>
      </c>
      <c r="C65" s="46" t="s">
        <v>871</v>
      </c>
      <c r="D65" s="46"/>
      <c r="E65" s="46" t="s">
        <v>402</v>
      </c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  <c r="BH65" s="46"/>
      <c r="BI65" s="46"/>
      <c r="BJ65" s="46"/>
      <c r="BK65" s="46"/>
      <c r="BL65" s="46"/>
      <c r="BM65" s="46"/>
      <c r="BN65" s="46"/>
      <c r="BO65" s="46"/>
      <c r="BP65" s="46"/>
      <c r="BQ65" s="46"/>
      <c r="BR65" s="46"/>
      <c r="BS65" s="46"/>
      <c r="BT65" s="46"/>
      <c r="BU65" s="46"/>
      <c r="BV65" s="46"/>
      <c r="BW65" s="46"/>
      <c r="BX65" s="46"/>
      <c r="BY65" s="46"/>
      <c r="BZ65" s="46"/>
      <c r="CA65" s="46"/>
      <c r="CB65" s="46"/>
      <c r="CC65" s="46"/>
      <c r="CD65" s="46"/>
    </row>
    <row r="66" spans="1:82" hidden="1">
      <c r="A66" s="46" t="s">
        <v>957</v>
      </c>
      <c r="B66" s="46" t="s">
        <v>945</v>
      </c>
      <c r="C66" s="46" t="s">
        <v>860</v>
      </c>
      <c r="D66" s="46" t="s">
        <v>958</v>
      </c>
      <c r="E66" s="46" t="s">
        <v>402</v>
      </c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  <c r="BJ66" s="46"/>
      <c r="BK66" s="46"/>
      <c r="BL66" s="46"/>
      <c r="BM66" s="46"/>
      <c r="BN66" s="46"/>
      <c r="BO66" s="46"/>
      <c r="BP66" s="46"/>
      <c r="BQ66" s="46"/>
      <c r="BR66" s="46"/>
      <c r="BS66" s="46"/>
      <c r="BT66" s="46"/>
      <c r="BU66" s="46"/>
      <c r="BV66" s="46"/>
      <c r="BW66" s="46"/>
      <c r="BX66" s="46"/>
      <c r="BY66" s="46"/>
      <c r="BZ66" s="46"/>
      <c r="CA66" s="46"/>
      <c r="CB66" s="46"/>
      <c r="CC66" s="46"/>
      <c r="CD66" s="46"/>
    </row>
    <row r="67" spans="1:82" hidden="1">
      <c r="A67" s="46"/>
      <c r="B67" s="46" t="s">
        <v>959</v>
      </c>
      <c r="C67" s="46" t="s">
        <v>860</v>
      </c>
      <c r="D67" s="46" t="s">
        <v>958</v>
      </c>
      <c r="E67" s="46" t="s">
        <v>402</v>
      </c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  <c r="BJ67" s="46"/>
      <c r="BK67" s="46"/>
      <c r="BL67" s="46"/>
      <c r="BM67" s="46"/>
      <c r="BN67" s="46"/>
      <c r="BO67" s="46"/>
      <c r="BP67" s="46"/>
      <c r="BQ67" s="46"/>
      <c r="BR67" s="46"/>
      <c r="BS67" s="46"/>
      <c r="BT67" s="46"/>
      <c r="BU67" s="46"/>
      <c r="BV67" s="46"/>
      <c r="BW67" s="46"/>
      <c r="BX67" s="46"/>
      <c r="BY67" s="46"/>
      <c r="BZ67" s="46"/>
      <c r="CA67" s="46"/>
      <c r="CB67" s="46"/>
      <c r="CC67" s="46"/>
      <c r="CD67" s="46"/>
    </row>
    <row r="68" spans="1:82" hidden="1">
      <c r="A68" s="46"/>
      <c r="B68" s="46" t="s">
        <v>960</v>
      </c>
      <c r="C68" s="46" t="s">
        <v>871</v>
      </c>
      <c r="D68" s="46" t="s">
        <v>958</v>
      </c>
      <c r="E68" s="46" t="s">
        <v>402</v>
      </c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46"/>
      <c r="BH68" s="46"/>
      <c r="BI68" s="46"/>
      <c r="BJ68" s="46"/>
      <c r="BK68" s="46"/>
      <c r="BL68" s="46"/>
      <c r="BM68" s="46"/>
      <c r="BN68" s="46"/>
      <c r="BO68" s="46"/>
      <c r="BP68" s="46"/>
      <c r="BQ68" s="46"/>
      <c r="BR68" s="46"/>
      <c r="BS68" s="46"/>
      <c r="BT68" s="46"/>
      <c r="BU68" s="46"/>
      <c r="BV68" s="46"/>
      <c r="BW68" s="46"/>
      <c r="BX68" s="46"/>
      <c r="BY68" s="46"/>
      <c r="BZ68" s="46"/>
      <c r="CA68" s="46"/>
      <c r="CB68" s="46"/>
      <c r="CC68" s="46"/>
      <c r="CD68" s="46"/>
    </row>
    <row r="69" spans="1:82" hidden="1">
      <c r="A69" s="46"/>
      <c r="B69" s="46" t="s">
        <v>961</v>
      </c>
      <c r="C69" s="46" t="s">
        <v>860</v>
      </c>
      <c r="D69" s="46" t="s">
        <v>958</v>
      </c>
      <c r="E69" s="46" t="s">
        <v>402</v>
      </c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</row>
    <row r="70" spans="1:82" hidden="1">
      <c r="A70" s="46"/>
      <c r="B70" s="46" t="s">
        <v>962</v>
      </c>
      <c r="C70" s="46" t="s">
        <v>860</v>
      </c>
      <c r="D70" s="46" t="s">
        <v>958</v>
      </c>
      <c r="E70" s="46" t="s">
        <v>402</v>
      </c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</row>
    <row r="71" spans="1:82" hidden="1">
      <c r="A71" s="46"/>
      <c r="B71" s="46" t="s">
        <v>963</v>
      </c>
      <c r="C71" s="46" t="s">
        <v>860</v>
      </c>
      <c r="D71" s="46" t="s">
        <v>958</v>
      </c>
      <c r="E71" s="46" t="s">
        <v>402</v>
      </c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6"/>
      <c r="BT71" s="46"/>
      <c r="BU71" s="46"/>
      <c r="BV71" s="46"/>
      <c r="BW71" s="46"/>
      <c r="BX71" s="46"/>
      <c r="BY71" s="46"/>
      <c r="BZ71" s="46"/>
      <c r="CA71" s="46"/>
      <c r="CB71" s="46"/>
      <c r="CC71" s="46"/>
      <c r="CD71" s="46"/>
    </row>
    <row r="72" spans="1:82" hidden="1">
      <c r="A72" s="46"/>
      <c r="B72" s="46" t="s">
        <v>935</v>
      </c>
      <c r="C72" s="46" t="s">
        <v>871</v>
      </c>
      <c r="D72" s="46" t="s">
        <v>958</v>
      </c>
      <c r="E72" s="46" t="s">
        <v>402</v>
      </c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  <c r="BJ72" s="46"/>
      <c r="BK72" s="46"/>
      <c r="BL72" s="46"/>
      <c r="BM72" s="46"/>
      <c r="BN72" s="46"/>
      <c r="BO72" s="46"/>
      <c r="BP72" s="46"/>
      <c r="BQ72" s="46"/>
      <c r="BR72" s="46"/>
      <c r="BS72" s="46"/>
      <c r="BT72" s="46"/>
      <c r="BU72" s="46"/>
      <c r="BV72" s="46"/>
      <c r="BW72" s="46"/>
      <c r="BX72" s="46"/>
      <c r="BY72" s="46"/>
      <c r="BZ72" s="46"/>
      <c r="CA72" s="46"/>
      <c r="CB72" s="46"/>
      <c r="CC72" s="46"/>
      <c r="CD72" s="46"/>
    </row>
    <row r="73" spans="1:82" ht="14.1" hidden="1" customHeight="1">
      <c r="A73" s="46" t="s">
        <v>964</v>
      </c>
      <c r="B73" s="46" t="s">
        <v>965</v>
      </c>
      <c r="C73" s="46" t="s">
        <v>860</v>
      </c>
      <c r="D73" s="46" t="s">
        <v>966</v>
      </c>
      <c r="E73" s="46" t="s">
        <v>402</v>
      </c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  <c r="BJ73" s="46"/>
      <c r="BK73" s="46"/>
      <c r="BL73" s="46"/>
      <c r="BM73" s="46"/>
      <c r="BN73" s="46"/>
      <c r="BO73" s="46"/>
      <c r="BP73" s="46"/>
      <c r="BQ73" s="46"/>
      <c r="BR73" s="46"/>
      <c r="BS73" s="46"/>
      <c r="BT73" s="46"/>
      <c r="BU73" s="46"/>
      <c r="BV73" s="46"/>
      <c r="BW73" s="46"/>
      <c r="BX73" s="46"/>
      <c r="BY73" s="46"/>
      <c r="BZ73" s="46"/>
      <c r="CA73" s="46"/>
      <c r="CB73" s="46"/>
      <c r="CC73" s="46"/>
      <c r="CD73" s="46"/>
    </row>
    <row r="74" spans="1:82" hidden="1">
      <c r="A74" s="46"/>
      <c r="B74" s="46" t="s">
        <v>967</v>
      </c>
      <c r="C74" s="46" t="s">
        <v>860</v>
      </c>
      <c r="D74" s="46" t="s">
        <v>966</v>
      </c>
      <c r="E74" s="46" t="s">
        <v>402</v>
      </c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  <c r="BJ74" s="46"/>
      <c r="BK74" s="46"/>
      <c r="BL74" s="46"/>
      <c r="BM74" s="46"/>
      <c r="BN74" s="46"/>
      <c r="BO74" s="46"/>
      <c r="BP74" s="46"/>
      <c r="BQ74" s="46"/>
      <c r="BR74" s="46"/>
      <c r="BS74" s="46"/>
      <c r="BT74" s="46"/>
      <c r="BU74" s="46"/>
      <c r="BV74" s="46"/>
      <c r="BW74" s="46"/>
      <c r="BX74" s="46"/>
      <c r="BY74" s="46"/>
      <c r="BZ74" s="46"/>
      <c r="CA74" s="46"/>
      <c r="CB74" s="46"/>
      <c r="CC74" s="46"/>
      <c r="CD74" s="46"/>
    </row>
    <row r="75" spans="1:82" hidden="1">
      <c r="A75" s="46"/>
      <c r="B75" s="46" t="s">
        <v>968</v>
      </c>
      <c r="C75" s="46" t="s">
        <v>860</v>
      </c>
      <c r="D75" s="46" t="s">
        <v>966</v>
      </c>
      <c r="E75" s="46" t="s">
        <v>402</v>
      </c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6"/>
      <c r="AZ75" s="46"/>
      <c r="BA75" s="46"/>
      <c r="BB75" s="46"/>
      <c r="BC75" s="46"/>
      <c r="BD75" s="46"/>
      <c r="BE75" s="46"/>
      <c r="BF75" s="46"/>
      <c r="BG75" s="46"/>
      <c r="BH75" s="46"/>
      <c r="BI75" s="46"/>
      <c r="BJ75" s="46"/>
      <c r="BK75" s="46"/>
      <c r="BL75" s="46"/>
      <c r="BM75" s="46"/>
      <c r="BN75" s="46"/>
      <c r="BO75" s="46"/>
      <c r="BP75" s="46"/>
      <c r="BQ75" s="46"/>
      <c r="BR75" s="46"/>
      <c r="BS75" s="46"/>
      <c r="BT75" s="46"/>
      <c r="BU75" s="46"/>
      <c r="BV75" s="46"/>
      <c r="BW75" s="46"/>
      <c r="BX75" s="46"/>
      <c r="BY75" s="46"/>
      <c r="BZ75" s="46"/>
      <c r="CA75" s="46"/>
      <c r="CB75" s="46"/>
      <c r="CC75" s="46"/>
      <c r="CD75" s="46"/>
    </row>
    <row r="76" spans="1:82" hidden="1">
      <c r="A76" s="46"/>
      <c r="B76" s="46" t="s">
        <v>969</v>
      </c>
      <c r="C76" s="46" t="s">
        <v>860</v>
      </c>
      <c r="D76" s="46" t="s">
        <v>966</v>
      </c>
      <c r="E76" s="46" t="s">
        <v>402</v>
      </c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46"/>
      <c r="BE76" s="46"/>
      <c r="BF76" s="46"/>
      <c r="BG76" s="46"/>
      <c r="BH76" s="46"/>
      <c r="BI76" s="46"/>
      <c r="BJ76" s="46"/>
      <c r="BK76" s="46"/>
      <c r="BL76" s="46"/>
      <c r="BM76" s="46"/>
      <c r="BN76" s="46"/>
      <c r="BO76" s="46"/>
      <c r="BP76" s="46"/>
      <c r="BQ76" s="46"/>
      <c r="BR76" s="46"/>
      <c r="BS76" s="46"/>
      <c r="BT76" s="46"/>
      <c r="BU76" s="46"/>
      <c r="BV76" s="46"/>
      <c r="BW76" s="46"/>
      <c r="BX76" s="46"/>
      <c r="BY76" s="46"/>
      <c r="BZ76" s="46"/>
      <c r="CA76" s="46"/>
      <c r="CB76" s="46"/>
      <c r="CC76" s="46"/>
      <c r="CD76" s="46"/>
    </row>
    <row r="77" spans="1:82" hidden="1">
      <c r="A77" s="46" t="s">
        <v>970</v>
      </c>
      <c r="B77" s="46" t="s">
        <v>971</v>
      </c>
      <c r="C77" s="46" t="s">
        <v>871</v>
      </c>
      <c r="D77" s="46" t="s">
        <v>972</v>
      </c>
      <c r="E77" s="46" t="s">
        <v>402</v>
      </c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  <c r="BG77" s="46"/>
      <c r="BH77" s="46"/>
      <c r="BI77" s="46"/>
      <c r="BJ77" s="46"/>
      <c r="BK77" s="46"/>
      <c r="BL77" s="46"/>
      <c r="BM77" s="46"/>
      <c r="BN77" s="46"/>
      <c r="BO77" s="46"/>
      <c r="BP77" s="46"/>
      <c r="BQ77" s="46"/>
      <c r="BR77" s="46"/>
      <c r="BS77" s="46"/>
      <c r="BT77" s="46"/>
      <c r="BU77" s="46"/>
      <c r="BV77" s="46"/>
      <c r="BW77" s="46"/>
      <c r="BX77" s="46"/>
      <c r="BY77" s="46"/>
      <c r="BZ77" s="46"/>
      <c r="CA77" s="46"/>
      <c r="CB77" s="46"/>
      <c r="CC77" s="46"/>
      <c r="CD77" s="46"/>
    </row>
    <row r="78" spans="1:82" hidden="1">
      <c r="A78" s="46"/>
      <c r="B78" s="46" t="s">
        <v>973</v>
      </c>
      <c r="C78" s="46" t="s">
        <v>860</v>
      </c>
      <c r="D78" s="46" t="s">
        <v>972</v>
      </c>
      <c r="E78" s="46" t="s">
        <v>402</v>
      </c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  <c r="BI78" s="46"/>
      <c r="BJ78" s="46"/>
      <c r="BK78" s="46"/>
      <c r="BL78" s="46"/>
      <c r="BM78" s="46"/>
      <c r="BN78" s="46"/>
      <c r="BO78" s="46"/>
      <c r="BP78" s="46"/>
      <c r="BQ78" s="46"/>
      <c r="BR78" s="46"/>
      <c r="BS78" s="46"/>
      <c r="BT78" s="46"/>
      <c r="BU78" s="46"/>
      <c r="BV78" s="46"/>
      <c r="BW78" s="46"/>
      <c r="BX78" s="46"/>
      <c r="BY78" s="46"/>
      <c r="BZ78" s="46"/>
      <c r="CA78" s="46"/>
      <c r="CB78" s="46"/>
      <c r="CC78" s="46"/>
      <c r="CD78" s="46"/>
    </row>
    <row r="79" spans="1:82" hidden="1">
      <c r="A79" s="46"/>
      <c r="B79" s="46" t="s">
        <v>974</v>
      </c>
      <c r="C79" s="46" t="s">
        <v>860</v>
      </c>
      <c r="D79" s="46" t="s">
        <v>972</v>
      </c>
      <c r="E79" s="46" t="s">
        <v>402</v>
      </c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  <c r="BG79" s="46"/>
      <c r="BH79" s="46"/>
      <c r="BI79" s="46"/>
      <c r="BJ79" s="46"/>
      <c r="BK79" s="46"/>
      <c r="BL79" s="46"/>
      <c r="BM79" s="46"/>
      <c r="BN79" s="46"/>
      <c r="BO79" s="46"/>
      <c r="BP79" s="46"/>
      <c r="BQ79" s="46"/>
      <c r="BR79" s="46"/>
      <c r="BS79" s="46"/>
      <c r="BT79" s="46"/>
      <c r="BU79" s="46"/>
      <c r="BV79" s="46"/>
      <c r="BW79" s="46"/>
      <c r="BX79" s="46"/>
      <c r="BY79" s="46"/>
      <c r="BZ79" s="46"/>
      <c r="CA79" s="46"/>
      <c r="CB79" s="46"/>
      <c r="CC79" s="46"/>
      <c r="CD79" s="46"/>
    </row>
    <row r="80" spans="1:82" hidden="1">
      <c r="A80" s="46" t="s">
        <v>975</v>
      </c>
      <c r="B80" s="46" t="s">
        <v>976</v>
      </c>
      <c r="C80" s="46" t="s">
        <v>860</v>
      </c>
      <c r="D80" s="46" t="s">
        <v>977</v>
      </c>
      <c r="E80" s="46" t="s">
        <v>402</v>
      </c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  <c r="BG80" s="46"/>
      <c r="BH80" s="46"/>
      <c r="BI80" s="46"/>
      <c r="BJ80" s="46"/>
      <c r="BK80" s="46"/>
      <c r="BL80" s="46"/>
      <c r="BM80" s="46"/>
      <c r="BN80" s="46"/>
      <c r="BO80" s="46"/>
      <c r="BP80" s="46"/>
      <c r="BQ80" s="46"/>
      <c r="BR80" s="46"/>
      <c r="BS80" s="46"/>
      <c r="BT80" s="46"/>
      <c r="BU80" s="46"/>
      <c r="BV80" s="46"/>
      <c r="BW80" s="46"/>
      <c r="BX80" s="46"/>
      <c r="BY80" s="46"/>
      <c r="BZ80" s="46"/>
      <c r="CA80" s="46"/>
      <c r="CB80" s="46"/>
      <c r="CC80" s="46"/>
      <c r="CD80" s="46"/>
    </row>
    <row r="81" spans="1:82" hidden="1">
      <c r="A81" s="46"/>
      <c r="B81" s="46" t="s">
        <v>978</v>
      </c>
      <c r="C81" s="46" t="s">
        <v>871</v>
      </c>
      <c r="D81" s="46" t="s">
        <v>977</v>
      </c>
      <c r="E81" s="46" t="s">
        <v>402</v>
      </c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6"/>
      <c r="BX81" s="46"/>
      <c r="BY81" s="46"/>
      <c r="BZ81" s="46"/>
      <c r="CA81" s="46"/>
      <c r="CB81" s="46"/>
      <c r="CC81" s="46"/>
      <c r="CD81" s="46"/>
    </row>
    <row r="82" spans="1:82" hidden="1">
      <c r="A82" s="46"/>
      <c r="B82" s="46" t="s">
        <v>979</v>
      </c>
      <c r="C82" s="46" t="s">
        <v>860</v>
      </c>
      <c r="D82" s="46" t="s">
        <v>977</v>
      </c>
      <c r="E82" s="46" t="s">
        <v>402</v>
      </c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6"/>
      <c r="BW82" s="46"/>
      <c r="BX82" s="46"/>
      <c r="BY82" s="46"/>
      <c r="BZ82" s="46"/>
      <c r="CA82" s="46"/>
      <c r="CB82" s="46"/>
      <c r="CC82" s="46"/>
      <c r="CD82" s="46"/>
    </row>
    <row r="83" spans="1:82" hidden="1">
      <c r="A83" s="46"/>
      <c r="B83" s="46" t="s">
        <v>980</v>
      </c>
      <c r="C83" s="46" t="s">
        <v>860</v>
      </c>
      <c r="D83" s="46" t="s">
        <v>977</v>
      </c>
      <c r="E83" s="46" t="s">
        <v>402</v>
      </c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6"/>
      <c r="BA83" s="46"/>
      <c r="BB83" s="46"/>
      <c r="BC83" s="46"/>
      <c r="BD83" s="46"/>
      <c r="BE83" s="46"/>
      <c r="BF83" s="46"/>
      <c r="BG83" s="46"/>
      <c r="BH83" s="46"/>
      <c r="BI83" s="46"/>
      <c r="BJ83" s="46"/>
      <c r="BK83" s="46"/>
      <c r="BL83" s="46"/>
      <c r="BM83" s="46"/>
      <c r="BN83" s="46"/>
      <c r="BO83" s="46"/>
      <c r="BP83" s="46"/>
      <c r="BQ83" s="46"/>
      <c r="BR83" s="46"/>
      <c r="BS83" s="46"/>
      <c r="BT83" s="46"/>
      <c r="BU83" s="46"/>
      <c r="BV83" s="46"/>
      <c r="BW83" s="46"/>
      <c r="BX83" s="46"/>
      <c r="BY83" s="46"/>
      <c r="BZ83" s="46"/>
      <c r="CA83" s="46"/>
      <c r="CB83" s="46"/>
      <c r="CC83" s="46"/>
      <c r="CD83" s="46"/>
    </row>
    <row r="84" spans="1:82" hidden="1">
      <c r="A84" s="46"/>
      <c r="B84" s="46" t="s">
        <v>981</v>
      </c>
      <c r="C84" s="46" t="s">
        <v>860</v>
      </c>
      <c r="D84" s="46" t="s">
        <v>977</v>
      </c>
      <c r="E84" s="46" t="s">
        <v>402</v>
      </c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6"/>
      <c r="AY84" s="46"/>
      <c r="AZ84" s="46"/>
      <c r="BA84" s="46"/>
      <c r="BB84" s="46"/>
      <c r="BC84" s="46"/>
      <c r="BD84" s="46"/>
      <c r="BE84" s="46"/>
      <c r="BF84" s="46"/>
      <c r="BG84" s="46"/>
      <c r="BH84" s="46"/>
      <c r="BI84" s="46"/>
      <c r="BJ84" s="46"/>
      <c r="BK84" s="46"/>
      <c r="BL84" s="46"/>
      <c r="BM84" s="46"/>
      <c r="BN84" s="46"/>
      <c r="BO84" s="46"/>
      <c r="BP84" s="46"/>
      <c r="BQ84" s="46"/>
      <c r="BR84" s="46"/>
      <c r="BS84" s="46"/>
      <c r="BT84" s="46"/>
      <c r="BU84" s="46"/>
      <c r="BV84" s="46"/>
      <c r="BW84" s="46"/>
      <c r="BX84" s="46"/>
      <c r="BY84" s="46"/>
      <c r="BZ84" s="46"/>
      <c r="CA84" s="46"/>
      <c r="CB84" s="46"/>
      <c r="CC84" s="46"/>
      <c r="CD84" s="46"/>
    </row>
    <row r="85" spans="1:82" hidden="1">
      <c r="A85" s="46"/>
      <c r="B85" s="46" t="s">
        <v>982</v>
      </c>
      <c r="C85" s="46" t="s">
        <v>860</v>
      </c>
      <c r="D85" s="46" t="s">
        <v>977</v>
      </c>
      <c r="E85" s="46" t="s">
        <v>402</v>
      </c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  <c r="AY85" s="46"/>
      <c r="AZ85" s="46"/>
      <c r="BA85" s="46"/>
      <c r="BB85" s="46"/>
      <c r="BC85" s="46"/>
      <c r="BD85" s="46"/>
      <c r="BE85" s="46"/>
      <c r="BF85" s="46"/>
      <c r="BG85" s="46"/>
      <c r="BH85" s="46"/>
      <c r="BI85" s="46"/>
      <c r="BJ85" s="46"/>
      <c r="BK85" s="46"/>
      <c r="BL85" s="46"/>
      <c r="BM85" s="46"/>
      <c r="BN85" s="46"/>
      <c r="BO85" s="46"/>
      <c r="BP85" s="46"/>
      <c r="BQ85" s="46"/>
      <c r="BR85" s="46"/>
      <c r="BS85" s="46"/>
      <c r="BT85" s="46"/>
      <c r="BU85" s="46"/>
      <c r="BV85" s="46"/>
      <c r="BW85" s="46"/>
      <c r="BX85" s="46"/>
      <c r="BY85" s="46"/>
      <c r="BZ85" s="46"/>
      <c r="CA85" s="46"/>
      <c r="CB85" s="46"/>
      <c r="CC85" s="46"/>
      <c r="CD85" s="46"/>
    </row>
    <row r="86" spans="1:82" hidden="1">
      <c r="A86" s="46"/>
      <c r="B86" s="46" t="s">
        <v>983</v>
      </c>
      <c r="C86" s="46" t="s">
        <v>860</v>
      </c>
      <c r="D86" s="46" t="s">
        <v>977</v>
      </c>
      <c r="E86" s="46" t="s">
        <v>402</v>
      </c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6"/>
      <c r="AY86" s="46"/>
      <c r="AZ86" s="46"/>
      <c r="BA86" s="46"/>
      <c r="BB86" s="46"/>
      <c r="BC86" s="46"/>
      <c r="BD86" s="46"/>
      <c r="BE86" s="46"/>
      <c r="BF86" s="46"/>
      <c r="BG86" s="46"/>
      <c r="BH86" s="46"/>
      <c r="BI86" s="46"/>
      <c r="BJ86" s="46"/>
      <c r="BK86" s="46"/>
      <c r="BL86" s="46"/>
      <c r="BM86" s="46"/>
      <c r="BN86" s="46"/>
      <c r="BO86" s="46"/>
      <c r="BP86" s="46"/>
      <c r="BQ86" s="46"/>
      <c r="BR86" s="46"/>
      <c r="BS86" s="46"/>
      <c r="BT86" s="46"/>
      <c r="BU86" s="46"/>
      <c r="BV86" s="46"/>
      <c r="BW86" s="46"/>
      <c r="BX86" s="46"/>
      <c r="BY86" s="46"/>
      <c r="BZ86" s="46"/>
      <c r="CA86" s="46"/>
      <c r="CB86" s="46"/>
      <c r="CC86" s="46"/>
      <c r="CD86" s="46"/>
    </row>
    <row r="87" spans="1:82" hidden="1">
      <c r="A87" s="46"/>
      <c r="B87" s="46" t="s">
        <v>984</v>
      </c>
      <c r="C87" s="46" t="s">
        <v>860</v>
      </c>
      <c r="D87" s="46" t="s">
        <v>977</v>
      </c>
      <c r="E87" s="46" t="s">
        <v>402</v>
      </c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  <c r="AX87" s="46"/>
      <c r="AY87" s="46"/>
      <c r="AZ87" s="46"/>
      <c r="BA87" s="46"/>
      <c r="BB87" s="46"/>
      <c r="BC87" s="46"/>
      <c r="BD87" s="46"/>
      <c r="BE87" s="46"/>
      <c r="BF87" s="46"/>
      <c r="BG87" s="46"/>
      <c r="BH87" s="46"/>
      <c r="BI87" s="46"/>
      <c r="BJ87" s="46"/>
      <c r="BK87" s="46"/>
      <c r="BL87" s="46"/>
      <c r="BM87" s="46"/>
      <c r="BN87" s="46"/>
      <c r="BO87" s="46"/>
      <c r="BP87" s="46"/>
      <c r="BQ87" s="46"/>
      <c r="BR87" s="46"/>
      <c r="BS87" s="46"/>
      <c r="BT87" s="46"/>
      <c r="BU87" s="46"/>
      <c r="BV87" s="46"/>
      <c r="BW87" s="46"/>
      <c r="BX87" s="46"/>
      <c r="BY87" s="46"/>
      <c r="BZ87" s="46"/>
      <c r="CA87" s="46"/>
      <c r="CB87" s="46"/>
      <c r="CC87" s="46"/>
      <c r="CD87" s="46"/>
    </row>
    <row r="88" spans="1:82" hidden="1">
      <c r="A88" s="46"/>
      <c r="B88" s="46" t="s">
        <v>985</v>
      </c>
      <c r="C88" s="46" t="s">
        <v>860</v>
      </c>
      <c r="D88" s="46" t="s">
        <v>977</v>
      </c>
      <c r="E88" s="46" t="s">
        <v>402</v>
      </c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6"/>
      <c r="AY88" s="46"/>
      <c r="AZ88" s="46"/>
      <c r="BA88" s="46"/>
      <c r="BB88" s="46"/>
      <c r="BC88" s="46"/>
      <c r="BD88" s="46"/>
      <c r="BE88" s="46"/>
      <c r="BF88" s="46"/>
      <c r="BG88" s="46"/>
      <c r="BH88" s="46"/>
      <c r="BI88" s="46"/>
      <c r="BJ88" s="46"/>
      <c r="BK88" s="46"/>
      <c r="BL88" s="46"/>
      <c r="BM88" s="46"/>
      <c r="BN88" s="46"/>
      <c r="BO88" s="46"/>
      <c r="BP88" s="46"/>
      <c r="BQ88" s="46"/>
      <c r="BR88" s="46"/>
      <c r="BS88" s="46"/>
      <c r="BT88" s="46"/>
      <c r="BU88" s="46"/>
      <c r="BV88" s="46"/>
      <c r="BW88" s="46"/>
      <c r="BX88" s="46"/>
      <c r="BY88" s="46"/>
      <c r="BZ88" s="46"/>
      <c r="CA88" s="46"/>
      <c r="CB88" s="46"/>
      <c r="CC88" s="46"/>
      <c r="CD88" s="46"/>
    </row>
    <row r="89" spans="1:82" hidden="1">
      <c r="A89" s="46"/>
      <c r="B89" s="46" t="s">
        <v>986</v>
      </c>
      <c r="C89" s="46" t="s">
        <v>860</v>
      </c>
      <c r="D89" s="46" t="s">
        <v>977</v>
      </c>
      <c r="E89" s="46" t="s">
        <v>402</v>
      </c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  <c r="AX89" s="46"/>
      <c r="AY89" s="46"/>
      <c r="AZ89" s="46"/>
      <c r="BA89" s="46"/>
      <c r="BB89" s="46"/>
      <c r="BC89" s="46"/>
      <c r="BD89" s="46"/>
      <c r="BE89" s="46"/>
      <c r="BF89" s="46"/>
      <c r="BG89" s="46"/>
      <c r="BH89" s="46"/>
      <c r="BI89" s="46"/>
      <c r="BJ89" s="46"/>
      <c r="BK89" s="46"/>
      <c r="BL89" s="46"/>
      <c r="BM89" s="46"/>
      <c r="BN89" s="46"/>
      <c r="BO89" s="46"/>
      <c r="BP89" s="46"/>
      <c r="BQ89" s="46"/>
      <c r="BR89" s="46"/>
      <c r="BS89" s="46"/>
      <c r="BT89" s="46"/>
      <c r="BU89" s="46"/>
      <c r="BV89" s="46"/>
      <c r="BW89" s="46"/>
      <c r="BX89" s="46"/>
      <c r="BY89" s="46"/>
      <c r="BZ89" s="46"/>
      <c r="CA89" s="46"/>
      <c r="CB89" s="46"/>
      <c r="CC89" s="46"/>
      <c r="CD89" s="46"/>
    </row>
    <row r="90" spans="1:82" hidden="1">
      <c r="A90" s="46" t="s">
        <v>987</v>
      </c>
      <c r="B90" s="46" t="s">
        <v>976</v>
      </c>
      <c r="C90" s="46" t="s">
        <v>860</v>
      </c>
      <c r="D90" s="46" t="s">
        <v>977</v>
      </c>
      <c r="E90" s="46" t="s">
        <v>402</v>
      </c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6"/>
      <c r="BI90" s="46"/>
      <c r="BJ90" s="46"/>
      <c r="BK90" s="46"/>
      <c r="BL90" s="46"/>
      <c r="BM90" s="46"/>
      <c r="BN90" s="46"/>
      <c r="BO90" s="46"/>
      <c r="BP90" s="46"/>
      <c r="BQ90" s="46"/>
      <c r="BR90" s="46"/>
      <c r="BS90" s="46"/>
      <c r="BT90" s="46"/>
      <c r="BU90" s="46"/>
      <c r="BV90" s="46"/>
      <c r="BW90" s="46"/>
      <c r="BX90" s="46"/>
      <c r="BY90" s="46"/>
      <c r="BZ90" s="46"/>
      <c r="CA90" s="46"/>
      <c r="CB90" s="46"/>
      <c r="CC90" s="46"/>
      <c r="CD90" s="46"/>
    </row>
    <row r="91" spans="1:82" hidden="1">
      <c r="A91" s="46"/>
      <c r="B91" s="46" t="s">
        <v>978</v>
      </c>
      <c r="C91" s="46" t="s">
        <v>871</v>
      </c>
      <c r="D91" s="46" t="s">
        <v>977</v>
      </c>
      <c r="E91" s="46" t="s">
        <v>402</v>
      </c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  <c r="AX91" s="46"/>
      <c r="AY91" s="46"/>
      <c r="AZ91" s="46"/>
      <c r="BA91" s="46"/>
      <c r="BB91" s="46"/>
      <c r="BC91" s="46"/>
      <c r="BD91" s="46"/>
      <c r="BE91" s="46"/>
      <c r="BF91" s="46"/>
      <c r="BG91" s="46"/>
      <c r="BH91" s="46"/>
      <c r="BI91" s="46"/>
      <c r="BJ91" s="46"/>
      <c r="BK91" s="46"/>
      <c r="BL91" s="46"/>
      <c r="BM91" s="46"/>
      <c r="BN91" s="46"/>
      <c r="BO91" s="46"/>
      <c r="BP91" s="46"/>
      <c r="BQ91" s="46"/>
      <c r="BR91" s="46"/>
      <c r="BS91" s="46"/>
      <c r="BT91" s="46"/>
      <c r="BU91" s="46"/>
      <c r="BV91" s="46"/>
      <c r="BW91" s="46"/>
      <c r="BX91" s="46"/>
      <c r="BY91" s="46"/>
      <c r="BZ91" s="46"/>
      <c r="CA91" s="46"/>
      <c r="CB91" s="46"/>
      <c r="CC91" s="46"/>
      <c r="CD91" s="46"/>
    </row>
    <row r="92" spans="1:82" hidden="1">
      <c r="A92" s="46"/>
      <c r="B92" s="46" t="s">
        <v>979</v>
      </c>
      <c r="C92" s="46" t="s">
        <v>860</v>
      </c>
      <c r="D92" s="46" t="s">
        <v>977</v>
      </c>
      <c r="E92" s="46" t="s">
        <v>402</v>
      </c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</row>
    <row r="93" spans="1:82" hidden="1">
      <c r="A93" s="46"/>
      <c r="B93" s="46" t="s">
        <v>980</v>
      </c>
      <c r="C93" s="46" t="s">
        <v>860</v>
      </c>
      <c r="D93" s="46" t="s">
        <v>977</v>
      </c>
      <c r="E93" s="46" t="s">
        <v>402</v>
      </c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</row>
    <row r="94" spans="1:82" hidden="1">
      <c r="A94" s="46"/>
      <c r="B94" s="46" t="s">
        <v>981</v>
      </c>
      <c r="C94" s="46" t="s">
        <v>860</v>
      </c>
      <c r="D94" s="46" t="s">
        <v>977</v>
      </c>
      <c r="E94" s="46" t="s">
        <v>402</v>
      </c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  <c r="AX94" s="46"/>
      <c r="AY94" s="46"/>
      <c r="AZ94" s="46"/>
      <c r="BA94" s="46"/>
      <c r="BB94" s="46"/>
      <c r="BC94" s="46"/>
      <c r="BD94" s="46"/>
      <c r="BE94" s="46"/>
      <c r="BF94" s="46"/>
      <c r="BG94" s="46"/>
      <c r="BH94" s="46"/>
      <c r="BI94" s="46"/>
      <c r="BJ94" s="46"/>
      <c r="BK94" s="46"/>
      <c r="BL94" s="46"/>
      <c r="BM94" s="46"/>
      <c r="BN94" s="46"/>
      <c r="BO94" s="46"/>
      <c r="BP94" s="46"/>
      <c r="BQ94" s="46"/>
      <c r="BR94" s="46"/>
      <c r="BS94" s="46"/>
      <c r="BT94" s="46"/>
      <c r="BU94" s="46"/>
      <c r="BV94" s="46"/>
      <c r="BW94" s="46"/>
      <c r="BX94" s="46"/>
      <c r="BY94" s="46"/>
      <c r="BZ94" s="46"/>
      <c r="CA94" s="46"/>
      <c r="CB94" s="46"/>
      <c r="CC94" s="46"/>
      <c r="CD94" s="46"/>
    </row>
    <row r="95" spans="1:82" hidden="1">
      <c r="A95" s="46"/>
      <c r="B95" s="46" t="s">
        <v>982</v>
      </c>
      <c r="C95" s="46" t="s">
        <v>860</v>
      </c>
      <c r="D95" s="46" t="s">
        <v>977</v>
      </c>
      <c r="E95" s="46" t="s">
        <v>402</v>
      </c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46"/>
      <c r="BC95" s="46"/>
      <c r="BD95" s="46"/>
      <c r="BE95" s="46"/>
      <c r="BF95" s="46"/>
      <c r="BG95" s="46"/>
      <c r="BH95" s="46"/>
      <c r="BI95" s="46"/>
      <c r="BJ95" s="46"/>
      <c r="BK95" s="46"/>
      <c r="BL95" s="46"/>
      <c r="BM95" s="46"/>
      <c r="BN95" s="46"/>
      <c r="BO95" s="46"/>
      <c r="BP95" s="46"/>
      <c r="BQ95" s="46"/>
      <c r="BR95" s="46"/>
      <c r="BS95" s="46"/>
      <c r="BT95" s="46"/>
      <c r="BU95" s="46"/>
      <c r="BV95" s="46"/>
      <c r="BW95" s="46"/>
      <c r="BX95" s="46"/>
      <c r="BY95" s="46"/>
      <c r="BZ95" s="46"/>
      <c r="CA95" s="46"/>
      <c r="CB95" s="46"/>
      <c r="CC95" s="46"/>
      <c r="CD95" s="46"/>
    </row>
    <row r="96" spans="1:82" hidden="1">
      <c r="A96" s="46"/>
      <c r="B96" s="46" t="s">
        <v>983</v>
      </c>
      <c r="C96" s="46" t="s">
        <v>860</v>
      </c>
      <c r="D96" s="46" t="s">
        <v>977</v>
      </c>
      <c r="E96" s="46" t="s">
        <v>402</v>
      </c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46"/>
      <c r="BC96" s="46"/>
      <c r="BD96" s="46"/>
      <c r="BE96" s="46"/>
      <c r="BF96" s="46"/>
      <c r="BG96" s="46"/>
      <c r="BH96" s="46"/>
      <c r="BI96" s="46"/>
      <c r="BJ96" s="46"/>
      <c r="BK96" s="46"/>
      <c r="BL96" s="46"/>
      <c r="BM96" s="46"/>
      <c r="BN96" s="46"/>
      <c r="BO96" s="46"/>
      <c r="BP96" s="46"/>
      <c r="BQ96" s="46"/>
      <c r="BR96" s="46"/>
      <c r="BS96" s="46"/>
      <c r="BT96" s="46"/>
      <c r="BU96" s="46"/>
      <c r="BV96" s="46"/>
      <c r="BW96" s="46"/>
      <c r="BX96" s="46"/>
      <c r="BY96" s="46"/>
      <c r="BZ96" s="46"/>
      <c r="CA96" s="46"/>
      <c r="CB96" s="46"/>
      <c r="CC96" s="46"/>
      <c r="CD96" s="46"/>
    </row>
    <row r="97" spans="1:82" hidden="1">
      <c r="A97" s="46"/>
      <c r="B97" s="46" t="s">
        <v>988</v>
      </c>
      <c r="C97" s="46" t="s">
        <v>871</v>
      </c>
      <c r="D97" s="46" t="s">
        <v>977</v>
      </c>
      <c r="E97" s="46" t="s">
        <v>402</v>
      </c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/>
      <c r="BA97" s="46"/>
      <c r="BB97" s="46"/>
      <c r="BC97" s="46"/>
      <c r="BD97" s="46"/>
      <c r="BE97" s="46"/>
      <c r="BF97" s="46"/>
      <c r="BG97" s="46"/>
      <c r="BH97" s="46"/>
      <c r="BI97" s="46"/>
      <c r="BJ97" s="46"/>
      <c r="BK97" s="46"/>
      <c r="BL97" s="46"/>
      <c r="BM97" s="46"/>
      <c r="BN97" s="46"/>
      <c r="BO97" s="46"/>
      <c r="BP97" s="46"/>
      <c r="BQ97" s="46"/>
      <c r="BR97" s="46"/>
      <c r="BS97" s="46"/>
      <c r="BT97" s="46"/>
      <c r="BU97" s="46"/>
      <c r="BV97" s="46"/>
      <c r="BW97" s="46"/>
      <c r="BX97" s="46"/>
      <c r="BY97" s="46"/>
      <c r="BZ97" s="46"/>
      <c r="CA97" s="46"/>
      <c r="CB97" s="46"/>
      <c r="CC97" s="46"/>
      <c r="CD97" s="46"/>
    </row>
    <row r="98" spans="1:82" hidden="1">
      <c r="A98" s="46"/>
      <c r="B98" s="46" t="s">
        <v>984</v>
      </c>
      <c r="C98" s="46" t="s">
        <v>860</v>
      </c>
      <c r="D98" s="46" t="s">
        <v>977</v>
      </c>
      <c r="E98" s="46" t="s">
        <v>402</v>
      </c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  <c r="AX98" s="46"/>
      <c r="AY98" s="46"/>
      <c r="AZ98" s="46"/>
      <c r="BA98" s="46"/>
      <c r="BB98" s="46"/>
      <c r="BC98" s="46"/>
      <c r="BD98" s="46"/>
      <c r="BE98" s="46"/>
      <c r="BF98" s="46"/>
      <c r="BG98" s="46"/>
      <c r="BH98" s="46"/>
      <c r="BI98" s="46"/>
      <c r="BJ98" s="46"/>
      <c r="BK98" s="46"/>
      <c r="BL98" s="46"/>
      <c r="BM98" s="46"/>
      <c r="BN98" s="46"/>
      <c r="BO98" s="46"/>
      <c r="BP98" s="46"/>
      <c r="BQ98" s="46"/>
      <c r="BR98" s="46"/>
      <c r="BS98" s="46"/>
      <c r="BT98" s="46"/>
      <c r="BU98" s="46"/>
      <c r="BV98" s="46"/>
      <c r="BW98" s="46"/>
      <c r="BX98" s="46"/>
      <c r="BY98" s="46"/>
      <c r="BZ98" s="46"/>
      <c r="CA98" s="46"/>
      <c r="CB98" s="46"/>
      <c r="CC98" s="46"/>
      <c r="CD98" s="46"/>
    </row>
    <row r="99" spans="1:82" hidden="1">
      <c r="A99" s="46"/>
      <c r="B99" s="46" t="s">
        <v>985</v>
      </c>
      <c r="C99" s="46" t="s">
        <v>860</v>
      </c>
      <c r="D99" s="46" t="s">
        <v>977</v>
      </c>
      <c r="E99" s="46" t="s">
        <v>402</v>
      </c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46"/>
      <c r="AQ99" s="46"/>
      <c r="AR99" s="46"/>
      <c r="AS99" s="46"/>
      <c r="AT99" s="46"/>
      <c r="AU99" s="46"/>
      <c r="AV99" s="46"/>
      <c r="AW99" s="46"/>
      <c r="AX99" s="46"/>
      <c r="AY99" s="46"/>
      <c r="AZ99" s="46"/>
      <c r="BA99" s="46"/>
      <c r="BB99" s="46"/>
      <c r="BC99" s="46"/>
      <c r="BD99" s="46"/>
      <c r="BE99" s="46"/>
      <c r="BF99" s="46"/>
      <c r="BG99" s="46"/>
      <c r="BH99" s="46"/>
      <c r="BI99" s="46"/>
      <c r="BJ99" s="46"/>
      <c r="BK99" s="46"/>
      <c r="BL99" s="46"/>
      <c r="BM99" s="46"/>
      <c r="BN99" s="46"/>
      <c r="BO99" s="46"/>
      <c r="BP99" s="46"/>
      <c r="BQ99" s="46"/>
      <c r="BR99" s="46"/>
      <c r="BS99" s="46"/>
      <c r="BT99" s="46"/>
      <c r="BU99" s="46"/>
      <c r="BV99" s="46"/>
      <c r="BW99" s="46"/>
      <c r="BX99" s="46"/>
      <c r="BY99" s="46"/>
      <c r="BZ99" s="46"/>
      <c r="CA99" s="46"/>
      <c r="CB99" s="46"/>
      <c r="CC99" s="46"/>
      <c r="CD99" s="46"/>
    </row>
    <row r="100" spans="1:82" hidden="1">
      <c r="A100" s="46"/>
      <c r="B100" s="46" t="s">
        <v>986</v>
      </c>
      <c r="C100" s="46" t="s">
        <v>860</v>
      </c>
      <c r="D100" s="46" t="s">
        <v>977</v>
      </c>
      <c r="E100" s="46" t="s">
        <v>402</v>
      </c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  <c r="AX100" s="46"/>
      <c r="AY100" s="46"/>
      <c r="AZ100" s="46"/>
      <c r="BA100" s="46"/>
      <c r="BB100" s="46"/>
      <c r="BC100" s="46"/>
      <c r="BD100" s="46"/>
      <c r="BE100" s="46"/>
      <c r="BF100" s="46"/>
      <c r="BG100" s="46"/>
      <c r="BH100" s="46"/>
      <c r="BI100" s="46"/>
      <c r="BJ100" s="46"/>
      <c r="BK100" s="46"/>
      <c r="BL100" s="46"/>
      <c r="BM100" s="46"/>
      <c r="BN100" s="46"/>
      <c r="BO100" s="46"/>
      <c r="BP100" s="46"/>
      <c r="BQ100" s="46"/>
      <c r="BR100" s="46"/>
      <c r="BS100" s="46"/>
      <c r="BT100" s="46"/>
      <c r="BU100" s="46"/>
      <c r="BV100" s="46"/>
      <c r="BW100" s="46"/>
      <c r="BX100" s="46"/>
      <c r="BY100" s="46"/>
      <c r="BZ100" s="46"/>
      <c r="CA100" s="46"/>
      <c r="CB100" s="46"/>
      <c r="CC100" s="46"/>
      <c r="CD100" s="46"/>
    </row>
    <row r="101" spans="1:82" hidden="1">
      <c r="A101" s="46" t="s">
        <v>989</v>
      </c>
      <c r="B101" s="46" t="s">
        <v>990</v>
      </c>
      <c r="C101" s="46" t="s">
        <v>860</v>
      </c>
      <c r="D101" s="46" t="s">
        <v>977</v>
      </c>
      <c r="E101" s="46" t="s">
        <v>402</v>
      </c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  <c r="BY101" s="46"/>
      <c r="BZ101" s="46"/>
      <c r="CA101" s="46"/>
      <c r="CB101" s="46"/>
      <c r="CC101" s="46"/>
      <c r="CD101" s="46"/>
    </row>
    <row r="102" spans="1:82" hidden="1">
      <c r="A102" s="46"/>
      <c r="B102" s="46" t="s">
        <v>991</v>
      </c>
      <c r="C102" s="46" t="s">
        <v>860</v>
      </c>
      <c r="D102" s="46" t="s">
        <v>977</v>
      </c>
      <c r="E102" s="46" t="s">
        <v>402</v>
      </c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  <c r="BI102" s="46"/>
      <c r="BJ102" s="46"/>
      <c r="BK102" s="46"/>
      <c r="BL102" s="46"/>
      <c r="BM102" s="46"/>
      <c r="BN102" s="46"/>
      <c r="BO102" s="46"/>
      <c r="BP102" s="46"/>
      <c r="BQ102" s="46"/>
      <c r="BR102" s="46"/>
      <c r="BS102" s="46"/>
      <c r="BT102" s="46"/>
      <c r="BU102" s="46"/>
      <c r="BV102" s="46"/>
      <c r="BW102" s="46"/>
      <c r="BX102" s="46"/>
      <c r="BY102" s="46"/>
      <c r="BZ102" s="46"/>
      <c r="CA102" s="46"/>
      <c r="CB102" s="46"/>
      <c r="CC102" s="46"/>
      <c r="CD102" s="46"/>
    </row>
    <row r="103" spans="1:82" hidden="1">
      <c r="A103" s="46"/>
      <c r="B103" s="46" t="s">
        <v>992</v>
      </c>
      <c r="C103" s="46" t="s">
        <v>860</v>
      </c>
      <c r="D103" s="46" t="s">
        <v>977</v>
      </c>
      <c r="E103" s="46" t="s">
        <v>402</v>
      </c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  <c r="AX103" s="46"/>
      <c r="AY103" s="46"/>
      <c r="AZ103" s="46"/>
      <c r="BA103" s="46"/>
      <c r="BB103" s="46"/>
      <c r="BC103" s="46"/>
      <c r="BD103" s="46"/>
      <c r="BE103" s="46"/>
      <c r="BF103" s="46"/>
      <c r="BG103" s="46"/>
      <c r="BH103" s="46"/>
      <c r="BI103" s="46"/>
      <c r="BJ103" s="46"/>
      <c r="BK103" s="46"/>
      <c r="BL103" s="46"/>
      <c r="BM103" s="46"/>
      <c r="BN103" s="46"/>
      <c r="BO103" s="46"/>
      <c r="BP103" s="46"/>
      <c r="BQ103" s="46"/>
      <c r="BR103" s="46"/>
      <c r="BS103" s="46"/>
      <c r="BT103" s="46"/>
      <c r="BU103" s="46"/>
      <c r="BV103" s="46"/>
      <c r="BW103" s="46"/>
      <c r="BX103" s="46"/>
      <c r="BY103" s="46"/>
      <c r="BZ103" s="46"/>
      <c r="CA103" s="46"/>
      <c r="CB103" s="46"/>
      <c r="CC103" s="46"/>
      <c r="CD103" s="46"/>
    </row>
    <row r="104" spans="1:82" hidden="1">
      <c r="A104" s="46"/>
      <c r="B104" s="46" t="s">
        <v>993</v>
      </c>
      <c r="C104" s="46" t="s">
        <v>860</v>
      </c>
      <c r="D104" s="46" t="s">
        <v>977</v>
      </c>
      <c r="E104" s="46" t="s">
        <v>402</v>
      </c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  <c r="BJ104" s="46"/>
      <c r="BK104" s="46"/>
      <c r="BL104" s="46"/>
      <c r="BM104" s="46"/>
      <c r="BN104" s="46"/>
      <c r="BO104" s="46"/>
      <c r="BP104" s="46"/>
      <c r="BQ104" s="46"/>
      <c r="BR104" s="46"/>
      <c r="BS104" s="46"/>
      <c r="BT104" s="46"/>
      <c r="BU104" s="46"/>
      <c r="BV104" s="46"/>
      <c r="BW104" s="46"/>
      <c r="BX104" s="46"/>
      <c r="BY104" s="46"/>
      <c r="BZ104" s="46"/>
      <c r="CA104" s="46"/>
      <c r="CB104" s="46"/>
      <c r="CC104" s="46"/>
      <c r="CD104" s="46"/>
    </row>
    <row r="105" spans="1:82" hidden="1">
      <c r="A105" s="46" t="s">
        <v>994</v>
      </c>
      <c r="B105" s="46" t="s">
        <v>990</v>
      </c>
      <c r="C105" s="46" t="s">
        <v>860</v>
      </c>
      <c r="D105" s="46" t="s">
        <v>977</v>
      </c>
      <c r="E105" s="46" t="s">
        <v>402</v>
      </c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  <c r="AX105" s="46"/>
      <c r="AY105" s="46"/>
      <c r="AZ105" s="46"/>
      <c r="BA105" s="46"/>
      <c r="BB105" s="46"/>
      <c r="BC105" s="46"/>
      <c r="BD105" s="46"/>
      <c r="BE105" s="46"/>
      <c r="BF105" s="46"/>
      <c r="BG105" s="46"/>
      <c r="BH105" s="46"/>
      <c r="BI105" s="46"/>
      <c r="BJ105" s="46"/>
      <c r="BK105" s="46"/>
      <c r="BL105" s="46"/>
      <c r="BM105" s="46"/>
      <c r="BN105" s="46"/>
      <c r="BO105" s="46"/>
      <c r="BP105" s="46"/>
      <c r="BQ105" s="46"/>
      <c r="BR105" s="46"/>
      <c r="BS105" s="46"/>
      <c r="BT105" s="46"/>
      <c r="BU105" s="46"/>
      <c r="BV105" s="46"/>
      <c r="BW105" s="46"/>
      <c r="BX105" s="46"/>
      <c r="BY105" s="46"/>
      <c r="BZ105" s="46"/>
      <c r="CA105" s="46"/>
      <c r="CB105" s="46"/>
      <c r="CC105" s="46"/>
      <c r="CD105" s="46"/>
    </row>
    <row r="106" spans="1:82" hidden="1">
      <c r="A106" s="46"/>
      <c r="B106" s="46" t="s">
        <v>995</v>
      </c>
      <c r="C106" s="46" t="s">
        <v>871</v>
      </c>
      <c r="D106" s="46" t="s">
        <v>977</v>
      </c>
      <c r="E106" s="46" t="s">
        <v>402</v>
      </c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  <c r="AX106" s="46"/>
      <c r="AY106" s="46"/>
      <c r="AZ106" s="46"/>
      <c r="BA106" s="46"/>
      <c r="BB106" s="46"/>
      <c r="BC106" s="46"/>
      <c r="BD106" s="46"/>
      <c r="BE106" s="46"/>
      <c r="BF106" s="46"/>
      <c r="BG106" s="46"/>
      <c r="BH106" s="46"/>
      <c r="BI106" s="46"/>
      <c r="BJ106" s="46"/>
      <c r="BK106" s="46"/>
      <c r="BL106" s="46"/>
      <c r="BM106" s="46"/>
      <c r="BN106" s="46"/>
      <c r="BO106" s="46"/>
      <c r="BP106" s="46"/>
      <c r="BQ106" s="46"/>
      <c r="BR106" s="46"/>
      <c r="BS106" s="46"/>
      <c r="BT106" s="46"/>
      <c r="BU106" s="46"/>
      <c r="BV106" s="46"/>
      <c r="BW106" s="46"/>
      <c r="BX106" s="46"/>
      <c r="BY106" s="46"/>
      <c r="BZ106" s="46"/>
      <c r="CA106" s="46"/>
      <c r="CB106" s="46"/>
      <c r="CC106" s="46"/>
      <c r="CD106" s="46"/>
    </row>
    <row r="107" spans="1:82" hidden="1">
      <c r="A107" s="46"/>
      <c r="B107" s="46" t="s">
        <v>991</v>
      </c>
      <c r="C107" s="46" t="s">
        <v>860</v>
      </c>
      <c r="D107" s="46" t="s">
        <v>977</v>
      </c>
      <c r="E107" s="46" t="s">
        <v>402</v>
      </c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46"/>
      <c r="AW107" s="46"/>
      <c r="AX107" s="46"/>
      <c r="AY107" s="46"/>
      <c r="AZ107" s="46"/>
      <c r="BA107" s="46"/>
      <c r="BB107" s="46"/>
      <c r="BC107" s="46"/>
      <c r="BD107" s="46"/>
      <c r="BE107" s="46"/>
      <c r="BF107" s="46"/>
      <c r="BG107" s="46"/>
      <c r="BH107" s="46"/>
      <c r="BI107" s="46"/>
      <c r="BJ107" s="46"/>
      <c r="BK107" s="46"/>
      <c r="BL107" s="46"/>
      <c r="BM107" s="46"/>
      <c r="BN107" s="46"/>
      <c r="BO107" s="46"/>
      <c r="BP107" s="46"/>
      <c r="BQ107" s="46"/>
      <c r="BR107" s="46"/>
      <c r="BS107" s="46"/>
      <c r="BT107" s="46"/>
      <c r="BU107" s="46"/>
      <c r="BV107" s="46"/>
      <c r="BW107" s="46"/>
      <c r="BX107" s="46"/>
      <c r="BY107" s="46"/>
      <c r="BZ107" s="46"/>
      <c r="CA107" s="46"/>
      <c r="CB107" s="46"/>
      <c r="CC107" s="46"/>
      <c r="CD107" s="46"/>
    </row>
    <row r="108" spans="1:82" hidden="1">
      <c r="A108" s="46"/>
      <c r="B108" s="46" t="s">
        <v>992</v>
      </c>
      <c r="C108" s="46" t="s">
        <v>860</v>
      </c>
      <c r="D108" s="46" t="s">
        <v>977</v>
      </c>
      <c r="E108" s="46" t="s">
        <v>402</v>
      </c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6"/>
      <c r="BA108" s="46"/>
      <c r="BB108" s="46"/>
      <c r="BC108" s="46"/>
      <c r="BD108" s="46"/>
      <c r="BE108" s="46"/>
      <c r="BF108" s="46"/>
      <c r="BG108" s="46"/>
      <c r="BH108" s="46"/>
      <c r="BI108" s="46"/>
      <c r="BJ108" s="46"/>
      <c r="BK108" s="46"/>
      <c r="BL108" s="46"/>
      <c r="BM108" s="46"/>
      <c r="BN108" s="46"/>
      <c r="BO108" s="46"/>
      <c r="BP108" s="46"/>
      <c r="BQ108" s="46"/>
      <c r="BR108" s="46"/>
      <c r="BS108" s="46"/>
      <c r="BT108" s="46"/>
      <c r="BU108" s="46"/>
      <c r="BV108" s="46"/>
      <c r="BW108" s="46"/>
      <c r="BX108" s="46"/>
      <c r="BY108" s="46"/>
      <c r="BZ108" s="46"/>
      <c r="CA108" s="46"/>
      <c r="CB108" s="46"/>
      <c r="CC108" s="46"/>
      <c r="CD108" s="46"/>
    </row>
    <row r="109" spans="1:82" hidden="1">
      <c r="A109" s="46"/>
      <c r="B109" s="46" t="s">
        <v>993</v>
      </c>
      <c r="C109" s="46" t="s">
        <v>860</v>
      </c>
      <c r="D109" s="46" t="s">
        <v>977</v>
      </c>
      <c r="E109" s="46" t="s">
        <v>402</v>
      </c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  <c r="AX109" s="46"/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  <c r="BI109" s="46"/>
      <c r="BJ109" s="46"/>
      <c r="BK109" s="46"/>
      <c r="BL109" s="46"/>
      <c r="BM109" s="46"/>
      <c r="BN109" s="46"/>
      <c r="BO109" s="46"/>
      <c r="BP109" s="46"/>
      <c r="BQ109" s="46"/>
      <c r="BR109" s="46"/>
      <c r="BS109" s="46"/>
      <c r="BT109" s="46"/>
      <c r="BU109" s="46"/>
      <c r="BV109" s="46"/>
      <c r="BW109" s="46"/>
      <c r="BX109" s="46"/>
      <c r="BY109" s="46"/>
      <c r="BZ109" s="46"/>
      <c r="CA109" s="46"/>
      <c r="CB109" s="46"/>
      <c r="CC109" s="46"/>
      <c r="CD109" s="46"/>
    </row>
    <row r="110" spans="1:82" hidden="1">
      <c r="A110" s="46" t="s">
        <v>996</v>
      </c>
      <c r="B110" s="46" t="s">
        <v>997</v>
      </c>
      <c r="C110" s="46" t="s">
        <v>860</v>
      </c>
      <c r="D110" s="46" t="s">
        <v>955</v>
      </c>
      <c r="E110" s="46" t="s">
        <v>402</v>
      </c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  <c r="BJ110" s="46"/>
      <c r="BK110" s="46"/>
      <c r="BL110" s="46"/>
      <c r="BM110" s="46"/>
      <c r="BN110" s="46"/>
      <c r="BO110" s="46"/>
      <c r="BP110" s="46"/>
      <c r="BQ110" s="46"/>
      <c r="BR110" s="46"/>
      <c r="BS110" s="46"/>
      <c r="BT110" s="46"/>
      <c r="BU110" s="46"/>
      <c r="BV110" s="46"/>
      <c r="BW110" s="46"/>
      <c r="BX110" s="46"/>
      <c r="BY110" s="46"/>
      <c r="BZ110" s="46"/>
      <c r="CA110" s="46"/>
      <c r="CB110" s="46"/>
      <c r="CC110" s="46"/>
      <c r="CD110" s="46"/>
    </row>
    <row r="111" spans="1:82" hidden="1">
      <c r="A111" s="46" t="s">
        <v>998</v>
      </c>
      <c r="B111" s="46" t="s">
        <v>940</v>
      </c>
      <c r="C111" s="46" t="s">
        <v>860</v>
      </c>
      <c r="D111" s="46" t="s">
        <v>999</v>
      </c>
      <c r="E111" s="46" t="s">
        <v>402</v>
      </c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  <c r="AX111" s="46"/>
      <c r="AY111" s="46"/>
      <c r="AZ111" s="46"/>
      <c r="BA111" s="46"/>
      <c r="BB111" s="46"/>
      <c r="BC111" s="46"/>
      <c r="BD111" s="46"/>
      <c r="BE111" s="46"/>
      <c r="BF111" s="46"/>
      <c r="BG111" s="46"/>
      <c r="BH111" s="46"/>
      <c r="BI111" s="46"/>
      <c r="BJ111" s="46"/>
      <c r="BK111" s="46"/>
      <c r="BL111" s="46"/>
      <c r="BM111" s="46"/>
      <c r="BN111" s="46"/>
      <c r="BO111" s="46"/>
      <c r="BP111" s="46"/>
      <c r="BQ111" s="46"/>
      <c r="BR111" s="46"/>
      <c r="BS111" s="46"/>
      <c r="BT111" s="46"/>
      <c r="BU111" s="46"/>
      <c r="BV111" s="46"/>
      <c r="BW111" s="46"/>
      <c r="BX111" s="46"/>
      <c r="BY111" s="46"/>
      <c r="BZ111" s="46"/>
      <c r="CA111" s="46"/>
      <c r="CB111" s="46"/>
      <c r="CC111" s="46"/>
      <c r="CD111" s="46"/>
    </row>
    <row r="112" spans="1:82" hidden="1">
      <c r="A112" s="46" t="s">
        <v>1000</v>
      </c>
      <c r="B112" s="46" t="s">
        <v>971</v>
      </c>
      <c r="C112" s="46" t="s">
        <v>871</v>
      </c>
      <c r="D112" s="46"/>
      <c r="E112" s="46" t="s">
        <v>402</v>
      </c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6"/>
      <c r="AY112" s="46"/>
      <c r="AZ112" s="46"/>
      <c r="BA112" s="46"/>
      <c r="BB112" s="46"/>
      <c r="BC112" s="46"/>
      <c r="BD112" s="46"/>
      <c r="BE112" s="46"/>
      <c r="BF112" s="46"/>
      <c r="BG112" s="46"/>
      <c r="BH112" s="46"/>
      <c r="BI112" s="46"/>
      <c r="BJ112" s="46"/>
      <c r="BK112" s="46"/>
      <c r="BL112" s="46"/>
      <c r="BM112" s="46"/>
      <c r="BN112" s="46"/>
      <c r="BO112" s="46"/>
      <c r="BP112" s="46"/>
      <c r="BQ112" s="46"/>
      <c r="BR112" s="46"/>
      <c r="BS112" s="46"/>
      <c r="BT112" s="46"/>
      <c r="BU112" s="46"/>
      <c r="BV112" s="46"/>
      <c r="BW112" s="46"/>
      <c r="BX112" s="46"/>
      <c r="BY112" s="46"/>
      <c r="BZ112" s="46"/>
      <c r="CA112" s="46"/>
      <c r="CB112" s="46"/>
      <c r="CC112" s="46"/>
      <c r="CD112" s="46"/>
    </row>
    <row r="113" spans="1:82" hidden="1">
      <c r="A113" s="46"/>
      <c r="B113" s="46" t="s">
        <v>973</v>
      </c>
      <c r="C113" s="46" t="s">
        <v>860</v>
      </c>
      <c r="D113" s="46"/>
      <c r="E113" s="46" t="s">
        <v>402</v>
      </c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46"/>
      <c r="AW113" s="46"/>
      <c r="AX113" s="46"/>
      <c r="AY113" s="46"/>
      <c r="AZ113" s="46"/>
      <c r="BA113" s="46"/>
      <c r="BB113" s="46"/>
      <c r="BC113" s="46"/>
      <c r="BD113" s="46"/>
      <c r="BE113" s="46"/>
      <c r="BF113" s="46"/>
      <c r="BG113" s="46"/>
      <c r="BH113" s="46"/>
      <c r="BI113" s="46"/>
      <c r="BJ113" s="46"/>
      <c r="BK113" s="46"/>
      <c r="BL113" s="46"/>
      <c r="BM113" s="46"/>
      <c r="BN113" s="46"/>
      <c r="BO113" s="46"/>
      <c r="BP113" s="46"/>
      <c r="BQ113" s="46"/>
      <c r="BR113" s="46"/>
      <c r="BS113" s="46"/>
      <c r="BT113" s="46"/>
      <c r="BU113" s="46"/>
      <c r="BV113" s="46"/>
      <c r="BW113" s="46"/>
      <c r="BX113" s="46"/>
      <c r="BY113" s="46"/>
      <c r="BZ113" s="46"/>
      <c r="CA113" s="46"/>
      <c r="CB113" s="46"/>
      <c r="CC113" s="46"/>
      <c r="CD113" s="46"/>
    </row>
    <row r="114" spans="1:82" hidden="1">
      <c r="A114" s="46"/>
      <c r="B114" s="46" t="s">
        <v>974</v>
      </c>
      <c r="C114" s="46" t="s">
        <v>860</v>
      </c>
      <c r="D114" s="46"/>
      <c r="E114" s="46" t="s">
        <v>402</v>
      </c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46"/>
      <c r="AW114" s="46"/>
      <c r="AX114" s="46"/>
      <c r="AY114" s="46"/>
      <c r="AZ114" s="46"/>
      <c r="BA114" s="46"/>
      <c r="BB114" s="46"/>
      <c r="BC114" s="46"/>
      <c r="BD114" s="46"/>
      <c r="BE114" s="46"/>
      <c r="BF114" s="46"/>
      <c r="BG114" s="46"/>
      <c r="BH114" s="46"/>
      <c r="BI114" s="46"/>
      <c r="BJ114" s="46"/>
      <c r="BK114" s="46"/>
      <c r="BL114" s="46"/>
      <c r="BM114" s="46"/>
      <c r="BN114" s="46"/>
      <c r="BO114" s="46"/>
      <c r="BP114" s="46"/>
      <c r="BQ114" s="46"/>
      <c r="BR114" s="46"/>
      <c r="BS114" s="46"/>
      <c r="BT114" s="46"/>
      <c r="BU114" s="46"/>
      <c r="BV114" s="46"/>
      <c r="BW114" s="46"/>
      <c r="BX114" s="46"/>
      <c r="BY114" s="46"/>
      <c r="BZ114" s="46"/>
      <c r="CA114" s="46"/>
      <c r="CB114" s="46"/>
      <c r="CC114" s="46"/>
      <c r="CD114" s="46"/>
    </row>
    <row r="115" spans="1:82" hidden="1">
      <c r="A115" s="46" t="s">
        <v>821</v>
      </c>
      <c r="B115" s="46" t="s">
        <v>971</v>
      </c>
      <c r="C115" s="46" t="s">
        <v>871</v>
      </c>
      <c r="D115" s="46"/>
      <c r="E115" s="46" t="s">
        <v>402</v>
      </c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46"/>
      <c r="AW115" s="46"/>
      <c r="AX115" s="46"/>
      <c r="AY115" s="46"/>
      <c r="AZ115" s="46"/>
      <c r="BA115" s="46"/>
      <c r="BB115" s="46"/>
      <c r="BC115" s="46"/>
      <c r="BD115" s="46"/>
      <c r="BE115" s="46"/>
      <c r="BF115" s="46"/>
      <c r="BG115" s="46"/>
      <c r="BH115" s="46"/>
      <c r="BI115" s="46"/>
      <c r="BJ115" s="46"/>
      <c r="BK115" s="46"/>
      <c r="BL115" s="46"/>
      <c r="BM115" s="46"/>
      <c r="BN115" s="46"/>
      <c r="BO115" s="46"/>
      <c r="BP115" s="46"/>
      <c r="BQ115" s="46"/>
      <c r="BR115" s="46"/>
      <c r="BS115" s="46"/>
      <c r="BT115" s="46"/>
      <c r="BU115" s="46"/>
      <c r="BV115" s="46"/>
      <c r="BW115" s="46"/>
      <c r="BX115" s="46"/>
      <c r="BY115" s="46"/>
      <c r="BZ115" s="46"/>
      <c r="CA115" s="46"/>
      <c r="CB115" s="46"/>
      <c r="CC115" s="46"/>
      <c r="CD115" s="46"/>
    </row>
    <row r="116" spans="1:82" hidden="1">
      <c r="A116" s="46"/>
      <c r="B116" s="46" t="s">
        <v>973</v>
      </c>
      <c r="C116" s="46" t="s">
        <v>860</v>
      </c>
      <c r="D116" s="46"/>
      <c r="E116" s="46" t="s">
        <v>402</v>
      </c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6"/>
      <c r="AX116" s="46"/>
      <c r="AY116" s="46"/>
      <c r="AZ116" s="46"/>
      <c r="BA116" s="46"/>
      <c r="BB116" s="46"/>
      <c r="BC116" s="46"/>
      <c r="BD116" s="46"/>
      <c r="BE116" s="46"/>
      <c r="BF116" s="46"/>
      <c r="BG116" s="46"/>
      <c r="BH116" s="46"/>
      <c r="BI116" s="46"/>
      <c r="BJ116" s="46"/>
      <c r="BK116" s="46"/>
      <c r="BL116" s="46"/>
      <c r="BM116" s="46"/>
      <c r="BN116" s="46"/>
      <c r="BO116" s="46"/>
      <c r="BP116" s="46"/>
      <c r="BQ116" s="46"/>
      <c r="BR116" s="46"/>
      <c r="BS116" s="46"/>
      <c r="BT116" s="46"/>
      <c r="BU116" s="46"/>
      <c r="BV116" s="46"/>
      <c r="BW116" s="46"/>
      <c r="BX116" s="46"/>
      <c r="BY116" s="46"/>
      <c r="BZ116" s="46"/>
      <c r="CA116" s="46"/>
      <c r="CB116" s="46"/>
      <c r="CC116" s="46"/>
      <c r="CD116" s="46"/>
    </row>
    <row r="117" spans="1:82" hidden="1">
      <c r="A117" s="46"/>
      <c r="B117" s="46" t="s">
        <v>974</v>
      </c>
      <c r="C117" s="46" t="s">
        <v>860</v>
      </c>
      <c r="D117" s="46"/>
      <c r="E117" s="46" t="s">
        <v>402</v>
      </c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46"/>
      <c r="AW117" s="46"/>
      <c r="AX117" s="46"/>
      <c r="AY117" s="46"/>
      <c r="AZ117" s="46"/>
      <c r="BA117" s="46"/>
      <c r="BB117" s="46"/>
      <c r="BC117" s="46"/>
      <c r="BD117" s="46"/>
      <c r="BE117" s="46"/>
      <c r="BF117" s="46"/>
      <c r="BG117" s="46"/>
      <c r="BH117" s="46"/>
      <c r="BI117" s="46"/>
      <c r="BJ117" s="46"/>
      <c r="BK117" s="46"/>
      <c r="BL117" s="46"/>
      <c r="BM117" s="46"/>
      <c r="BN117" s="46"/>
      <c r="BO117" s="46"/>
      <c r="BP117" s="46"/>
      <c r="BQ117" s="46"/>
      <c r="BR117" s="46"/>
      <c r="BS117" s="46"/>
      <c r="BT117" s="46"/>
      <c r="BU117" s="46"/>
      <c r="BV117" s="46"/>
      <c r="BW117" s="46"/>
      <c r="BX117" s="46"/>
      <c r="BY117" s="46"/>
      <c r="BZ117" s="46"/>
      <c r="CA117" s="46"/>
      <c r="CB117" s="46"/>
      <c r="CC117" s="46"/>
      <c r="CD117" s="46"/>
    </row>
    <row r="118" spans="1:82" hidden="1">
      <c r="A118" s="46" t="s">
        <v>817</v>
      </c>
      <c r="B118" s="46" t="s">
        <v>971</v>
      </c>
      <c r="C118" s="46" t="s">
        <v>871</v>
      </c>
      <c r="D118" s="46"/>
      <c r="E118" s="46" t="s">
        <v>402</v>
      </c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  <c r="AX118" s="46"/>
      <c r="AY118" s="46"/>
      <c r="AZ118" s="46"/>
      <c r="BA118" s="46"/>
      <c r="BB118" s="46"/>
      <c r="BC118" s="46"/>
      <c r="BD118" s="46"/>
      <c r="BE118" s="46"/>
      <c r="BF118" s="46"/>
      <c r="BG118" s="46"/>
      <c r="BH118" s="46"/>
      <c r="BI118" s="46"/>
      <c r="BJ118" s="46"/>
      <c r="BK118" s="46"/>
      <c r="BL118" s="46"/>
      <c r="BM118" s="46"/>
      <c r="BN118" s="46"/>
      <c r="BO118" s="46"/>
      <c r="BP118" s="46"/>
      <c r="BQ118" s="46"/>
      <c r="BR118" s="46"/>
      <c r="BS118" s="46"/>
      <c r="BT118" s="46"/>
      <c r="BU118" s="46"/>
      <c r="BV118" s="46"/>
      <c r="BW118" s="46"/>
      <c r="BX118" s="46"/>
      <c r="BY118" s="46"/>
      <c r="BZ118" s="46"/>
      <c r="CA118" s="46"/>
      <c r="CB118" s="46"/>
      <c r="CC118" s="46"/>
      <c r="CD118" s="46"/>
    </row>
    <row r="119" spans="1:82" hidden="1">
      <c r="A119" s="46"/>
      <c r="B119" s="46" t="s">
        <v>973</v>
      </c>
      <c r="C119" s="46" t="s">
        <v>860</v>
      </c>
      <c r="D119" s="46"/>
      <c r="E119" s="46" t="s">
        <v>402</v>
      </c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  <c r="BJ119" s="46"/>
      <c r="BK119" s="46"/>
      <c r="BL119" s="46"/>
      <c r="BM119" s="46"/>
      <c r="BN119" s="46"/>
      <c r="BO119" s="46"/>
      <c r="BP119" s="46"/>
      <c r="BQ119" s="46"/>
      <c r="BR119" s="46"/>
      <c r="BS119" s="46"/>
      <c r="BT119" s="46"/>
      <c r="BU119" s="46"/>
      <c r="BV119" s="46"/>
      <c r="BW119" s="46"/>
      <c r="BX119" s="46"/>
      <c r="BY119" s="46"/>
      <c r="BZ119" s="46"/>
      <c r="CA119" s="46"/>
      <c r="CB119" s="46"/>
      <c r="CC119" s="46"/>
      <c r="CD119" s="46"/>
    </row>
    <row r="120" spans="1:82" hidden="1">
      <c r="A120" s="46"/>
      <c r="B120" s="46" t="s">
        <v>974</v>
      </c>
      <c r="C120" s="46" t="s">
        <v>860</v>
      </c>
      <c r="D120" s="46"/>
      <c r="E120" s="46" t="s">
        <v>402</v>
      </c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6"/>
      <c r="BP120" s="46"/>
      <c r="BQ120" s="46"/>
      <c r="BR120" s="46"/>
      <c r="BS120" s="46"/>
      <c r="BT120" s="46"/>
      <c r="BU120" s="46"/>
      <c r="BV120" s="46"/>
      <c r="BW120" s="46"/>
      <c r="BX120" s="46"/>
      <c r="BY120" s="46"/>
      <c r="BZ120" s="46"/>
      <c r="CA120" s="46"/>
      <c r="CB120" s="46"/>
      <c r="CC120" s="46"/>
      <c r="CD120" s="46"/>
    </row>
    <row r="121" spans="1:82" hidden="1">
      <c r="A121" s="46" t="s">
        <v>1001</v>
      </c>
      <c r="B121" s="46" t="s">
        <v>971</v>
      </c>
      <c r="C121" s="46" t="s">
        <v>871</v>
      </c>
      <c r="D121" s="46"/>
      <c r="E121" s="46" t="s">
        <v>402</v>
      </c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/>
      <c r="AV121" s="46"/>
      <c r="AW121" s="46"/>
      <c r="AX121" s="46"/>
      <c r="AY121" s="46"/>
      <c r="AZ121" s="46"/>
      <c r="BA121" s="46"/>
      <c r="BB121" s="46"/>
      <c r="BC121" s="46"/>
      <c r="BD121" s="46"/>
      <c r="BE121" s="46"/>
      <c r="BF121" s="46"/>
      <c r="BG121" s="46"/>
      <c r="BH121" s="46"/>
      <c r="BI121" s="46"/>
      <c r="BJ121" s="46"/>
      <c r="BK121" s="46"/>
      <c r="BL121" s="46"/>
      <c r="BM121" s="46"/>
      <c r="BN121" s="46"/>
      <c r="BO121" s="46"/>
      <c r="BP121" s="46"/>
      <c r="BQ121" s="46"/>
      <c r="BR121" s="46"/>
      <c r="BS121" s="46"/>
      <c r="BT121" s="46"/>
      <c r="BU121" s="46"/>
      <c r="BV121" s="46"/>
      <c r="BW121" s="46"/>
      <c r="BX121" s="46"/>
      <c r="BY121" s="46"/>
      <c r="BZ121" s="46"/>
      <c r="CA121" s="46"/>
      <c r="CB121" s="46"/>
      <c r="CC121" s="46"/>
      <c r="CD121" s="46"/>
    </row>
    <row r="122" spans="1:82" hidden="1">
      <c r="A122" s="46"/>
      <c r="B122" s="46" t="s">
        <v>973</v>
      </c>
      <c r="C122" s="46" t="s">
        <v>860</v>
      </c>
      <c r="D122" s="46"/>
      <c r="E122" s="46" t="s">
        <v>402</v>
      </c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46"/>
      <c r="AO122" s="46"/>
      <c r="AP122" s="46"/>
      <c r="AQ122" s="46"/>
      <c r="AR122" s="46"/>
      <c r="AS122" s="46"/>
      <c r="AT122" s="46"/>
      <c r="AU122" s="46"/>
      <c r="AV122" s="46"/>
      <c r="AW122" s="46"/>
      <c r="AX122" s="46"/>
      <c r="AY122" s="46"/>
      <c r="AZ122" s="46"/>
      <c r="BA122" s="46"/>
      <c r="BB122" s="46"/>
      <c r="BC122" s="46"/>
      <c r="BD122" s="46"/>
      <c r="BE122" s="46"/>
      <c r="BF122" s="46"/>
      <c r="BG122" s="46"/>
      <c r="BH122" s="46"/>
      <c r="BI122" s="46"/>
      <c r="BJ122" s="46"/>
      <c r="BK122" s="46"/>
      <c r="BL122" s="46"/>
      <c r="BM122" s="46"/>
      <c r="BN122" s="46"/>
      <c r="BO122" s="46"/>
      <c r="BP122" s="46"/>
      <c r="BQ122" s="46"/>
      <c r="BR122" s="46"/>
      <c r="BS122" s="46"/>
      <c r="BT122" s="46"/>
      <c r="BU122" s="46"/>
      <c r="BV122" s="46"/>
      <c r="BW122" s="46"/>
      <c r="BX122" s="46"/>
      <c r="BY122" s="46"/>
      <c r="BZ122" s="46"/>
      <c r="CA122" s="46"/>
      <c r="CB122" s="46"/>
      <c r="CC122" s="46"/>
      <c r="CD122" s="46"/>
    </row>
    <row r="123" spans="1:82" hidden="1">
      <c r="A123" s="46"/>
      <c r="B123" s="46" t="s">
        <v>974</v>
      </c>
      <c r="C123" s="46" t="s">
        <v>860</v>
      </c>
      <c r="D123" s="46"/>
      <c r="E123" s="46" t="s">
        <v>402</v>
      </c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  <c r="BU123" s="46"/>
      <c r="BV123" s="46"/>
      <c r="BW123" s="46"/>
      <c r="BX123" s="46"/>
      <c r="BY123" s="46"/>
      <c r="BZ123" s="46"/>
      <c r="CA123" s="46"/>
      <c r="CB123" s="46"/>
      <c r="CC123" s="46"/>
      <c r="CD123" s="46"/>
    </row>
    <row r="124" spans="1:82" hidden="1">
      <c r="A124" s="46" t="s">
        <v>1002</v>
      </c>
      <c r="B124" s="46" t="s">
        <v>971</v>
      </c>
      <c r="C124" s="46" t="s">
        <v>871</v>
      </c>
      <c r="D124" s="46"/>
      <c r="E124" s="46" t="s">
        <v>402</v>
      </c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6"/>
      <c r="BM124" s="46"/>
      <c r="BN124" s="46"/>
      <c r="BO124" s="46"/>
      <c r="BP124" s="46"/>
      <c r="BQ124" s="46"/>
      <c r="BR124" s="46"/>
      <c r="BS124" s="46"/>
      <c r="BT124" s="46"/>
      <c r="BU124" s="46"/>
      <c r="BV124" s="46"/>
      <c r="BW124" s="46"/>
      <c r="BX124" s="46"/>
      <c r="BY124" s="46"/>
      <c r="BZ124" s="46"/>
      <c r="CA124" s="46"/>
      <c r="CB124" s="46"/>
      <c r="CC124" s="46"/>
      <c r="CD124" s="46"/>
    </row>
    <row r="125" spans="1:82" hidden="1">
      <c r="A125" s="46"/>
      <c r="B125" s="46" t="s">
        <v>974</v>
      </c>
      <c r="C125" s="46" t="s">
        <v>860</v>
      </c>
      <c r="D125" s="46"/>
      <c r="E125" s="46" t="s">
        <v>402</v>
      </c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6"/>
      <c r="AO125" s="46"/>
      <c r="AP125" s="46"/>
      <c r="AQ125" s="46"/>
      <c r="AR125" s="46"/>
      <c r="AS125" s="46"/>
      <c r="AT125" s="46"/>
      <c r="AU125" s="46"/>
      <c r="AV125" s="46"/>
      <c r="AW125" s="46"/>
      <c r="AX125" s="46"/>
      <c r="AY125" s="46"/>
      <c r="AZ125" s="46"/>
      <c r="BA125" s="46"/>
      <c r="BB125" s="46"/>
      <c r="BC125" s="46"/>
      <c r="BD125" s="46"/>
      <c r="BE125" s="46"/>
      <c r="BF125" s="46"/>
      <c r="BG125" s="46"/>
      <c r="BH125" s="46"/>
      <c r="BI125" s="46"/>
      <c r="BJ125" s="46"/>
      <c r="BK125" s="46"/>
      <c r="BL125" s="46"/>
      <c r="BM125" s="46"/>
      <c r="BN125" s="46"/>
      <c r="BO125" s="46"/>
      <c r="BP125" s="46"/>
      <c r="BQ125" s="46"/>
      <c r="BR125" s="46"/>
      <c r="BS125" s="46"/>
      <c r="BT125" s="46"/>
      <c r="BU125" s="46"/>
      <c r="BV125" s="46"/>
      <c r="BW125" s="46"/>
      <c r="BX125" s="46"/>
      <c r="BY125" s="46"/>
      <c r="BZ125" s="46"/>
      <c r="CA125" s="46"/>
      <c r="CB125" s="46"/>
      <c r="CC125" s="46"/>
      <c r="CD125" s="46"/>
    </row>
    <row r="126" spans="1:82" hidden="1">
      <c r="A126" s="46" t="s">
        <v>1003</v>
      </c>
      <c r="B126" s="46" t="s">
        <v>971</v>
      </c>
      <c r="C126" s="46" t="s">
        <v>871</v>
      </c>
      <c r="D126" s="46"/>
      <c r="E126" s="46" t="s">
        <v>1004</v>
      </c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6"/>
      <c r="AP126" s="46"/>
      <c r="AQ126" s="46"/>
      <c r="AR126" s="46"/>
      <c r="AS126" s="46"/>
      <c r="AT126" s="46"/>
      <c r="AU126" s="46"/>
      <c r="AV126" s="46"/>
      <c r="AW126" s="46"/>
      <c r="AX126" s="46"/>
      <c r="AY126" s="46"/>
      <c r="AZ126" s="46"/>
      <c r="BA126" s="46"/>
      <c r="BB126" s="46"/>
      <c r="BC126" s="46"/>
      <c r="BD126" s="46"/>
      <c r="BE126" s="46"/>
      <c r="BF126" s="46"/>
      <c r="BG126" s="46"/>
      <c r="BH126" s="46"/>
      <c r="BI126" s="46"/>
      <c r="BJ126" s="46"/>
      <c r="BK126" s="46"/>
      <c r="BL126" s="46"/>
      <c r="BM126" s="46"/>
      <c r="BN126" s="46"/>
      <c r="BO126" s="46"/>
      <c r="BP126" s="46"/>
      <c r="BQ126" s="46"/>
      <c r="BR126" s="46"/>
      <c r="BS126" s="46"/>
      <c r="BT126" s="46"/>
      <c r="BU126" s="46"/>
      <c r="BV126" s="46"/>
      <c r="BW126" s="46"/>
      <c r="BX126" s="46"/>
      <c r="BY126" s="46"/>
      <c r="BZ126" s="46"/>
      <c r="CA126" s="46"/>
      <c r="CB126" s="46"/>
      <c r="CC126" s="46"/>
      <c r="CD126" s="46"/>
    </row>
    <row r="127" spans="1:82" hidden="1">
      <c r="A127" s="46"/>
      <c r="B127" s="46" t="s">
        <v>973</v>
      </c>
      <c r="C127" s="46" t="s">
        <v>860</v>
      </c>
      <c r="D127" s="46"/>
      <c r="E127" s="46" t="s">
        <v>1004</v>
      </c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6"/>
      <c r="AP127" s="46"/>
      <c r="AQ127" s="46"/>
      <c r="AR127" s="46"/>
      <c r="AS127" s="46"/>
      <c r="AT127" s="46"/>
      <c r="AU127" s="46"/>
      <c r="AV127" s="46"/>
      <c r="AW127" s="46"/>
      <c r="AX127" s="46"/>
      <c r="AY127" s="46"/>
      <c r="AZ127" s="46"/>
      <c r="BA127" s="46"/>
      <c r="BB127" s="46"/>
      <c r="BC127" s="46"/>
      <c r="BD127" s="46"/>
      <c r="BE127" s="46"/>
      <c r="BF127" s="46"/>
      <c r="BG127" s="46"/>
      <c r="BH127" s="46"/>
      <c r="BI127" s="46"/>
      <c r="BJ127" s="46"/>
      <c r="BK127" s="46"/>
      <c r="BL127" s="46"/>
      <c r="BM127" s="46"/>
      <c r="BN127" s="46"/>
      <c r="BO127" s="46"/>
      <c r="BP127" s="46"/>
      <c r="BQ127" s="46"/>
      <c r="BR127" s="46"/>
      <c r="BS127" s="46"/>
      <c r="BT127" s="46"/>
      <c r="BU127" s="46"/>
      <c r="BV127" s="46"/>
      <c r="BW127" s="46"/>
      <c r="BX127" s="46"/>
      <c r="BY127" s="46"/>
      <c r="BZ127" s="46"/>
      <c r="CA127" s="46"/>
      <c r="CB127" s="46"/>
      <c r="CC127" s="46"/>
      <c r="CD127" s="46"/>
    </row>
    <row r="128" spans="1:82" hidden="1">
      <c r="A128" s="46"/>
      <c r="B128" s="46" t="s">
        <v>974</v>
      </c>
      <c r="C128" s="46" t="s">
        <v>860</v>
      </c>
      <c r="D128" s="46"/>
      <c r="E128" s="46" t="s">
        <v>1004</v>
      </c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</row>
    <row r="129" spans="1:82" hidden="1">
      <c r="A129" s="46" t="s">
        <v>1005</v>
      </c>
      <c r="B129" s="46" t="s">
        <v>971</v>
      </c>
      <c r="C129" s="46" t="s">
        <v>871</v>
      </c>
      <c r="D129" s="46"/>
      <c r="E129" s="46" t="s">
        <v>1004</v>
      </c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6"/>
      <c r="AR129" s="46"/>
      <c r="AS129" s="46"/>
      <c r="AT129" s="46"/>
      <c r="AU129" s="46"/>
      <c r="AV129" s="46"/>
      <c r="AW129" s="46"/>
      <c r="AX129" s="46"/>
      <c r="AY129" s="46"/>
      <c r="AZ129" s="46"/>
      <c r="BA129" s="46"/>
      <c r="BB129" s="46"/>
      <c r="BC129" s="46"/>
      <c r="BD129" s="46"/>
      <c r="BE129" s="46"/>
      <c r="BF129" s="46"/>
      <c r="BG129" s="46"/>
      <c r="BH129" s="46"/>
      <c r="BI129" s="46"/>
      <c r="BJ129" s="46"/>
      <c r="BK129" s="46"/>
      <c r="BL129" s="46"/>
      <c r="BM129" s="46"/>
      <c r="BN129" s="46"/>
      <c r="BO129" s="46"/>
      <c r="BP129" s="46"/>
      <c r="BQ129" s="46"/>
      <c r="BR129" s="46"/>
      <c r="BS129" s="46"/>
      <c r="BT129" s="46"/>
      <c r="BU129" s="46"/>
      <c r="BV129" s="46"/>
      <c r="BW129" s="46"/>
      <c r="BX129" s="46"/>
      <c r="BY129" s="46"/>
      <c r="BZ129" s="46"/>
      <c r="CA129" s="46"/>
      <c r="CB129" s="46"/>
      <c r="CC129" s="46"/>
      <c r="CD129" s="46"/>
    </row>
    <row r="130" spans="1:82" hidden="1">
      <c r="A130" s="46"/>
      <c r="B130" s="46" t="s">
        <v>973</v>
      </c>
      <c r="C130" s="46" t="s">
        <v>860</v>
      </c>
      <c r="D130" s="46"/>
      <c r="E130" s="46" t="s">
        <v>1004</v>
      </c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  <c r="AX130" s="46"/>
      <c r="AY130" s="46"/>
      <c r="AZ130" s="46"/>
      <c r="BA130" s="46"/>
      <c r="BB130" s="46"/>
      <c r="BC130" s="46"/>
      <c r="BD130" s="46"/>
      <c r="BE130" s="46"/>
      <c r="BF130" s="46"/>
      <c r="BG130" s="46"/>
      <c r="BH130" s="46"/>
      <c r="BI130" s="46"/>
      <c r="BJ130" s="46"/>
      <c r="BK130" s="46"/>
      <c r="BL130" s="46"/>
      <c r="BM130" s="46"/>
      <c r="BN130" s="46"/>
      <c r="BO130" s="46"/>
      <c r="BP130" s="46"/>
      <c r="BQ130" s="46"/>
      <c r="BR130" s="46"/>
      <c r="BS130" s="46"/>
      <c r="BT130" s="46"/>
      <c r="BU130" s="46"/>
      <c r="BV130" s="46"/>
      <c r="BW130" s="46"/>
      <c r="BX130" s="46"/>
      <c r="BY130" s="46"/>
      <c r="BZ130" s="46"/>
      <c r="CA130" s="46"/>
      <c r="CB130" s="46"/>
      <c r="CC130" s="46"/>
      <c r="CD130" s="46"/>
    </row>
    <row r="131" spans="1:82" hidden="1">
      <c r="A131" s="46"/>
      <c r="B131" s="46" t="s">
        <v>974</v>
      </c>
      <c r="C131" s="46" t="s">
        <v>860</v>
      </c>
      <c r="D131" s="46"/>
      <c r="E131" s="46" t="s">
        <v>1004</v>
      </c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  <c r="AO131" s="46"/>
      <c r="AP131" s="46"/>
      <c r="AQ131" s="46"/>
      <c r="AR131" s="46"/>
      <c r="AS131" s="46"/>
      <c r="AT131" s="46"/>
      <c r="AU131" s="46"/>
      <c r="AV131" s="46"/>
      <c r="AW131" s="46"/>
      <c r="AX131" s="46"/>
      <c r="AY131" s="46"/>
      <c r="AZ131" s="46"/>
      <c r="BA131" s="46"/>
      <c r="BB131" s="46"/>
      <c r="BC131" s="46"/>
      <c r="BD131" s="46"/>
      <c r="BE131" s="46"/>
      <c r="BF131" s="46"/>
      <c r="BG131" s="46"/>
      <c r="BH131" s="46"/>
      <c r="BI131" s="46"/>
      <c r="BJ131" s="46"/>
      <c r="BK131" s="46"/>
      <c r="BL131" s="46"/>
      <c r="BM131" s="46"/>
      <c r="BN131" s="46"/>
      <c r="BO131" s="46"/>
      <c r="BP131" s="46"/>
      <c r="BQ131" s="46"/>
      <c r="BR131" s="46"/>
      <c r="BS131" s="46"/>
      <c r="BT131" s="46"/>
      <c r="BU131" s="46"/>
      <c r="BV131" s="46"/>
      <c r="BW131" s="46"/>
      <c r="BX131" s="46"/>
      <c r="BY131" s="46"/>
      <c r="BZ131" s="46"/>
      <c r="CA131" s="46"/>
      <c r="CB131" s="46"/>
      <c r="CC131" s="46"/>
      <c r="CD131" s="46"/>
    </row>
    <row r="132" spans="1:82" hidden="1">
      <c r="A132" s="46" t="s">
        <v>1006</v>
      </c>
      <c r="B132" s="46" t="s">
        <v>971</v>
      </c>
      <c r="C132" s="46" t="s">
        <v>871</v>
      </c>
      <c r="D132" s="46"/>
      <c r="E132" s="46" t="s">
        <v>1004</v>
      </c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6"/>
      <c r="AX132" s="46"/>
      <c r="AY132" s="46"/>
      <c r="AZ132" s="46"/>
      <c r="BA132" s="46"/>
      <c r="BB132" s="46"/>
      <c r="BC132" s="46"/>
      <c r="BD132" s="46"/>
      <c r="BE132" s="46"/>
      <c r="BF132" s="46"/>
      <c r="BG132" s="46"/>
      <c r="BH132" s="46"/>
      <c r="BI132" s="46"/>
      <c r="BJ132" s="46"/>
      <c r="BK132" s="46"/>
      <c r="BL132" s="46"/>
      <c r="BM132" s="46"/>
      <c r="BN132" s="46"/>
      <c r="BO132" s="46"/>
      <c r="BP132" s="46"/>
      <c r="BQ132" s="46"/>
      <c r="BR132" s="46"/>
      <c r="BS132" s="46"/>
      <c r="BT132" s="46"/>
      <c r="BU132" s="46"/>
      <c r="BV132" s="46"/>
      <c r="BW132" s="46"/>
      <c r="BX132" s="46"/>
      <c r="BY132" s="46"/>
      <c r="BZ132" s="46"/>
      <c r="CA132" s="46"/>
      <c r="CB132" s="46"/>
      <c r="CC132" s="46"/>
      <c r="CD132" s="46"/>
    </row>
    <row r="133" spans="1:82" hidden="1">
      <c r="A133" s="46"/>
      <c r="B133" s="46" t="s">
        <v>973</v>
      </c>
      <c r="C133" s="46" t="s">
        <v>860</v>
      </c>
      <c r="D133" s="46"/>
      <c r="E133" s="46" t="s">
        <v>1004</v>
      </c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  <c r="AX133" s="46"/>
      <c r="AY133" s="46"/>
      <c r="AZ133" s="46"/>
      <c r="BA133" s="46"/>
      <c r="BB133" s="46"/>
      <c r="BC133" s="46"/>
      <c r="BD133" s="46"/>
      <c r="BE133" s="46"/>
      <c r="BF133" s="46"/>
      <c r="BG133" s="46"/>
      <c r="BH133" s="46"/>
      <c r="BI133" s="46"/>
      <c r="BJ133" s="46"/>
      <c r="BK133" s="46"/>
      <c r="BL133" s="46"/>
      <c r="BM133" s="46"/>
      <c r="BN133" s="46"/>
      <c r="BO133" s="46"/>
      <c r="BP133" s="46"/>
      <c r="BQ133" s="46"/>
      <c r="BR133" s="46"/>
      <c r="BS133" s="46"/>
      <c r="BT133" s="46"/>
      <c r="BU133" s="46"/>
      <c r="BV133" s="46"/>
      <c r="BW133" s="46"/>
      <c r="BX133" s="46"/>
      <c r="BY133" s="46"/>
      <c r="BZ133" s="46"/>
      <c r="CA133" s="46"/>
      <c r="CB133" s="46"/>
      <c r="CC133" s="46"/>
      <c r="CD133" s="46"/>
    </row>
    <row r="134" spans="1:82" hidden="1">
      <c r="A134" s="46"/>
      <c r="B134" s="46" t="s">
        <v>974</v>
      </c>
      <c r="C134" s="46" t="s">
        <v>860</v>
      </c>
      <c r="D134" s="46"/>
      <c r="E134" s="46" t="s">
        <v>1004</v>
      </c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6"/>
      <c r="AY134" s="46"/>
      <c r="AZ134" s="46"/>
      <c r="BA134" s="46"/>
      <c r="BB134" s="46"/>
      <c r="BC134" s="46"/>
      <c r="BD134" s="46"/>
      <c r="BE134" s="46"/>
      <c r="BF134" s="46"/>
      <c r="BG134" s="46"/>
      <c r="BH134" s="46"/>
      <c r="BI134" s="46"/>
      <c r="BJ134" s="46"/>
      <c r="BK134" s="46"/>
      <c r="BL134" s="46"/>
      <c r="BM134" s="46"/>
      <c r="BN134" s="46"/>
      <c r="BO134" s="46"/>
      <c r="BP134" s="46"/>
      <c r="BQ134" s="46"/>
      <c r="BR134" s="46"/>
      <c r="BS134" s="46"/>
      <c r="BT134" s="46"/>
      <c r="BU134" s="46"/>
      <c r="BV134" s="46"/>
      <c r="BW134" s="46"/>
      <c r="BX134" s="46"/>
      <c r="BY134" s="46"/>
      <c r="BZ134" s="46"/>
      <c r="CA134" s="46"/>
      <c r="CB134" s="46"/>
      <c r="CC134" s="46"/>
      <c r="CD134" s="46"/>
    </row>
    <row r="135" spans="1:82" hidden="1">
      <c r="A135" s="46" t="s">
        <v>1007</v>
      </c>
      <c r="B135" s="46" t="s">
        <v>971</v>
      </c>
      <c r="C135" s="46" t="s">
        <v>871</v>
      </c>
      <c r="D135" s="46"/>
      <c r="E135" s="46" t="s">
        <v>1004</v>
      </c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  <c r="AX135" s="46"/>
      <c r="AY135" s="46"/>
      <c r="AZ135" s="46"/>
      <c r="BA135" s="46"/>
      <c r="BB135" s="46"/>
      <c r="BC135" s="46"/>
      <c r="BD135" s="46"/>
      <c r="BE135" s="46"/>
      <c r="BF135" s="46"/>
      <c r="BG135" s="46"/>
      <c r="BH135" s="46"/>
      <c r="BI135" s="46"/>
      <c r="BJ135" s="46"/>
      <c r="BK135" s="46"/>
      <c r="BL135" s="46"/>
      <c r="BM135" s="46"/>
      <c r="BN135" s="46"/>
      <c r="BO135" s="46"/>
      <c r="BP135" s="46"/>
      <c r="BQ135" s="46"/>
      <c r="BR135" s="46"/>
      <c r="BS135" s="46"/>
      <c r="BT135" s="46"/>
      <c r="BU135" s="46"/>
      <c r="BV135" s="46"/>
      <c r="BW135" s="46"/>
      <c r="BX135" s="46"/>
      <c r="BY135" s="46"/>
      <c r="BZ135" s="46"/>
      <c r="CA135" s="46"/>
      <c r="CB135" s="46"/>
      <c r="CC135" s="46"/>
      <c r="CD135" s="46"/>
    </row>
    <row r="136" spans="1:82" hidden="1">
      <c r="A136" s="46"/>
      <c r="B136" s="46" t="s">
        <v>973</v>
      </c>
      <c r="C136" s="46" t="s">
        <v>860</v>
      </c>
      <c r="D136" s="46"/>
      <c r="E136" s="46" t="s">
        <v>1004</v>
      </c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  <c r="AX136" s="46"/>
      <c r="AY136" s="46"/>
      <c r="AZ136" s="46"/>
      <c r="BA136" s="46"/>
      <c r="BB136" s="46"/>
      <c r="BC136" s="46"/>
      <c r="BD136" s="46"/>
      <c r="BE136" s="46"/>
      <c r="BF136" s="46"/>
      <c r="BG136" s="46"/>
      <c r="BH136" s="46"/>
      <c r="BI136" s="46"/>
      <c r="BJ136" s="46"/>
      <c r="BK136" s="46"/>
      <c r="BL136" s="46"/>
      <c r="BM136" s="46"/>
      <c r="BN136" s="46"/>
      <c r="BO136" s="46"/>
      <c r="BP136" s="46"/>
      <c r="BQ136" s="46"/>
      <c r="BR136" s="46"/>
      <c r="BS136" s="46"/>
      <c r="BT136" s="46"/>
      <c r="BU136" s="46"/>
      <c r="BV136" s="46"/>
      <c r="BW136" s="46"/>
      <c r="BX136" s="46"/>
      <c r="BY136" s="46"/>
      <c r="BZ136" s="46"/>
      <c r="CA136" s="46"/>
      <c r="CB136" s="46"/>
      <c r="CC136" s="46"/>
      <c r="CD136" s="46"/>
    </row>
    <row r="137" spans="1:82" hidden="1">
      <c r="A137" s="46"/>
      <c r="B137" s="46" t="s">
        <v>974</v>
      </c>
      <c r="C137" s="46" t="s">
        <v>860</v>
      </c>
      <c r="D137" s="46"/>
      <c r="E137" s="46" t="s">
        <v>1004</v>
      </c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  <c r="BA137" s="46"/>
      <c r="BB137" s="46"/>
      <c r="BC137" s="46"/>
      <c r="BD137" s="46"/>
      <c r="BE137" s="46"/>
      <c r="BF137" s="46"/>
      <c r="BG137" s="46"/>
      <c r="BH137" s="46"/>
      <c r="BI137" s="46"/>
      <c r="BJ137" s="46"/>
      <c r="BK137" s="46"/>
      <c r="BL137" s="46"/>
      <c r="BM137" s="46"/>
      <c r="BN137" s="46"/>
      <c r="BO137" s="46"/>
      <c r="BP137" s="46"/>
      <c r="BQ137" s="46"/>
      <c r="BR137" s="46"/>
      <c r="BS137" s="46"/>
      <c r="BT137" s="46"/>
      <c r="BU137" s="46"/>
      <c r="BV137" s="46"/>
      <c r="BW137" s="46"/>
      <c r="BX137" s="46"/>
      <c r="BY137" s="46"/>
      <c r="BZ137" s="46"/>
      <c r="CA137" s="46"/>
      <c r="CB137" s="46"/>
      <c r="CC137" s="46"/>
      <c r="CD137" s="46"/>
    </row>
    <row r="138" spans="1:82" hidden="1">
      <c r="A138" s="46" t="s">
        <v>1008</v>
      </c>
      <c r="B138" s="46" t="s">
        <v>971</v>
      </c>
      <c r="C138" s="46" t="s">
        <v>871</v>
      </c>
      <c r="D138" s="46"/>
      <c r="E138" s="46" t="s">
        <v>1004</v>
      </c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  <c r="AX138" s="46"/>
      <c r="AY138" s="46"/>
      <c r="AZ138" s="46"/>
      <c r="BA138" s="46"/>
      <c r="BB138" s="46"/>
      <c r="BC138" s="46"/>
      <c r="BD138" s="46"/>
      <c r="BE138" s="46"/>
      <c r="BF138" s="46"/>
      <c r="BG138" s="46"/>
      <c r="BH138" s="46"/>
      <c r="BI138" s="46"/>
      <c r="BJ138" s="46"/>
      <c r="BK138" s="46"/>
      <c r="BL138" s="46"/>
      <c r="BM138" s="46"/>
      <c r="BN138" s="46"/>
      <c r="BO138" s="46"/>
      <c r="BP138" s="46"/>
      <c r="BQ138" s="46"/>
      <c r="BR138" s="46"/>
      <c r="BS138" s="46"/>
      <c r="BT138" s="46"/>
      <c r="BU138" s="46"/>
      <c r="BV138" s="46"/>
      <c r="BW138" s="46"/>
      <c r="BX138" s="46"/>
      <c r="BY138" s="46"/>
      <c r="BZ138" s="46"/>
      <c r="CA138" s="46"/>
      <c r="CB138" s="46"/>
      <c r="CC138" s="46"/>
      <c r="CD138" s="46"/>
    </row>
    <row r="139" spans="1:82" hidden="1">
      <c r="A139" s="46"/>
      <c r="B139" s="46" t="s">
        <v>973</v>
      </c>
      <c r="C139" s="46" t="s">
        <v>860</v>
      </c>
      <c r="D139" s="46"/>
      <c r="E139" s="46" t="s">
        <v>1004</v>
      </c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  <c r="AX139" s="46"/>
      <c r="AY139" s="46"/>
      <c r="AZ139" s="46"/>
      <c r="BA139" s="46"/>
      <c r="BB139" s="46"/>
      <c r="BC139" s="46"/>
      <c r="BD139" s="46"/>
      <c r="BE139" s="46"/>
      <c r="BF139" s="46"/>
      <c r="BG139" s="46"/>
      <c r="BH139" s="46"/>
      <c r="BI139" s="46"/>
      <c r="BJ139" s="46"/>
      <c r="BK139" s="46"/>
      <c r="BL139" s="46"/>
      <c r="BM139" s="46"/>
      <c r="BN139" s="46"/>
      <c r="BO139" s="46"/>
      <c r="BP139" s="46"/>
      <c r="BQ139" s="46"/>
      <c r="BR139" s="46"/>
      <c r="BS139" s="46"/>
      <c r="BT139" s="46"/>
      <c r="BU139" s="46"/>
      <c r="BV139" s="46"/>
      <c r="BW139" s="46"/>
      <c r="BX139" s="46"/>
      <c r="BY139" s="46"/>
      <c r="BZ139" s="46"/>
      <c r="CA139" s="46"/>
      <c r="CB139" s="46"/>
      <c r="CC139" s="46"/>
      <c r="CD139" s="46"/>
    </row>
    <row r="140" spans="1:82" hidden="1">
      <c r="A140" s="46"/>
      <c r="B140" s="46" t="s">
        <v>974</v>
      </c>
      <c r="C140" s="46" t="s">
        <v>860</v>
      </c>
      <c r="D140" s="46"/>
      <c r="E140" s="46" t="s">
        <v>1004</v>
      </c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46"/>
      <c r="AY140" s="46"/>
      <c r="AZ140" s="46"/>
      <c r="BA140" s="46"/>
      <c r="BB140" s="46"/>
      <c r="BC140" s="46"/>
      <c r="BD140" s="46"/>
      <c r="BE140" s="46"/>
      <c r="BF140" s="46"/>
      <c r="BG140" s="46"/>
      <c r="BH140" s="46"/>
      <c r="BI140" s="46"/>
      <c r="BJ140" s="46"/>
      <c r="BK140" s="46"/>
      <c r="BL140" s="46"/>
      <c r="BM140" s="46"/>
      <c r="BN140" s="46"/>
      <c r="BO140" s="46"/>
      <c r="BP140" s="46"/>
      <c r="BQ140" s="46"/>
      <c r="BR140" s="46"/>
      <c r="BS140" s="46"/>
      <c r="BT140" s="46"/>
      <c r="BU140" s="46"/>
      <c r="BV140" s="46"/>
      <c r="BW140" s="46"/>
      <c r="BX140" s="46"/>
      <c r="BY140" s="46"/>
      <c r="BZ140" s="46"/>
      <c r="CA140" s="46"/>
      <c r="CB140" s="46"/>
      <c r="CC140" s="46"/>
      <c r="CD140" s="46"/>
    </row>
    <row r="141" spans="1:82" hidden="1">
      <c r="A141" s="46" t="s">
        <v>1009</v>
      </c>
      <c r="B141" s="46" t="s">
        <v>971</v>
      </c>
      <c r="C141" s="46" t="s">
        <v>871</v>
      </c>
      <c r="D141" s="46"/>
      <c r="E141" s="46" t="s">
        <v>1004</v>
      </c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  <c r="AX141" s="46"/>
      <c r="AY141" s="46"/>
      <c r="AZ141" s="46"/>
      <c r="BA141" s="46"/>
      <c r="BB141" s="46"/>
      <c r="BC141" s="46"/>
      <c r="BD141" s="46"/>
      <c r="BE141" s="46"/>
      <c r="BF141" s="46"/>
      <c r="BG141" s="46"/>
      <c r="BH141" s="46"/>
      <c r="BI141" s="46"/>
      <c r="BJ141" s="46"/>
      <c r="BK141" s="46"/>
      <c r="BL141" s="46"/>
      <c r="BM141" s="46"/>
      <c r="BN141" s="46"/>
      <c r="BO141" s="46"/>
      <c r="BP141" s="46"/>
      <c r="BQ141" s="46"/>
      <c r="BR141" s="46"/>
      <c r="BS141" s="46"/>
      <c r="BT141" s="46"/>
      <c r="BU141" s="46"/>
      <c r="BV141" s="46"/>
      <c r="BW141" s="46"/>
      <c r="BX141" s="46"/>
      <c r="BY141" s="46"/>
      <c r="BZ141" s="46"/>
      <c r="CA141" s="46"/>
      <c r="CB141" s="46"/>
      <c r="CC141" s="46"/>
      <c r="CD141" s="46"/>
    </row>
    <row r="142" spans="1:82" hidden="1">
      <c r="A142" s="46"/>
      <c r="B142" s="46" t="s">
        <v>973</v>
      </c>
      <c r="C142" s="46" t="s">
        <v>860</v>
      </c>
      <c r="D142" s="46"/>
      <c r="E142" s="46" t="s">
        <v>1004</v>
      </c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  <c r="AX142" s="46"/>
      <c r="AY142" s="46"/>
      <c r="AZ142" s="46"/>
      <c r="BA142" s="46"/>
      <c r="BB142" s="46"/>
      <c r="BC142" s="46"/>
      <c r="BD142" s="46"/>
      <c r="BE142" s="46"/>
      <c r="BF142" s="46"/>
      <c r="BG142" s="46"/>
      <c r="BH142" s="46"/>
      <c r="BI142" s="46"/>
      <c r="BJ142" s="46"/>
      <c r="BK142" s="46"/>
      <c r="BL142" s="46"/>
      <c r="BM142" s="46"/>
      <c r="BN142" s="46"/>
      <c r="BO142" s="46"/>
      <c r="BP142" s="46"/>
      <c r="BQ142" s="46"/>
      <c r="BR142" s="46"/>
      <c r="BS142" s="46"/>
      <c r="BT142" s="46"/>
      <c r="BU142" s="46"/>
      <c r="BV142" s="46"/>
      <c r="BW142" s="46"/>
      <c r="BX142" s="46"/>
      <c r="BY142" s="46"/>
      <c r="BZ142" s="46"/>
      <c r="CA142" s="46"/>
      <c r="CB142" s="46"/>
      <c r="CC142" s="46"/>
      <c r="CD142" s="46"/>
    </row>
    <row r="143" spans="1:82" hidden="1">
      <c r="A143" s="46"/>
      <c r="B143" s="46" t="s">
        <v>974</v>
      </c>
      <c r="C143" s="46" t="s">
        <v>860</v>
      </c>
      <c r="D143" s="46"/>
      <c r="E143" s="46" t="s">
        <v>1004</v>
      </c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  <c r="AX143" s="46"/>
      <c r="AY143" s="46"/>
      <c r="AZ143" s="46"/>
      <c r="BA143" s="46"/>
      <c r="BB143" s="46"/>
      <c r="BC143" s="46"/>
      <c r="BD143" s="46"/>
      <c r="BE143" s="46"/>
      <c r="BF143" s="46"/>
      <c r="BG143" s="46"/>
      <c r="BH143" s="46"/>
      <c r="BI143" s="46"/>
      <c r="BJ143" s="46"/>
      <c r="BK143" s="46"/>
      <c r="BL143" s="46"/>
      <c r="BM143" s="46"/>
      <c r="BN143" s="46"/>
      <c r="BO143" s="46"/>
      <c r="BP143" s="46"/>
      <c r="BQ143" s="46"/>
      <c r="BR143" s="46"/>
      <c r="BS143" s="46"/>
      <c r="BT143" s="46"/>
      <c r="BU143" s="46"/>
      <c r="BV143" s="46"/>
      <c r="BW143" s="46"/>
      <c r="BX143" s="46"/>
      <c r="BY143" s="46"/>
      <c r="BZ143" s="46"/>
      <c r="CA143" s="46"/>
      <c r="CB143" s="46"/>
      <c r="CC143" s="46"/>
      <c r="CD143" s="46"/>
    </row>
    <row r="144" spans="1:82" hidden="1">
      <c r="A144" s="46" t="s">
        <v>1010</v>
      </c>
      <c r="B144" s="96" t="s">
        <v>971</v>
      </c>
      <c r="C144" s="46" t="s">
        <v>871</v>
      </c>
      <c r="D144" s="46" t="s">
        <v>1011</v>
      </c>
      <c r="E144" s="46" t="s">
        <v>1004</v>
      </c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  <c r="AX144" s="46"/>
      <c r="AY144" s="46"/>
      <c r="AZ144" s="46"/>
      <c r="BA144" s="46"/>
      <c r="BB144" s="46"/>
      <c r="BC144" s="46"/>
      <c r="BD144" s="46"/>
      <c r="BE144" s="46"/>
      <c r="BF144" s="46"/>
      <c r="BG144" s="46"/>
      <c r="BH144" s="46"/>
      <c r="BI144" s="46"/>
      <c r="BJ144" s="46"/>
      <c r="BK144" s="46"/>
      <c r="BL144" s="46"/>
      <c r="BM144" s="46"/>
      <c r="BN144" s="46"/>
      <c r="BO144" s="46"/>
      <c r="BP144" s="46"/>
      <c r="BQ144" s="46"/>
      <c r="BR144" s="46"/>
      <c r="BS144" s="46"/>
      <c r="BT144" s="46"/>
      <c r="BU144" s="46"/>
      <c r="BV144" s="46"/>
      <c r="BW144" s="46"/>
      <c r="BX144" s="46"/>
      <c r="BY144" s="46"/>
      <c r="BZ144" s="46"/>
      <c r="CA144" s="46"/>
      <c r="CB144" s="46"/>
      <c r="CC144" s="46"/>
      <c r="CD144" s="46"/>
    </row>
    <row r="145" spans="1:82" hidden="1">
      <c r="A145" s="46"/>
      <c r="B145" s="96" t="s">
        <v>973</v>
      </c>
      <c r="C145" s="46" t="s">
        <v>860</v>
      </c>
      <c r="D145" s="46" t="s">
        <v>1011</v>
      </c>
      <c r="E145" s="46" t="s">
        <v>1004</v>
      </c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  <c r="AX145" s="46"/>
      <c r="AY145" s="46"/>
      <c r="AZ145" s="46"/>
      <c r="BA145" s="46"/>
      <c r="BB145" s="46"/>
      <c r="BC145" s="46"/>
      <c r="BD145" s="46"/>
      <c r="BE145" s="46"/>
      <c r="BF145" s="46"/>
      <c r="BG145" s="46"/>
      <c r="BH145" s="46"/>
      <c r="BI145" s="46"/>
      <c r="BJ145" s="46"/>
      <c r="BK145" s="46"/>
      <c r="BL145" s="46"/>
      <c r="BM145" s="46"/>
      <c r="BN145" s="46"/>
      <c r="BO145" s="46"/>
      <c r="BP145" s="46"/>
      <c r="BQ145" s="46"/>
      <c r="BR145" s="46"/>
      <c r="BS145" s="46"/>
      <c r="BT145" s="46"/>
      <c r="BU145" s="46"/>
      <c r="BV145" s="46"/>
      <c r="BW145" s="46"/>
      <c r="BX145" s="46"/>
      <c r="BY145" s="46"/>
      <c r="BZ145" s="46"/>
      <c r="CA145" s="46"/>
      <c r="CB145" s="46"/>
      <c r="CC145" s="46"/>
      <c r="CD145" s="46"/>
    </row>
    <row r="146" spans="1:82" ht="16.8" hidden="1">
      <c r="A146" s="46"/>
      <c r="B146" s="96" t="s">
        <v>974</v>
      </c>
      <c r="C146" s="46" t="s">
        <v>860</v>
      </c>
      <c r="D146" s="97" t="s">
        <v>1011</v>
      </c>
      <c r="E146" s="46" t="s">
        <v>1004</v>
      </c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  <c r="AX146" s="46"/>
      <c r="AY146" s="46"/>
      <c r="AZ146" s="46"/>
      <c r="BA146" s="46"/>
      <c r="BB146" s="46"/>
      <c r="BC146" s="46"/>
      <c r="BD146" s="46"/>
      <c r="BE146" s="46"/>
      <c r="BF146" s="46"/>
      <c r="BG146" s="46"/>
      <c r="BH146" s="46"/>
      <c r="BI146" s="46"/>
      <c r="BJ146" s="46"/>
      <c r="BK146" s="46"/>
      <c r="BL146" s="46"/>
      <c r="BM146" s="46"/>
      <c r="BN146" s="46"/>
      <c r="BO146" s="46"/>
      <c r="BP146" s="46"/>
      <c r="BQ146" s="46"/>
      <c r="BR146" s="46"/>
      <c r="BS146" s="46"/>
      <c r="BT146" s="46"/>
      <c r="BU146" s="46"/>
      <c r="BV146" s="46"/>
      <c r="BW146" s="46"/>
      <c r="BX146" s="46"/>
      <c r="BY146" s="46"/>
      <c r="BZ146" s="46"/>
      <c r="CA146" s="46"/>
      <c r="CB146" s="46"/>
      <c r="CC146" s="46"/>
      <c r="CD146" s="46"/>
    </row>
  </sheetData>
  <autoFilter ref="A2:CD146">
    <filterColumn colId="4">
      <filters>
        <filter val="Desay"/>
      </filters>
    </filterColumn>
  </autoFilter>
  <customSheetViews>
    <customSheetView guid="{CCE0CEAE-4608-435E-9D3B-CBC2E223BEC2}" filter="1" showAutoFilter="1">
      <pane xSplit="1" ySplit="2" topLeftCell="H3" state="frozen"/>
      <selection activeCell="M25" sqref="M25"/>
      <pageMargins left="0.7" right="0.7" top="0.75" bottom="0.75" header="0.3" footer="0.3"/>
      <pageSetup paperSize="9" orientation="portrait" horizontalDpi="300" verticalDpi="300"/>
      <autoFilter ref="A2:CE146">
        <filterColumn colId="4">
          <filters>
            <filter val="Desay"/>
          </filters>
        </filterColumn>
      </autoFilter>
    </customSheetView>
    <customSheetView guid="{F3A29C7B-D7CA-4F82-AD81-75A7954F8115}" filter="1" showAutoFilter="1">
      <pane xSplit="1" ySplit="2" topLeftCell="B3" state="frozen"/>
      <selection activeCell="F34" sqref="F34"/>
      <pageMargins left="0.7" right="0.7" top="0.75" bottom="0.75" header="0.3" footer="0.3"/>
      <pageSetup paperSize="9" orientation="portrait" horizontalDpi="300" verticalDpi="300"/>
      <autoFilter ref="A2:CE146">
        <filterColumn colId="4">
          <filters>
            <filter val="Desay"/>
          </filters>
        </filterColumn>
      </autoFilter>
    </customSheetView>
    <customSheetView guid="{CB3F1FAE-C62B-4B72-896C-25D9DAC4350C}" filter="1" showAutoFilter="1">
      <pane xSplit="1" ySplit="2" topLeftCell="D3" state="frozen"/>
      <selection activeCell="G16" sqref="G16"/>
      <pageMargins left="0.7" right="0.7" top="0.75" bottom="0.75" header="0.3" footer="0.3"/>
      <pageSetup paperSize="9" orientation="portrait" horizontalDpi="300" verticalDpi="300"/>
      <autoFilter ref="A2:CE146">
        <filterColumn colId="4">
          <filters>
            <filter val="Desay"/>
          </filters>
        </filterColumn>
      </autoFilter>
    </customSheetView>
    <customSheetView guid="{B2CDAC78-02BA-4212-8D93-56633C1A25A5}" filter="1" showAutoFilter="1">
      <pane xSplit="1" ySplit="2" topLeftCell="B3" state="frozen"/>
      <selection activeCell="B31" sqref="B31"/>
      <pageMargins left="0.7" right="0.7" top="0.75" bottom="0.75" header="0.3" footer="0.3"/>
      <pageSetup paperSize="9" orientation="portrait" horizontalDpi="300" verticalDpi="300"/>
      <autoFilter ref="A2:CE146">
        <filterColumn colId="4">
          <filters>
            <filter val="Desay"/>
          </filters>
        </filterColumn>
      </autoFilter>
    </customSheetView>
    <customSheetView guid="{8C6D7907-C6C5-4CB0-A020-033D83E63B67}" filter="1" showAutoFilter="1">
      <pane xSplit="1" ySplit="2" topLeftCell="B3" state="frozen"/>
      <selection activeCell="I12" sqref="I12"/>
      <pageMargins left="0.7" right="0.7" top="0.75" bottom="0.75" header="0.3" footer="0.3"/>
      <pageSetup paperSize="9" orientation="portrait" horizontalDpi="300" verticalDpi="300"/>
      <autoFilter ref="A2:CE146">
        <filterColumn colId="4">
          <filters>
            <filter val="Desay"/>
          </filters>
        </filterColumn>
      </autoFilter>
    </customSheetView>
    <customSheetView guid="{537C3FE8-5F3B-4E4E-995F-46C053DC2D87}" filter="1" showAutoFilter="1">
      <pane xSplit="1" ySplit="2" topLeftCell="B3" state="frozen"/>
      <selection activeCell="I12" sqref="I12"/>
      <pageMargins left="0.7" right="0.7" top="0.75" bottom="0.75" header="0.3" footer="0.3"/>
      <pageSetup paperSize="9" orientation="portrait" horizontalDpi="300" verticalDpi="300"/>
      <autoFilter ref="A2:CE146">
        <filterColumn colId="4">
          <filters>
            <filter val="Desay"/>
          </filters>
        </filterColumn>
      </autoFilter>
    </customSheetView>
    <customSheetView guid="{30FB73C9-1A2F-4029-BBDD-333BEA673400}" filter="1" showAutoFilter="1">
      <pane xSplit="1" ySplit="2" topLeftCell="B3" state="frozen"/>
      <selection activeCell="I12" sqref="I12"/>
      <pageMargins left="0.7" right="0.7" top="0.75" bottom="0.75" header="0.3" footer="0.3"/>
      <pageSetup paperSize="9" orientation="portrait" horizontalDpi="300" verticalDpi="300"/>
      <autoFilter ref="A2:CE146">
        <filterColumn colId="4">
          <filters>
            <filter val="Desay"/>
          </filters>
        </filterColumn>
      </autoFilter>
    </customSheetView>
    <customSheetView guid="{ACB7D3B7-49A4-48D3-A429-6A890A2F5617}" filter="1" showAutoFilter="1">
      <pane xSplit="1" ySplit="2" topLeftCell="B12" state="frozen"/>
      <selection activeCell="B159" sqref="B159"/>
      <pageMargins left="0.7" right="0.7" top="0.75" bottom="0.75" header="0.3" footer="0.3"/>
      <pageSetup paperSize="9" orientation="portrait" horizontalDpi="300" verticalDpi="300"/>
      <autoFilter ref="A2:CE146">
        <filterColumn colId="4">
          <filters>
            <filter val="Desay"/>
          </filters>
        </filterColumn>
      </autoFilter>
    </customSheetView>
    <customSheetView guid="{B8C6B633-CDEE-4A98-93FA-6016F933DF1F}" filter="1" showAutoFilter="1">
      <pane xSplit="1" ySplit="2" topLeftCell="B3" state="frozen"/>
      <selection activeCell="D170" sqref="D170"/>
      <pageMargins left="0.7" right="0.7" top="0.75" bottom="0.75" header="0.3" footer="0.3"/>
      <pageSetup paperSize="9" orientation="portrait" horizontalDpi="300" verticalDpi="300"/>
      <autoFilter ref="A2:CE146">
        <filterColumn colId="4">
          <filters>
            <filter val="Desay"/>
          </filters>
        </filterColumn>
        <filterColumn colId="5">
          <filters>
            <filter val="柯大进"/>
          </filters>
        </filterColumn>
      </autoFilter>
    </customSheetView>
    <customSheetView guid="{265B6695-9241-4382-A6D6-09C085B50FD3}" filter="1" showAutoFilter="1">
      <pane xSplit="1" ySplit="24" topLeftCell="P26" state="frozen"/>
      <selection activeCell="Y32" sqref="Y32"/>
      <pageMargins left="0.7" right="0.7" top="0.75" bottom="0.75" header="0.3" footer="0.3"/>
      <pageSetup paperSize="9" orientation="portrait" horizontalDpi="300" verticalDpi="300"/>
      <autoFilter ref="A2:CE146">
        <filterColumn colId="4">
          <filters>
            <filter val="Desay"/>
          </filters>
        </filterColumn>
        <filterColumn colId="5">
          <filters>
            <filter val="黄治桦"/>
          </filters>
        </filterColumn>
      </autoFilter>
    </customSheetView>
    <customSheetView guid="{A2C4FA49-605E-45F9-ACE1-44E8C567FA23}" filter="1" showAutoFilter="1">
      <selection activeCell="D161" sqref="D161"/>
      <pageMargins left="0.7" right="0.7" top="0.75" bottom="0.75" header="0.3" footer="0.3"/>
      <pageSetup paperSize="9" orientation="portrait" horizontalDpi="300" verticalDpi="300"/>
      <autoFilter ref="A2:CE146">
        <filterColumn colId="4">
          <filters>
            <filter val="Desay"/>
          </filters>
        </filterColumn>
        <filterColumn colId="5">
          <filters>
            <filter val="黄慧玲"/>
          </filters>
        </filterColumn>
      </autoFilter>
    </customSheetView>
    <customSheetView guid="{AFDE0EBA-069C-4527-9C45-FD44E193CF94}" filter="1" showAutoFilter="1" hiddenColumns="1">
      <selection activeCell="B15" sqref="B15:B38"/>
      <pageMargins left="0.7" right="0.7" top="0.75" bottom="0.75" header="0.3" footer="0.3"/>
      <pageSetup paperSize="9" orientation="portrait" horizontalDpi="300" verticalDpi="300"/>
      <autoFilter ref="A2:CE146">
        <filterColumn colId="4">
          <filters>
            <filter val="Desay"/>
          </filters>
        </filterColumn>
        <filterColumn colId="5">
          <filters>
            <filter val="何远琼"/>
          </filters>
        </filterColumn>
      </autoFilter>
    </customSheetView>
  </customSheetViews>
  <mergeCells count="7">
    <mergeCell ref="BI1:BS1"/>
    <mergeCell ref="BT1:CD1"/>
    <mergeCell ref="F1:P1"/>
    <mergeCell ref="Q1:AA1"/>
    <mergeCell ref="AB1:AL1"/>
    <mergeCell ref="AM1:AW1"/>
    <mergeCell ref="AX1:BH1"/>
  </mergeCells>
  <phoneticPr fontId="48" type="noConversion"/>
  <pageMargins left="0.7" right="0.7" top="0.75" bottom="0.75" header="0.3" footer="0.3"/>
  <pageSetup paperSize="9" orientation="portrait" horizontalDpi="300" verticalDpi="30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L499"/>
  <sheetViews>
    <sheetView workbookViewId="0">
      <selection activeCell="G53" sqref="G53"/>
    </sheetView>
  </sheetViews>
  <sheetFormatPr defaultColWidth="9" defaultRowHeight="13.8"/>
  <cols>
    <col min="1" max="1" width="11" style="14" customWidth="1"/>
    <col min="2" max="2" width="37" style="14" customWidth="1"/>
    <col min="3" max="11" width="9" style="14"/>
    <col min="12" max="12" width="15.33203125" style="14" customWidth="1"/>
    <col min="13" max="16384" width="9" style="14"/>
  </cols>
  <sheetData>
    <row r="1" spans="1:12">
      <c r="A1" s="350" t="s">
        <v>1012</v>
      </c>
      <c r="B1" s="350" t="s">
        <v>1013</v>
      </c>
      <c r="C1" s="349" t="s">
        <v>1014</v>
      </c>
      <c r="D1" s="349"/>
      <c r="E1" s="349"/>
      <c r="F1" s="349"/>
      <c r="G1" s="349"/>
      <c r="H1" s="349"/>
      <c r="I1" s="349"/>
      <c r="J1" s="349"/>
      <c r="K1" s="349"/>
      <c r="L1" s="352" t="s">
        <v>110</v>
      </c>
    </row>
    <row r="2" spans="1:12">
      <c r="A2" s="351"/>
      <c r="B2" s="351"/>
      <c r="C2" s="27" t="s">
        <v>377</v>
      </c>
      <c r="D2" s="8" t="s">
        <v>275</v>
      </c>
      <c r="E2" s="8" t="s">
        <v>277</v>
      </c>
      <c r="F2" s="8" t="s">
        <v>320</v>
      </c>
      <c r="G2" s="8" t="s">
        <v>321</v>
      </c>
      <c r="H2" s="8" t="s">
        <v>322</v>
      </c>
      <c r="I2" s="8" t="s">
        <v>323</v>
      </c>
      <c r="J2" s="8" t="s">
        <v>378</v>
      </c>
      <c r="K2" s="8" t="s">
        <v>1015</v>
      </c>
      <c r="L2" s="352"/>
    </row>
    <row r="3" spans="1:12" ht="14.25" customHeight="1">
      <c r="A3" s="17" t="s">
        <v>1016</v>
      </c>
      <c r="B3" s="26" t="s">
        <v>1017</v>
      </c>
      <c r="C3" s="13"/>
      <c r="D3" s="28"/>
      <c r="E3" s="2" t="s">
        <v>1018</v>
      </c>
      <c r="F3" s="2" t="s">
        <v>1018</v>
      </c>
      <c r="G3" s="13"/>
      <c r="H3" s="13"/>
      <c r="I3" s="13"/>
      <c r="J3" s="13"/>
      <c r="K3" s="13"/>
      <c r="L3" s="23"/>
    </row>
    <row r="4" spans="1:12">
      <c r="A4" s="17"/>
      <c r="B4" s="26" t="s">
        <v>1019</v>
      </c>
      <c r="C4" s="13"/>
      <c r="D4" s="28"/>
      <c r="E4" s="2" t="s">
        <v>1020</v>
      </c>
      <c r="F4" s="2" t="s">
        <v>1020</v>
      </c>
      <c r="G4" s="13"/>
      <c r="H4" s="13"/>
      <c r="I4" s="13"/>
      <c r="J4" s="13"/>
      <c r="K4" s="13"/>
      <c r="L4" s="23"/>
    </row>
    <row r="5" spans="1:12">
      <c r="A5" s="17"/>
      <c r="B5" s="26" t="s">
        <v>1021</v>
      </c>
      <c r="C5" s="13"/>
      <c r="D5" s="28"/>
      <c r="E5" s="2" t="s">
        <v>1022</v>
      </c>
      <c r="F5" s="2" t="s">
        <v>1022</v>
      </c>
      <c r="G5" s="13"/>
      <c r="H5" s="13"/>
      <c r="I5" s="13"/>
      <c r="J5" s="13"/>
      <c r="K5" s="13"/>
      <c r="L5" s="23"/>
    </row>
    <row r="6" spans="1:12">
      <c r="A6" s="17"/>
      <c r="B6" s="26" t="s">
        <v>1023</v>
      </c>
      <c r="C6" s="13"/>
      <c r="D6" s="28"/>
      <c r="E6" s="2" t="s">
        <v>1024</v>
      </c>
      <c r="F6" s="2" t="s">
        <v>1024</v>
      </c>
      <c r="G6" s="13"/>
      <c r="H6" s="13"/>
      <c r="I6" s="13"/>
      <c r="J6" s="13"/>
      <c r="K6" s="13"/>
      <c r="L6" s="23"/>
    </row>
    <row r="7" spans="1:12">
      <c r="A7" s="17"/>
      <c r="B7" s="26" t="s">
        <v>1025</v>
      </c>
      <c r="C7" s="13"/>
      <c r="D7" s="28"/>
      <c r="E7" s="2" t="s">
        <v>1026</v>
      </c>
      <c r="F7" s="2" t="s">
        <v>1026</v>
      </c>
      <c r="G7" s="13"/>
      <c r="H7" s="13"/>
      <c r="I7" s="13"/>
      <c r="J7" s="13"/>
      <c r="K7" s="13"/>
      <c r="L7" s="23"/>
    </row>
    <row r="8" spans="1:12">
      <c r="A8" s="17"/>
      <c r="B8" s="26" t="s">
        <v>1027</v>
      </c>
      <c r="C8" s="13"/>
      <c r="D8" s="28"/>
      <c r="E8" s="2" t="s">
        <v>1028</v>
      </c>
      <c r="F8" s="2" t="s">
        <v>1028</v>
      </c>
      <c r="G8" s="13"/>
      <c r="H8" s="13"/>
      <c r="I8" s="13"/>
      <c r="J8" s="13"/>
      <c r="K8" s="13"/>
      <c r="L8" s="23"/>
    </row>
    <row r="9" spans="1:12">
      <c r="A9" s="17"/>
      <c r="B9" s="26" t="s">
        <v>1029</v>
      </c>
      <c r="C9" s="13"/>
      <c r="D9" s="28"/>
      <c r="E9" s="29" t="s">
        <v>1030</v>
      </c>
      <c r="F9" s="29" t="s">
        <v>1030</v>
      </c>
      <c r="G9" s="13"/>
      <c r="H9" s="13"/>
      <c r="I9" s="13"/>
      <c r="J9" s="13"/>
      <c r="K9" s="13"/>
      <c r="L9" s="23"/>
    </row>
    <row r="10" spans="1:12">
      <c r="A10" s="17"/>
      <c r="B10" s="26" t="s">
        <v>1031</v>
      </c>
      <c r="C10" s="13"/>
      <c r="D10" s="28"/>
      <c r="E10" s="29" t="s">
        <v>1032</v>
      </c>
      <c r="F10" s="29" t="s">
        <v>1032</v>
      </c>
      <c r="G10" s="13"/>
      <c r="H10" s="13"/>
      <c r="I10" s="13"/>
      <c r="J10" s="13"/>
      <c r="K10" s="13"/>
      <c r="L10" s="23"/>
    </row>
    <row r="11" spans="1:12">
      <c r="A11" s="17"/>
      <c r="B11" s="26" t="s">
        <v>1033</v>
      </c>
      <c r="C11" s="13"/>
      <c r="D11" s="28"/>
      <c r="E11" s="29" t="s">
        <v>1034</v>
      </c>
      <c r="F11" s="29" t="s">
        <v>1034</v>
      </c>
      <c r="G11" s="13"/>
      <c r="H11" s="13"/>
      <c r="I11" s="13"/>
      <c r="J11" s="13"/>
      <c r="K11" s="13"/>
      <c r="L11" s="23"/>
    </row>
    <row r="12" spans="1:12">
      <c r="A12" s="17"/>
      <c r="B12" s="26" t="s">
        <v>1035</v>
      </c>
      <c r="C12" s="13"/>
      <c r="D12" s="28"/>
      <c r="E12" s="29" t="s">
        <v>1036</v>
      </c>
      <c r="F12" s="29" t="s">
        <v>1036</v>
      </c>
      <c r="G12" s="13"/>
      <c r="H12" s="13"/>
      <c r="I12" s="13"/>
      <c r="J12" s="13"/>
      <c r="K12" s="13"/>
      <c r="L12" s="23"/>
    </row>
    <row r="13" spans="1:12">
      <c r="A13" s="17"/>
      <c r="B13" s="26" t="s">
        <v>1037</v>
      </c>
      <c r="C13" s="13"/>
      <c r="D13" s="28"/>
      <c r="E13" s="29" t="s">
        <v>1038</v>
      </c>
      <c r="F13" s="29" t="s">
        <v>1038</v>
      </c>
      <c r="G13" s="13"/>
      <c r="H13" s="13"/>
      <c r="I13" s="13"/>
      <c r="J13" s="13"/>
      <c r="K13" s="13"/>
      <c r="L13" s="23"/>
    </row>
    <row r="14" spans="1:12">
      <c r="A14" s="17"/>
      <c r="B14" s="26" t="s">
        <v>1039</v>
      </c>
      <c r="C14" s="13"/>
      <c r="D14" s="28"/>
      <c r="E14" s="29" t="s">
        <v>1040</v>
      </c>
      <c r="F14" s="29" t="s">
        <v>1040</v>
      </c>
      <c r="G14" s="13"/>
      <c r="H14" s="13"/>
      <c r="I14" s="13"/>
      <c r="J14" s="13"/>
      <c r="K14" s="13"/>
      <c r="L14" s="23"/>
    </row>
    <row r="15" spans="1:12">
      <c r="A15" s="17"/>
      <c r="B15" s="26" t="s">
        <v>1041</v>
      </c>
      <c r="C15" s="13"/>
      <c r="D15" s="28"/>
      <c r="E15" s="29" t="s">
        <v>1042</v>
      </c>
      <c r="F15" s="29" t="s">
        <v>1042</v>
      </c>
      <c r="G15" s="13"/>
      <c r="H15" s="13"/>
      <c r="I15" s="13"/>
      <c r="J15" s="13"/>
      <c r="K15" s="13"/>
      <c r="L15" s="23"/>
    </row>
    <row r="16" spans="1:12">
      <c r="A16" s="17"/>
      <c r="B16" s="26" t="s">
        <v>1043</v>
      </c>
      <c r="C16" s="13"/>
      <c r="D16" s="28"/>
      <c r="E16" s="29" t="s">
        <v>1044</v>
      </c>
      <c r="F16" s="29" t="s">
        <v>1044</v>
      </c>
      <c r="G16" s="13"/>
      <c r="H16" s="13"/>
      <c r="I16" s="13"/>
      <c r="J16" s="13"/>
      <c r="K16" s="13"/>
      <c r="L16" s="23"/>
    </row>
    <row r="17" spans="1:12">
      <c r="A17" s="17"/>
      <c r="B17" s="26" t="s">
        <v>1045</v>
      </c>
      <c r="C17" s="13"/>
      <c r="D17" s="28"/>
      <c r="E17" s="29" t="s">
        <v>1046</v>
      </c>
      <c r="F17" s="29" t="s">
        <v>1046</v>
      </c>
      <c r="G17" s="13"/>
      <c r="H17" s="13"/>
      <c r="I17" s="13"/>
      <c r="J17" s="13"/>
      <c r="K17" s="13"/>
      <c r="L17" s="23"/>
    </row>
    <row r="18" spans="1:12">
      <c r="A18" s="17"/>
      <c r="B18" s="26" t="s">
        <v>1047</v>
      </c>
      <c r="C18" s="13"/>
      <c r="D18" s="28"/>
      <c r="E18" s="29" t="s">
        <v>1020</v>
      </c>
      <c r="F18" s="29" t="s">
        <v>1020</v>
      </c>
      <c r="G18" s="13"/>
      <c r="H18" s="13"/>
      <c r="I18" s="13"/>
      <c r="J18" s="13"/>
      <c r="K18" s="13"/>
      <c r="L18" s="23"/>
    </row>
    <row r="19" spans="1:12">
      <c r="A19" s="17"/>
      <c r="B19" s="26" t="s">
        <v>1048</v>
      </c>
      <c r="C19" s="13"/>
      <c r="D19" s="28"/>
      <c r="E19" s="29" t="s">
        <v>1049</v>
      </c>
      <c r="F19" s="29" t="s">
        <v>1049</v>
      </c>
      <c r="G19" s="13"/>
      <c r="H19" s="13"/>
      <c r="I19" s="13"/>
      <c r="J19" s="13"/>
      <c r="K19" s="13"/>
      <c r="L19" s="23"/>
    </row>
    <row r="20" spans="1:12">
      <c r="A20" s="17"/>
      <c r="B20" s="26" t="s">
        <v>1050</v>
      </c>
      <c r="C20" s="13"/>
      <c r="D20" s="28"/>
      <c r="E20" s="29" t="s">
        <v>1026</v>
      </c>
      <c r="F20" s="29" t="s">
        <v>1026</v>
      </c>
      <c r="G20" s="13"/>
      <c r="H20" s="13"/>
      <c r="I20" s="13"/>
      <c r="J20" s="13"/>
      <c r="K20" s="13"/>
      <c r="L20" s="23"/>
    </row>
    <row r="21" spans="1:12">
      <c r="A21" s="17"/>
      <c r="B21" s="26" t="s">
        <v>1051</v>
      </c>
      <c r="C21" s="13"/>
      <c r="D21" s="28"/>
      <c r="E21" s="29" t="s">
        <v>1052</v>
      </c>
      <c r="F21" s="29" t="s">
        <v>1052</v>
      </c>
      <c r="G21" s="13"/>
      <c r="H21" s="13"/>
      <c r="I21" s="13"/>
      <c r="J21" s="13"/>
      <c r="K21" s="13"/>
      <c r="L21" s="23"/>
    </row>
    <row r="22" spans="1:12">
      <c r="A22" s="17"/>
      <c r="B22" s="26" t="s">
        <v>1053</v>
      </c>
      <c r="C22" s="13"/>
      <c r="D22" s="28"/>
      <c r="E22" s="29" t="s">
        <v>1052</v>
      </c>
      <c r="F22" s="29" t="s">
        <v>1052</v>
      </c>
      <c r="G22" s="13"/>
      <c r="H22" s="13"/>
      <c r="I22" s="13"/>
      <c r="J22" s="13"/>
      <c r="K22" s="13"/>
      <c r="L22" s="23"/>
    </row>
    <row r="23" spans="1:12">
      <c r="A23" s="17"/>
      <c r="B23" s="26" t="s">
        <v>1054</v>
      </c>
      <c r="C23" s="13"/>
      <c r="D23" s="28"/>
      <c r="E23" s="29" t="s">
        <v>1055</v>
      </c>
      <c r="F23" s="29" t="s">
        <v>1055</v>
      </c>
      <c r="G23" s="13"/>
      <c r="H23" s="13"/>
      <c r="I23" s="13"/>
      <c r="J23" s="13"/>
      <c r="K23" s="13"/>
      <c r="L23" s="23"/>
    </row>
    <row r="24" spans="1:12">
      <c r="A24" s="17"/>
      <c r="B24" s="26" t="s">
        <v>1056</v>
      </c>
      <c r="C24" s="13"/>
      <c r="D24" s="28"/>
      <c r="E24" s="29" t="s">
        <v>1057</v>
      </c>
      <c r="F24" s="29" t="s">
        <v>1057</v>
      </c>
      <c r="G24" s="13"/>
      <c r="H24" s="13"/>
      <c r="I24" s="13"/>
      <c r="J24" s="13"/>
      <c r="K24" s="13"/>
      <c r="L24" s="23"/>
    </row>
    <row r="25" spans="1:12">
      <c r="A25" s="17"/>
      <c r="B25" s="26" t="s">
        <v>1058</v>
      </c>
      <c r="C25" s="13"/>
      <c r="D25" s="28"/>
      <c r="E25" s="29" t="s">
        <v>1018</v>
      </c>
      <c r="F25" s="29" t="s">
        <v>1018</v>
      </c>
      <c r="G25" s="13"/>
      <c r="H25" s="13"/>
      <c r="I25" s="13"/>
      <c r="J25" s="13"/>
      <c r="K25" s="13"/>
      <c r="L25" s="23"/>
    </row>
    <row r="26" spans="1:12">
      <c r="A26" s="17"/>
      <c r="B26" s="26" t="s">
        <v>1059</v>
      </c>
      <c r="C26" s="13"/>
      <c r="D26" s="28"/>
      <c r="E26" s="29" t="s">
        <v>1060</v>
      </c>
      <c r="F26" s="29" t="s">
        <v>1060</v>
      </c>
      <c r="G26" s="13"/>
      <c r="H26" s="13"/>
      <c r="I26" s="13"/>
      <c r="J26" s="13"/>
      <c r="K26" s="13"/>
      <c r="L26" s="23"/>
    </row>
    <row r="27" spans="1:12">
      <c r="A27" s="17"/>
      <c r="B27" s="26" t="s">
        <v>1061</v>
      </c>
      <c r="C27" s="13"/>
      <c r="D27" s="28"/>
      <c r="E27" s="29" t="s">
        <v>1062</v>
      </c>
      <c r="F27" s="29" t="s">
        <v>1062</v>
      </c>
      <c r="G27" s="13"/>
      <c r="H27" s="13"/>
      <c r="I27" s="13"/>
      <c r="J27" s="13"/>
      <c r="K27" s="13"/>
      <c r="L27" s="23"/>
    </row>
    <row r="28" spans="1:12">
      <c r="A28" s="17"/>
      <c r="B28" s="26" t="s">
        <v>1063</v>
      </c>
      <c r="C28" s="13"/>
      <c r="D28" s="28"/>
      <c r="E28" s="29" t="s">
        <v>1062</v>
      </c>
      <c r="F28" s="29" t="s">
        <v>1062</v>
      </c>
      <c r="G28" s="13"/>
      <c r="H28" s="13"/>
      <c r="I28" s="13"/>
      <c r="J28" s="13"/>
      <c r="K28" s="13"/>
      <c r="L28" s="23"/>
    </row>
    <row r="29" spans="1:12">
      <c r="A29" s="17"/>
      <c r="B29" s="26" t="s">
        <v>1064</v>
      </c>
      <c r="C29" s="13"/>
      <c r="D29" s="28"/>
      <c r="E29" s="29" t="s">
        <v>1065</v>
      </c>
      <c r="F29" s="29" t="s">
        <v>1065</v>
      </c>
      <c r="G29" s="13"/>
      <c r="H29" s="13"/>
      <c r="I29" s="13"/>
      <c r="J29" s="13"/>
      <c r="K29" s="13"/>
      <c r="L29" s="23"/>
    </row>
    <row r="30" spans="1:12">
      <c r="A30" s="17"/>
      <c r="B30" s="26" t="s">
        <v>1066</v>
      </c>
      <c r="C30" s="13"/>
      <c r="D30" s="28"/>
      <c r="E30" s="29" t="s">
        <v>1067</v>
      </c>
      <c r="F30" s="29" t="s">
        <v>1067</v>
      </c>
      <c r="G30" s="13"/>
      <c r="H30" s="13"/>
      <c r="I30" s="13"/>
      <c r="J30" s="13"/>
      <c r="K30" s="13"/>
      <c r="L30" s="23"/>
    </row>
    <row r="31" spans="1:12">
      <c r="A31" s="17"/>
      <c r="B31" s="26" t="s">
        <v>1068</v>
      </c>
      <c r="C31" s="13"/>
      <c r="D31" s="28"/>
      <c r="E31" s="29" t="s">
        <v>1067</v>
      </c>
      <c r="F31" s="29" t="s">
        <v>1067</v>
      </c>
      <c r="G31" s="13"/>
      <c r="H31" s="13"/>
      <c r="I31" s="13"/>
      <c r="J31" s="13"/>
      <c r="K31" s="13"/>
      <c r="L31" s="23"/>
    </row>
    <row r="32" spans="1:12">
      <c r="A32" s="17"/>
      <c r="B32" s="26" t="s">
        <v>1069</v>
      </c>
      <c r="C32" s="13"/>
      <c r="D32" s="28"/>
      <c r="E32" s="29" t="s">
        <v>1062</v>
      </c>
      <c r="F32" s="29" t="s">
        <v>1062</v>
      </c>
      <c r="G32" s="13"/>
      <c r="H32" s="13"/>
      <c r="I32" s="13"/>
      <c r="J32" s="13"/>
      <c r="K32" s="13"/>
      <c r="L32" s="23"/>
    </row>
    <row r="33" spans="1:12">
      <c r="A33" s="17"/>
      <c r="B33" s="26" t="s">
        <v>1070</v>
      </c>
      <c r="C33" s="13"/>
      <c r="D33" s="28"/>
      <c r="E33" s="29" t="s">
        <v>1071</v>
      </c>
      <c r="F33" s="29" t="s">
        <v>1071</v>
      </c>
      <c r="G33" s="13"/>
      <c r="H33" s="13"/>
      <c r="I33" s="13"/>
      <c r="J33" s="13"/>
      <c r="K33" s="13"/>
      <c r="L33" s="23"/>
    </row>
    <row r="34" spans="1:12">
      <c r="A34" s="17"/>
      <c r="B34" s="26" t="s">
        <v>1072</v>
      </c>
      <c r="C34" s="13"/>
      <c r="D34" s="28"/>
      <c r="E34" s="29" t="s">
        <v>1073</v>
      </c>
      <c r="F34" s="29" t="s">
        <v>1073</v>
      </c>
      <c r="G34" s="13"/>
      <c r="H34" s="13"/>
      <c r="I34" s="13"/>
      <c r="J34" s="13"/>
      <c r="K34" s="13"/>
      <c r="L34" s="23"/>
    </row>
    <row r="35" spans="1:12">
      <c r="A35" s="17"/>
      <c r="B35" s="26" t="s">
        <v>1074</v>
      </c>
      <c r="C35" s="13"/>
      <c r="D35" s="28"/>
      <c r="E35" s="29" t="s">
        <v>1075</v>
      </c>
      <c r="F35" s="29" t="s">
        <v>1075</v>
      </c>
      <c r="G35" s="13"/>
      <c r="H35" s="13"/>
      <c r="I35" s="13"/>
      <c r="J35" s="13"/>
      <c r="K35" s="13"/>
      <c r="L35" s="23"/>
    </row>
    <row r="36" spans="1:12">
      <c r="A36" s="17"/>
      <c r="B36" s="26" t="s">
        <v>1076</v>
      </c>
      <c r="C36" s="13"/>
      <c r="D36" s="28"/>
      <c r="E36" s="29" t="s">
        <v>1018</v>
      </c>
      <c r="F36" s="29" t="s">
        <v>1018</v>
      </c>
      <c r="G36" s="13"/>
      <c r="H36" s="13"/>
      <c r="I36" s="13"/>
      <c r="J36" s="13"/>
      <c r="K36" s="13"/>
      <c r="L36" s="23"/>
    </row>
    <row r="37" spans="1:12">
      <c r="A37" s="17"/>
      <c r="B37" s="26" t="s">
        <v>1077</v>
      </c>
      <c r="C37" s="13"/>
      <c r="D37" s="28"/>
      <c r="E37" s="29" t="s">
        <v>1020</v>
      </c>
      <c r="F37" s="29" t="s">
        <v>1020</v>
      </c>
      <c r="G37" s="13"/>
      <c r="H37" s="13"/>
      <c r="I37" s="13"/>
      <c r="J37" s="13"/>
      <c r="K37" s="13"/>
      <c r="L37" s="23"/>
    </row>
    <row r="38" spans="1:12">
      <c r="A38" s="17"/>
      <c r="B38" s="26" t="s">
        <v>1078</v>
      </c>
      <c r="C38" s="13"/>
      <c r="D38" s="28"/>
      <c r="E38" s="29" t="s">
        <v>1079</v>
      </c>
      <c r="F38" s="29" t="s">
        <v>1079</v>
      </c>
      <c r="G38" s="13"/>
      <c r="H38" s="13"/>
      <c r="I38" s="13"/>
      <c r="J38" s="13"/>
      <c r="K38" s="13"/>
      <c r="L38" s="23"/>
    </row>
    <row r="39" spans="1:12">
      <c r="A39" s="17"/>
      <c r="B39" s="26" t="s">
        <v>1080</v>
      </c>
      <c r="C39" s="13"/>
      <c r="D39" s="28"/>
      <c r="E39" s="29" t="s">
        <v>1081</v>
      </c>
      <c r="F39" s="29" t="s">
        <v>1081</v>
      </c>
      <c r="G39" s="13"/>
      <c r="H39" s="13"/>
      <c r="I39" s="13"/>
      <c r="J39" s="13"/>
      <c r="K39" s="13"/>
      <c r="L39" s="23"/>
    </row>
    <row r="40" spans="1:12">
      <c r="A40" s="17"/>
      <c r="B40" s="26" t="s">
        <v>1082</v>
      </c>
      <c r="C40" s="13"/>
      <c r="D40" s="28"/>
      <c r="E40" s="29" t="s">
        <v>1083</v>
      </c>
      <c r="F40" s="29" t="s">
        <v>1083</v>
      </c>
      <c r="G40" s="13"/>
      <c r="H40" s="13"/>
      <c r="I40" s="13"/>
      <c r="J40" s="13"/>
      <c r="K40" s="13"/>
      <c r="L40" s="23"/>
    </row>
    <row r="41" spans="1:12">
      <c r="A41" s="17"/>
      <c r="B41" s="26" t="s">
        <v>1084</v>
      </c>
      <c r="C41" s="13"/>
      <c r="D41" s="28"/>
      <c r="E41" s="29" t="s">
        <v>1067</v>
      </c>
      <c r="F41" s="29" t="s">
        <v>1067</v>
      </c>
      <c r="G41" s="13"/>
      <c r="H41" s="13"/>
      <c r="I41" s="13"/>
      <c r="J41" s="13"/>
      <c r="K41" s="13"/>
      <c r="L41" s="23"/>
    </row>
    <row r="42" spans="1:12">
      <c r="A42" s="17"/>
      <c r="B42" s="26" t="s">
        <v>1085</v>
      </c>
      <c r="C42" s="13"/>
      <c r="D42" s="28"/>
      <c r="E42" s="29" t="s">
        <v>1020</v>
      </c>
      <c r="F42" s="29" t="s">
        <v>1020</v>
      </c>
      <c r="G42" s="13"/>
      <c r="H42" s="13"/>
      <c r="I42" s="13"/>
      <c r="J42" s="13"/>
      <c r="K42" s="13"/>
      <c r="L42" s="23"/>
    </row>
    <row r="43" spans="1:12">
      <c r="A43" s="17"/>
      <c r="B43" s="26" t="s">
        <v>1086</v>
      </c>
      <c r="C43" s="13"/>
      <c r="D43" s="28"/>
      <c r="E43" s="29" t="s">
        <v>1049</v>
      </c>
      <c r="F43" s="29" t="s">
        <v>1049</v>
      </c>
      <c r="G43" s="13"/>
      <c r="H43" s="13"/>
      <c r="I43" s="13"/>
      <c r="J43" s="13"/>
      <c r="K43" s="13"/>
      <c r="L43" s="23"/>
    </row>
    <row r="44" spans="1:12">
      <c r="A44" s="17"/>
      <c r="B44" s="26" t="s">
        <v>1087</v>
      </c>
      <c r="C44" s="13"/>
      <c r="D44" s="28"/>
      <c r="E44" s="29" t="s">
        <v>1088</v>
      </c>
      <c r="F44" s="29" t="s">
        <v>1088</v>
      </c>
      <c r="G44" s="13"/>
      <c r="H44" s="13"/>
      <c r="I44" s="13"/>
      <c r="J44" s="13"/>
      <c r="K44" s="13"/>
      <c r="L44" s="23"/>
    </row>
    <row r="45" spans="1:12">
      <c r="A45" s="17"/>
      <c r="B45" s="26" t="s">
        <v>1089</v>
      </c>
      <c r="C45" s="13"/>
      <c r="D45" s="28"/>
      <c r="E45" s="29" t="s">
        <v>1090</v>
      </c>
      <c r="F45" s="29" t="s">
        <v>1090</v>
      </c>
      <c r="G45" s="13"/>
      <c r="H45" s="13"/>
      <c r="I45" s="13"/>
      <c r="J45" s="13"/>
      <c r="K45" s="13"/>
      <c r="L45" s="23"/>
    </row>
    <row r="46" spans="1:12">
      <c r="A46" s="17"/>
      <c r="B46" s="26" t="s">
        <v>1091</v>
      </c>
      <c r="C46" s="13"/>
      <c r="D46" s="28"/>
      <c r="E46" s="29" t="s">
        <v>1092</v>
      </c>
      <c r="F46" s="29" t="s">
        <v>1092</v>
      </c>
      <c r="G46" s="13"/>
      <c r="H46" s="13"/>
      <c r="I46" s="13"/>
      <c r="J46" s="13"/>
      <c r="K46" s="13"/>
      <c r="L46" s="23"/>
    </row>
    <row r="47" spans="1:12">
      <c r="A47" s="17"/>
      <c r="B47" s="26" t="s">
        <v>1093</v>
      </c>
      <c r="C47" s="13"/>
      <c r="D47" s="28"/>
      <c r="E47" s="29" t="s">
        <v>1094</v>
      </c>
      <c r="F47" s="29" t="s">
        <v>1094</v>
      </c>
      <c r="G47" s="13"/>
      <c r="H47" s="13"/>
      <c r="I47" s="13"/>
      <c r="J47" s="13"/>
      <c r="K47" s="13"/>
      <c r="L47" s="23"/>
    </row>
    <row r="48" spans="1:12">
      <c r="A48" s="17"/>
      <c r="B48" s="26" t="s">
        <v>1095</v>
      </c>
      <c r="C48" s="13"/>
      <c r="D48" s="28"/>
      <c r="E48" s="29" t="s">
        <v>1018</v>
      </c>
      <c r="F48" s="29" t="s">
        <v>1018</v>
      </c>
      <c r="G48" s="13"/>
      <c r="H48" s="13"/>
      <c r="I48" s="13"/>
      <c r="J48" s="13"/>
      <c r="K48" s="13"/>
      <c r="L48" s="23"/>
    </row>
    <row r="49" spans="1:12">
      <c r="A49" s="17"/>
      <c r="B49" s="26" t="s">
        <v>1096</v>
      </c>
      <c r="C49" s="13"/>
      <c r="D49" s="28"/>
      <c r="E49" s="29" t="s">
        <v>1020</v>
      </c>
      <c r="F49" s="29" t="s">
        <v>1020</v>
      </c>
      <c r="G49" s="13"/>
      <c r="H49" s="13"/>
      <c r="I49" s="13"/>
      <c r="J49" s="13"/>
      <c r="K49" s="13"/>
      <c r="L49" s="23"/>
    </row>
    <row r="50" spans="1:12">
      <c r="A50" s="17"/>
      <c r="B50" s="26" t="s">
        <v>1097</v>
      </c>
      <c r="C50" s="13"/>
      <c r="D50" s="28"/>
      <c r="E50" s="29" t="s">
        <v>1024</v>
      </c>
      <c r="F50" s="29" t="s">
        <v>1024</v>
      </c>
      <c r="G50" s="13"/>
      <c r="H50" s="13"/>
      <c r="I50" s="13"/>
      <c r="J50" s="13"/>
      <c r="K50" s="13"/>
      <c r="L50" s="23"/>
    </row>
    <row r="51" spans="1:12">
      <c r="A51" s="17"/>
      <c r="B51" s="26" t="s">
        <v>1098</v>
      </c>
      <c r="C51" s="13"/>
      <c r="D51" s="28"/>
      <c r="E51" s="29" t="s">
        <v>1071</v>
      </c>
      <c r="F51" s="29" t="s">
        <v>1071</v>
      </c>
      <c r="G51" s="13"/>
      <c r="H51" s="13"/>
      <c r="I51" s="13"/>
      <c r="J51" s="13"/>
      <c r="K51" s="13"/>
      <c r="L51" s="23"/>
    </row>
    <row r="52" spans="1:12">
      <c r="A52" s="17"/>
      <c r="B52" s="26" t="s">
        <v>1099</v>
      </c>
      <c r="C52" s="13"/>
      <c r="D52" s="28"/>
      <c r="E52" s="29" t="s">
        <v>1057</v>
      </c>
      <c r="F52" s="29" t="s">
        <v>1057</v>
      </c>
      <c r="G52" s="13"/>
      <c r="H52" s="13"/>
      <c r="I52" s="13"/>
      <c r="J52" s="13"/>
      <c r="K52" s="13"/>
      <c r="L52" s="23"/>
    </row>
    <row r="53" spans="1:12">
      <c r="A53" s="17"/>
      <c r="B53" s="26" t="s">
        <v>1100</v>
      </c>
      <c r="C53" s="13"/>
      <c r="D53" s="28"/>
      <c r="E53" s="29" t="s">
        <v>1101</v>
      </c>
      <c r="F53" s="29" t="s">
        <v>1101</v>
      </c>
      <c r="G53" s="13"/>
      <c r="H53" s="13"/>
      <c r="I53" s="13"/>
      <c r="J53" s="13"/>
      <c r="K53" s="13"/>
      <c r="L53" s="23"/>
    </row>
    <row r="54" spans="1:12">
      <c r="A54" s="17"/>
      <c r="B54" s="26" t="s">
        <v>1102</v>
      </c>
      <c r="C54" s="13"/>
      <c r="D54" s="28"/>
      <c r="E54" s="29" t="s">
        <v>1103</v>
      </c>
      <c r="F54" s="29" t="s">
        <v>1103</v>
      </c>
      <c r="G54" s="13"/>
      <c r="H54" s="13"/>
      <c r="I54" s="13"/>
      <c r="J54" s="13"/>
      <c r="K54" s="13"/>
      <c r="L54" s="23"/>
    </row>
    <row r="55" spans="1:12">
      <c r="A55" s="17"/>
      <c r="B55" s="26" t="s">
        <v>1104</v>
      </c>
      <c r="C55" s="13"/>
      <c r="D55" s="28"/>
      <c r="E55" s="29" t="s">
        <v>1105</v>
      </c>
      <c r="F55" s="29" t="s">
        <v>1105</v>
      </c>
      <c r="G55" s="13"/>
      <c r="H55" s="13"/>
      <c r="I55" s="13"/>
      <c r="J55" s="13"/>
      <c r="K55" s="13"/>
      <c r="L55" s="23"/>
    </row>
    <row r="56" spans="1:12">
      <c r="A56" s="17"/>
      <c r="B56" s="26" t="s">
        <v>1106</v>
      </c>
      <c r="C56" s="13"/>
      <c r="D56" s="28"/>
      <c r="E56" s="29" t="s">
        <v>1107</v>
      </c>
      <c r="F56" s="29" t="s">
        <v>1107</v>
      </c>
      <c r="G56" s="13"/>
      <c r="H56" s="13"/>
      <c r="I56" s="13"/>
      <c r="J56" s="13"/>
      <c r="K56" s="13"/>
      <c r="L56" s="23"/>
    </row>
    <row r="57" spans="1:12">
      <c r="A57" s="17"/>
      <c r="B57" s="26" t="s">
        <v>1108</v>
      </c>
      <c r="C57" s="13"/>
      <c r="D57" s="28"/>
      <c r="E57" s="29" t="s">
        <v>1109</v>
      </c>
      <c r="F57" s="29" t="s">
        <v>1109</v>
      </c>
      <c r="G57" s="13"/>
      <c r="H57" s="13"/>
      <c r="I57" s="13"/>
      <c r="J57" s="13"/>
      <c r="K57" s="13"/>
      <c r="L57" s="23"/>
    </row>
    <row r="58" spans="1:12">
      <c r="A58" s="17"/>
      <c r="B58" s="26" t="s">
        <v>1110</v>
      </c>
      <c r="C58" s="13"/>
      <c r="D58" s="28"/>
      <c r="E58" s="29" t="s">
        <v>1094</v>
      </c>
      <c r="F58" s="29" t="s">
        <v>1094</v>
      </c>
      <c r="G58" s="13"/>
      <c r="H58" s="13"/>
      <c r="I58" s="13"/>
      <c r="J58" s="13"/>
      <c r="K58" s="13"/>
      <c r="L58" s="23"/>
    </row>
    <row r="59" spans="1:12">
      <c r="A59" s="17"/>
      <c r="B59" s="26" t="s">
        <v>1111</v>
      </c>
      <c r="C59" s="13"/>
      <c r="D59" s="28"/>
      <c r="E59" s="29" t="s">
        <v>1112</v>
      </c>
      <c r="F59" s="29" t="s">
        <v>1112</v>
      </c>
      <c r="G59" s="13"/>
      <c r="H59" s="13"/>
      <c r="I59" s="13"/>
      <c r="J59" s="13"/>
      <c r="K59" s="13"/>
      <c r="L59" s="23"/>
    </row>
    <row r="60" spans="1:12">
      <c r="A60" s="17"/>
      <c r="B60" s="26" t="s">
        <v>1113</v>
      </c>
      <c r="C60" s="13"/>
      <c r="D60" s="28"/>
      <c r="E60" s="29"/>
      <c r="F60" s="13"/>
      <c r="G60" s="13"/>
      <c r="H60" s="13"/>
      <c r="I60" s="13"/>
      <c r="J60" s="13"/>
      <c r="K60" s="13"/>
      <c r="L60" s="23"/>
    </row>
    <row r="61" spans="1:12">
      <c r="A61" s="17"/>
      <c r="B61" s="26" t="s">
        <v>1114</v>
      </c>
      <c r="C61" s="13"/>
      <c r="D61" s="28"/>
      <c r="E61" s="29"/>
      <c r="F61" s="13"/>
      <c r="G61" s="13"/>
      <c r="H61" s="13"/>
      <c r="I61" s="13"/>
      <c r="J61" s="13"/>
      <c r="K61" s="13"/>
      <c r="L61" s="23"/>
    </row>
    <row r="62" spans="1:12">
      <c r="A62" s="17"/>
      <c r="B62" s="26" t="s">
        <v>1115</v>
      </c>
      <c r="C62" s="13"/>
      <c r="D62" s="28"/>
      <c r="E62" s="29"/>
      <c r="F62" s="13"/>
      <c r="G62" s="13"/>
      <c r="H62" s="13"/>
      <c r="I62" s="13"/>
      <c r="J62" s="13"/>
      <c r="K62" s="13"/>
      <c r="L62" s="23"/>
    </row>
    <row r="63" spans="1:12">
      <c r="A63" s="17"/>
      <c r="B63" s="26" t="s">
        <v>1116</v>
      </c>
      <c r="C63" s="13"/>
      <c r="D63" s="28"/>
      <c r="E63" s="29"/>
      <c r="F63" s="13"/>
      <c r="G63" s="13"/>
      <c r="H63" s="13"/>
      <c r="I63" s="13"/>
      <c r="J63" s="13"/>
      <c r="K63" s="13"/>
      <c r="L63" s="23"/>
    </row>
    <row r="64" spans="1:12">
      <c r="A64" s="17"/>
      <c r="B64" s="26" t="s">
        <v>1117</v>
      </c>
      <c r="C64" s="13"/>
      <c r="D64" s="28"/>
      <c r="E64" s="29"/>
      <c r="F64" s="13"/>
      <c r="G64" s="13"/>
      <c r="H64" s="13"/>
      <c r="I64" s="13"/>
      <c r="J64" s="13"/>
      <c r="K64" s="13"/>
      <c r="L64" s="23"/>
    </row>
    <row r="65" spans="1:12">
      <c r="A65" s="17"/>
      <c r="B65" s="26" t="s">
        <v>1118</v>
      </c>
      <c r="C65" s="13"/>
      <c r="D65" s="28"/>
      <c r="E65" s="29"/>
      <c r="F65" s="13"/>
      <c r="G65" s="13"/>
      <c r="H65" s="13"/>
      <c r="I65" s="13"/>
      <c r="J65" s="13"/>
      <c r="K65" s="13"/>
      <c r="L65" s="23"/>
    </row>
    <row r="66" spans="1:12">
      <c r="A66" s="17"/>
      <c r="B66" s="26" t="s">
        <v>1119</v>
      </c>
      <c r="C66" s="13"/>
      <c r="D66" s="28"/>
      <c r="E66" s="29" t="s">
        <v>1120</v>
      </c>
      <c r="F66" s="29" t="s">
        <v>1120</v>
      </c>
      <c r="G66" s="13"/>
      <c r="H66" s="13"/>
      <c r="I66" s="13"/>
      <c r="J66" s="13"/>
      <c r="K66" s="13"/>
      <c r="L66" s="23"/>
    </row>
    <row r="67" spans="1:12">
      <c r="A67" s="17"/>
      <c r="B67" s="26" t="s">
        <v>1121</v>
      </c>
      <c r="C67" s="13"/>
      <c r="D67" s="28"/>
      <c r="E67" s="29" t="s">
        <v>1088</v>
      </c>
      <c r="F67" s="29" t="s">
        <v>1088</v>
      </c>
      <c r="G67" s="13"/>
      <c r="H67" s="13"/>
      <c r="I67" s="13"/>
      <c r="J67" s="13"/>
      <c r="K67" s="13"/>
      <c r="L67" s="23"/>
    </row>
    <row r="68" spans="1:12">
      <c r="A68" s="17"/>
      <c r="B68" s="26" t="s">
        <v>1122</v>
      </c>
      <c r="C68" s="13"/>
      <c r="D68" s="28"/>
      <c r="E68" s="29" t="s">
        <v>1123</v>
      </c>
      <c r="F68" s="29" t="s">
        <v>1123</v>
      </c>
      <c r="G68" s="13"/>
      <c r="H68" s="13"/>
      <c r="I68" s="13"/>
      <c r="J68" s="13"/>
      <c r="K68" s="13"/>
      <c r="L68" s="23"/>
    </row>
    <row r="69" spans="1:12">
      <c r="A69" s="17"/>
      <c r="B69" s="26" t="s">
        <v>1124</v>
      </c>
      <c r="C69" s="13"/>
      <c r="D69" s="28"/>
      <c r="E69" s="29" t="s">
        <v>1125</v>
      </c>
      <c r="F69" s="29" t="s">
        <v>1125</v>
      </c>
      <c r="G69" s="13"/>
      <c r="H69" s="13"/>
      <c r="I69" s="13"/>
      <c r="J69" s="13"/>
      <c r="K69" s="13"/>
      <c r="L69" s="23"/>
    </row>
    <row r="70" spans="1:12">
      <c r="A70" s="17"/>
      <c r="B70" s="26" t="s">
        <v>1126</v>
      </c>
      <c r="C70" s="13"/>
      <c r="D70" s="28"/>
      <c r="E70" s="29" t="s">
        <v>1125</v>
      </c>
      <c r="F70" s="29" t="s">
        <v>1125</v>
      </c>
      <c r="G70" s="13"/>
      <c r="H70" s="13"/>
      <c r="I70" s="13"/>
      <c r="J70" s="13"/>
      <c r="K70" s="13"/>
      <c r="L70" s="23"/>
    </row>
    <row r="71" spans="1:12">
      <c r="A71" s="17"/>
      <c r="B71" s="26" t="s">
        <v>1127</v>
      </c>
      <c r="C71" s="13"/>
      <c r="D71" s="28"/>
      <c r="E71" s="29" t="s">
        <v>1128</v>
      </c>
      <c r="F71" s="29" t="s">
        <v>1128</v>
      </c>
      <c r="G71" s="13"/>
      <c r="H71" s="13"/>
      <c r="I71" s="13"/>
      <c r="J71" s="13"/>
      <c r="K71" s="13"/>
      <c r="L71" s="23"/>
    </row>
    <row r="72" spans="1:12">
      <c r="A72" s="17"/>
      <c r="B72" s="26" t="s">
        <v>1129</v>
      </c>
      <c r="C72" s="13"/>
      <c r="D72" s="28"/>
      <c r="E72" s="29" t="s">
        <v>1071</v>
      </c>
      <c r="F72" s="29" t="s">
        <v>1071</v>
      </c>
      <c r="G72" s="13"/>
      <c r="H72" s="13"/>
      <c r="I72" s="13"/>
      <c r="J72" s="13"/>
      <c r="K72" s="13"/>
      <c r="L72" s="23"/>
    </row>
    <row r="73" spans="1:12">
      <c r="A73" s="17"/>
      <c r="B73" s="26" t="s">
        <v>1130</v>
      </c>
      <c r="C73" s="13"/>
      <c r="D73" s="28"/>
      <c r="E73" s="29" t="s">
        <v>1057</v>
      </c>
      <c r="F73" s="29" t="s">
        <v>1057</v>
      </c>
      <c r="G73" s="13"/>
      <c r="H73" s="13"/>
      <c r="I73" s="13"/>
      <c r="J73" s="13"/>
      <c r="K73" s="13"/>
      <c r="L73" s="23"/>
    </row>
    <row r="74" spans="1:12">
      <c r="A74" s="17"/>
      <c r="B74" s="26" t="s">
        <v>1131</v>
      </c>
      <c r="C74" s="13"/>
      <c r="D74" s="28"/>
      <c r="E74" s="29" t="s">
        <v>1049</v>
      </c>
      <c r="F74" s="29" t="s">
        <v>1049</v>
      </c>
      <c r="G74" s="13"/>
      <c r="H74" s="13"/>
      <c r="I74" s="13"/>
      <c r="J74" s="13"/>
      <c r="K74" s="13"/>
      <c r="L74" s="23"/>
    </row>
    <row r="75" spans="1:12">
      <c r="A75" s="17"/>
      <c r="B75" s="26" t="s">
        <v>1132</v>
      </c>
      <c r="C75" s="13"/>
      <c r="D75" s="28"/>
      <c r="E75" s="29" t="s">
        <v>1018</v>
      </c>
      <c r="F75" s="29" t="s">
        <v>1018</v>
      </c>
      <c r="G75" s="13"/>
      <c r="H75" s="13"/>
      <c r="I75" s="13"/>
      <c r="J75" s="13"/>
      <c r="K75" s="13"/>
      <c r="L75" s="23"/>
    </row>
    <row r="76" spans="1:12">
      <c r="A76" s="17"/>
      <c r="B76" s="26" t="s">
        <v>1133</v>
      </c>
      <c r="C76" s="13"/>
      <c r="D76" s="28"/>
      <c r="E76" s="29" t="s">
        <v>1020</v>
      </c>
      <c r="F76" s="29" t="s">
        <v>1020</v>
      </c>
      <c r="G76" s="13"/>
      <c r="H76" s="13"/>
      <c r="I76" s="13"/>
      <c r="J76" s="13"/>
      <c r="K76" s="13"/>
      <c r="L76" s="23"/>
    </row>
    <row r="77" spans="1:12">
      <c r="A77" s="17"/>
      <c r="B77" s="26" t="s">
        <v>1134</v>
      </c>
      <c r="C77" s="13"/>
      <c r="D77" s="28"/>
      <c r="E77" s="29" t="s">
        <v>1092</v>
      </c>
      <c r="F77" s="29" t="s">
        <v>1092</v>
      </c>
      <c r="G77" s="13"/>
      <c r="H77" s="13"/>
      <c r="I77" s="13"/>
      <c r="J77" s="13"/>
      <c r="K77" s="13"/>
      <c r="L77" s="23"/>
    </row>
    <row r="78" spans="1:12">
      <c r="A78" s="17"/>
      <c r="B78" s="26" t="s">
        <v>1135</v>
      </c>
      <c r="C78" s="13"/>
      <c r="D78" s="28"/>
      <c r="E78" s="29" t="s">
        <v>1136</v>
      </c>
      <c r="F78" s="29" t="s">
        <v>1136</v>
      </c>
      <c r="G78" s="13"/>
      <c r="H78" s="13"/>
      <c r="I78" s="13"/>
      <c r="J78" s="13"/>
      <c r="K78" s="13"/>
      <c r="L78" s="23"/>
    </row>
    <row r="79" spans="1:12">
      <c r="A79" s="17"/>
      <c r="B79" s="26" t="s">
        <v>1137</v>
      </c>
      <c r="C79" s="13"/>
      <c r="D79" s="28"/>
      <c r="E79" s="29" t="s">
        <v>1138</v>
      </c>
      <c r="F79" s="29" t="s">
        <v>1138</v>
      </c>
      <c r="G79" s="13"/>
      <c r="H79" s="13"/>
      <c r="I79" s="13"/>
      <c r="J79" s="13"/>
      <c r="K79" s="13"/>
      <c r="L79" s="23"/>
    </row>
    <row r="80" spans="1:12">
      <c r="A80" s="17"/>
      <c r="B80" s="26" t="s">
        <v>1139</v>
      </c>
      <c r="C80" s="13"/>
      <c r="D80" s="28"/>
      <c r="E80" s="29" t="s">
        <v>1140</v>
      </c>
      <c r="F80" s="29" t="s">
        <v>1140</v>
      </c>
      <c r="G80" s="13"/>
      <c r="H80" s="13"/>
      <c r="I80" s="13"/>
      <c r="J80" s="13"/>
      <c r="K80" s="13"/>
      <c r="L80" s="23"/>
    </row>
    <row r="81" spans="1:12">
      <c r="A81" s="17"/>
      <c r="B81" s="26" t="s">
        <v>1141</v>
      </c>
      <c r="C81" s="13"/>
      <c r="D81" s="28"/>
      <c r="E81" s="29" t="s">
        <v>1018</v>
      </c>
      <c r="F81" s="29" t="s">
        <v>1018</v>
      </c>
      <c r="G81" s="13"/>
      <c r="H81" s="13"/>
      <c r="I81" s="13"/>
      <c r="J81" s="13"/>
      <c r="K81" s="13"/>
      <c r="L81" s="23"/>
    </row>
    <row r="82" spans="1:12">
      <c r="A82" s="17"/>
      <c r="B82" s="26" t="s">
        <v>1142</v>
      </c>
      <c r="C82" s="13"/>
      <c r="D82" s="28"/>
      <c r="E82" s="29" t="s">
        <v>1020</v>
      </c>
      <c r="F82" s="29" t="s">
        <v>1020</v>
      </c>
      <c r="G82" s="13"/>
      <c r="H82" s="13"/>
      <c r="I82" s="13"/>
      <c r="J82" s="13"/>
      <c r="K82" s="13"/>
      <c r="L82" s="23"/>
    </row>
    <row r="83" spans="1:12">
      <c r="A83" s="17"/>
      <c r="B83" s="26" t="s">
        <v>1143</v>
      </c>
      <c r="C83" s="13"/>
      <c r="D83" s="28"/>
      <c r="E83" s="29" t="s">
        <v>1092</v>
      </c>
      <c r="F83" s="29" t="s">
        <v>1092</v>
      </c>
      <c r="G83" s="13"/>
      <c r="H83" s="13"/>
      <c r="I83" s="13"/>
      <c r="J83" s="13"/>
      <c r="K83" s="13"/>
      <c r="L83" s="23"/>
    </row>
    <row r="84" spans="1:12">
      <c r="A84" s="17"/>
      <c r="B84" s="26" t="s">
        <v>1144</v>
      </c>
      <c r="C84" s="13"/>
      <c r="D84" s="28"/>
      <c r="E84" s="29" t="s">
        <v>1138</v>
      </c>
      <c r="F84" s="29" t="s">
        <v>1138</v>
      </c>
      <c r="G84" s="13"/>
      <c r="H84" s="13"/>
      <c r="I84" s="13"/>
      <c r="J84" s="13"/>
      <c r="K84" s="13"/>
      <c r="L84" s="23"/>
    </row>
    <row r="85" spans="1:12">
      <c r="A85" s="17"/>
      <c r="B85" s="26" t="s">
        <v>1145</v>
      </c>
      <c r="C85" s="13"/>
      <c r="D85" s="28"/>
      <c r="E85" s="29" t="s">
        <v>1146</v>
      </c>
      <c r="F85" s="29" t="s">
        <v>1146</v>
      </c>
      <c r="G85" s="13"/>
      <c r="H85" s="13"/>
      <c r="I85" s="13"/>
      <c r="J85" s="13"/>
      <c r="K85" s="13"/>
      <c r="L85" s="23"/>
    </row>
    <row r="86" spans="1:12">
      <c r="A86" s="17"/>
      <c r="B86" s="26" t="s">
        <v>1147</v>
      </c>
      <c r="C86" s="13"/>
      <c r="D86" s="28"/>
      <c r="E86" s="29" t="s">
        <v>1148</v>
      </c>
      <c r="F86" s="29" t="s">
        <v>1148</v>
      </c>
      <c r="G86" s="13"/>
      <c r="H86" s="13"/>
      <c r="I86" s="13"/>
      <c r="J86" s="13"/>
      <c r="K86" s="13"/>
      <c r="L86" s="23"/>
    </row>
    <row r="87" spans="1:12">
      <c r="A87" s="17"/>
      <c r="B87" s="26" t="s">
        <v>1149</v>
      </c>
      <c r="C87" s="13"/>
      <c r="D87" s="28"/>
      <c r="E87" s="29" t="s">
        <v>1150</v>
      </c>
      <c r="F87" s="29" t="s">
        <v>1150</v>
      </c>
      <c r="G87" s="13"/>
      <c r="H87" s="13"/>
      <c r="I87" s="13"/>
      <c r="J87" s="13"/>
      <c r="K87" s="13"/>
      <c r="L87" s="23"/>
    </row>
    <row r="88" spans="1:12">
      <c r="A88" s="17"/>
      <c r="B88" s="26" t="s">
        <v>1151</v>
      </c>
      <c r="C88" s="13"/>
      <c r="D88" s="28"/>
      <c r="E88" s="29" t="s">
        <v>1152</v>
      </c>
      <c r="F88" s="29" t="s">
        <v>1152</v>
      </c>
      <c r="G88" s="13"/>
      <c r="H88" s="13"/>
      <c r="I88" s="13"/>
      <c r="J88" s="13"/>
      <c r="K88" s="13"/>
      <c r="L88" s="23"/>
    </row>
    <row r="89" spans="1:12">
      <c r="A89" s="17"/>
      <c r="B89" s="26" t="s">
        <v>1153</v>
      </c>
      <c r="C89" s="13"/>
      <c r="D89" s="28"/>
      <c r="E89" s="29" t="s">
        <v>1154</v>
      </c>
      <c r="F89" s="29" t="s">
        <v>1154</v>
      </c>
      <c r="G89" s="13"/>
      <c r="H89" s="13"/>
      <c r="I89" s="13"/>
      <c r="J89" s="13"/>
      <c r="K89" s="13"/>
      <c r="L89" s="23"/>
    </row>
    <row r="90" spans="1:12">
      <c r="A90" s="17"/>
      <c r="B90" s="26" t="s">
        <v>1155</v>
      </c>
      <c r="C90" s="13"/>
      <c r="D90" s="28"/>
      <c r="E90" s="30" t="s">
        <v>1156</v>
      </c>
      <c r="F90" s="30" t="s">
        <v>1156</v>
      </c>
      <c r="G90" s="13"/>
      <c r="H90" s="13"/>
      <c r="I90" s="13"/>
      <c r="J90" s="13"/>
      <c r="K90" s="13"/>
      <c r="L90" s="23"/>
    </row>
    <row r="91" spans="1:12">
      <c r="A91" s="17"/>
      <c r="B91" s="26" t="s">
        <v>1157</v>
      </c>
      <c r="C91" s="13"/>
      <c r="D91" s="28"/>
      <c r="E91" s="29" t="s">
        <v>1109</v>
      </c>
      <c r="F91" s="29" t="s">
        <v>1109</v>
      </c>
      <c r="G91" s="13"/>
      <c r="H91" s="13"/>
      <c r="I91" s="13"/>
      <c r="J91" s="13"/>
      <c r="K91" s="13"/>
      <c r="L91" s="23"/>
    </row>
    <row r="92" spans="1:12">
      <c r="A92" s="17"/>
      <c r="B92" s="26" t="s">
        <v>1158</v>
      </c>
      <c r="C92" s="13"/>
      <c r="D92" s="28"/>
      <c r="E92" s="29" t="s">
        <v>1159</v>
      </c>
      <c r="F92" s="29" t="s">
        <v>1159</v>
      </c>
      <c r="G92" s="13"/>
      <c r="H92" s="13"/>
      <c r="I92" s="13"/>
      <c r="J92" s="13"/>
      <c r="K92" s="13"/>
      <c r="L92" s="23"/>
    </row>
    <row r="93" spans="1:12">
      <c r="A93" s="17"/>
      <c r="B93" s="26" t="s">
        <v>1160</v>
      </c>
      <c r="C93" s="13"/>
      <c r="D93" s="28"/>
      <c r="E93" s="29" t="s">
        <v>1161</v>
      </c>
      <c r="F93" s="29" t="s">
        <v>1161</v>
      </c>
      <c r="G93" s="13"/>
      <c r="H93" s="13"/>
      <c r="I93" s="13"/>
      <c r="J93" s="13"/>
      <c r="K93" s="13"/>
      <c r="L93" s="23"/>
    </row>
    <row r="94" spans="1:12">
      <c r="A94" s="17"/>
      <c r="B94" s="26" t="s">
        <v>1162</v>
      </c>
      <c r="C94" s="13"/>
      <c r="D94" s="28"/>
      <c r="E94" s="29" t="s">
        <v>1161</v>
      </c>
      <c r="F94" s="29" t="s">
        <v>1161</v>
      </c>
      <c r="G94" s="13"/>
      <c r="H94" s="13"/>
      <c r="I94" s="13"/>
      <c r="J94" s="13"/>
      <c r="K94" s="13"/>
      <c r="L94" s="23"/>
    </row>
    <row r="95" spans="1:12">
      <c r="A95" s="17"/>
      <c r="B95" s="26" t="s">
        <v>1163</v>
      </c>
      <c r="C95" s="13"/>
      <c r="D95" s="28"/>
      <c r="E95" s="29" t="s">
        <v>1164</v>
      </c>
      <c r="F95" s="29" t="s">
        <v>1164</v>
      </c>
      <c r="G95" s="13"/>
      <c r="H95" s="13"/>
      <c r="I95" s="13"/>
      <c r="J95" s="13"/>
      <c r="K95" s="13"/>
      <c r="L95" s="23"/>
    </row>
    <row r="96" spans="1:12">
      <c r="A96" s="17"/>
      <c r="B96" s="26" t="s">
        <v>1165</v>
      </c>
      <c r="C96" s="13"/>
      <c r="D96" s="28"/>
      <c r="E96" s="29" t="s">
        <v>1166</v>
      </c>
      <c r="F96" s="29" t="s">
        <v>1166</v>
      </c>
      <c r="G96" s="13"/>
      <c r="H96" s="13"/>
      <c r="I96" s="13"/>
      <c r="J96" s="13"/>
      <c r="K96" s="13"/>
      <c r="L96" s="23"/>
    </row>
    <row r="97" spans="1:12">
      <c r="A97" s="17"/>
      <c r="B97" s="26" t="s">
        <v>1167</v>
      </c>
      <c r="C97" s="13"/>
      <c r="D97" s="28"/>
      <c r="E97" s="29" t="s">
        <v>1166</v>
      </c>
      <c r="F97" s="29" t="s">
        <v>1166</v>
      </c>
      <c r="G97" s="13"/>
      <c r="H97" s="13"/>
      <c r="I97" s="13"/>
      <c r="J97" s="13"/>
      <c r="K97" s="13"/>
      <c r="L97" s="23"/>
    </row>
    <row r="98" spans="1:12">
      <c r="A98" s="17"/>
      <c r="B98" s="26" t="s">
        <v>1168</v>
      </c>
      <c r="C98" s="13"/>
      <c r="D98" s="28"/>
      <c r="E98" s="29" t="s">
        <v>1169</v>
      </c>
      <c r="F98" s="29" t="s">
        <v>1169</v>
      </c>
      <c r="G98" s="13"/>
      <c r="H98" s="13"/>
      <c r="I98" s="13"/>
      <c r="J98" s="13"/>
      <c r="K98" s="13"/>
      <c r="L98" s="23"/>
    </row>
    <row r="99" spans="1:12">
      <c r="A99" s="17"/>
      <c r="B99" s="26" t="s">
        <v>1170</v>
      </c>
      <c r="C99" s="13"/>
      <c r="D99" s="28"/>
      <c r="E99" s="29" t="s">
        <v>1022</v>
      </c>
      <c r="F99" s="29" t="s">
        <v>1022</v>
      </c>
      <c r="G99" s="13"/>
      <c r="H99" s="13"/>
      <c r="I99" s="13"/>
      <c r="J99" s="13"/>
      <c r="K99" s="13"/>
      <c r="L99" s="23"/>
    </row>
    <row r="100" spans="1:12">
      <c r="A100" s="17"/>
      <c r="B100" s="26" t="s">
        <v>1171</v>
      </c>
      <c r="C100" s="13"/>
      <c r="D100" s="28"/>
      <c r="E100" s="29" t="s">
        <v>1172</v>
      </c>
      <c r="F100" s="29" t="s">
        <v>1172</v>
      </c>
      <c r="G100" s="13"/>
      <c r="H100" s="13"/>
      <c r="I100" s="13"/>
      <c r="J100" s="13"/>
      <c r="K100" s="13"/>
      <c r="L100" s="23"/>
    </row>
    <row r="101" spans="1:12">
      <c r="A101" s="17"/>
      <c r="B101" s="26" t="s">
        <v>1173</v>
      </c>
      <c r="C101" s="13"/>
      <c r="D101" s="28"/>
      <c r="E101" s="29" t="s">
        <v>1174</v>
      </c>
      <c r="F101" s="29" t="s">
        <v>1174</v>
      </c>
      <c r="G101" s="13"/>
      <c r="H101" s="13"/>
      <c r="I101" s="13"/>
      <c r="J101" s="13"/>
      <c r="K101" s="13"/>
      <c r="L101" s="23"/>
    </row>
    <row r="102" spans="1:12">
      <c r="A102" s="17"/>
      <c r="B102" s="26" t="s">
        <v>1175</v>
      </c>
      <c r="C102" s="13"/>
      <c r="D102" s="28"/>
      <c r="E102" s="29" t="s">
        <v>1018</v>
      </c>
      <c r="F102" s="29" t="s">
        <v>1018</v>
      </c>
      <c r="G102" s="13"/>
      <c r="H102" s="13"/>
      <c r="I102" s="13"/>
      <c r="J102" s="13"/>
      <c r="K102" s="13"/>
      <c r="L102" s="23"/>
    </row>
    <row r="103" spans="1:12">
      <c r="A103" s="17"/>
      <c r="B103" s="26" t="s">
        <v>1176</v>
      </c>
      <c r="C103" s="13"/>
      <c r="D103" s="28"/>
      <c r="E103" s="29" t="s">
        <v>1020</v>
      </c>
      <c r="F103" s="29" t="s">
        <v>1020</v>
      </c>
      <c r="G103" s="13"/>
      <c r="H103" s="13"/>
      <c r="I103" s="13"/>
      <c r="J103" s="13"/>
      <c r="K103" s="13"/>
      <c r="L103" s="23"/>
    </row>
    <row r="104" spans="1:12">
      <c r="A104" s="17"/>
      <c r="B104" s="26" t="s">
        <v>1177</v>
      </c>
      <c r="C104" s="13"/>
      <c r="D104" s="28"/>
      <c r="E104" s="29" t="s">
        <v>1178</v>
      </c>
      <c r="F104" s="29" t="s">
        <v>1178</v>
      </c>
      <c r="G104" s="13"/>
      <c r="H104" s="13"/>
      <c r="I104" s="13"/>
      <c r="J104" s="13"/>
      <c r="K104" s="13"/>
      <c r="L104" s="23"/>
    </row>
    <row r="105" spans="1:12">
      <c r="A105" s="17"/>
      <c r="B105" s="26" t="s">
        <v>1179</v>
      </c>
      <c r="C105" s="13"/>
      <c r="D105" s="28"/>
      <c r="E105" s="29" t="s">
        <v>1112</v>
      </c>
      <c r="F105" s="29" t="s">
        <v>1112</v>
      </c>
      <c r="G105" s="13"/>
      <c r="H105" s="13"/>
      <c r="I105" s="13"/>
      <c r="J105" s="13"/>
      <c r="K105" s="13"/>
      <c r="L105" s="23"/>
    </row>
    <row r="106" spans="1:12">
      <c r="A106" s="17"/>
      <c r="B106" s="26" t="s">
        <v>1180</v>
      </c>
      <c r="C106" s="13"/>
      <c r="D106" s="28"/>
      <c r="E106" s="29" t="s">
        <v>1181</v>
      </c>
      <c r="F106" s="29" t="s">
        <v>1181</v>
      </c>
      <c r="G106" s="13"/>
      <c r="H106" s="13"/>
      <c r="I106" s="13"/>
      <c r="J106" s="13"/>
      <c r="K106" s="13"/>
      <c r="L106" s="23"/>
    </row>
    <row r="107" spans="1:12">
      <c r="A107" s="17"/>
      <c r="B107" s="26" t="s">
        <v>1182</v>
      </c>
      <c r="C107" s="13"/>
      <c r="D107" s="28"/>
      <c r="E107" s="29" t="s">
        <v>1183</v>
      </c>
      <c r="F107" s="29" t="s">
        <v>1183</v>
      </c>
      <c r="G107" s="13"/>
      <c r="H107" s="13"/>
      <c r="I107" s="13"/>
      <c r="J107" s="13"/>
      <c r="K107" s="13"/>
      <c r="L107" s="23"/>
    </row>
    <row r="108" spans="1:12">
      <c r="A108" s="31" t="s">
        <v>1184</v>
      </c>
      <c r="B108" s="13" t="s">
        <v>1185</v>
      </c>
      <c r="C108" s="13"/>
      <c r="D108" s="28"/>
      <c r="E108" s="29" t="s">
        <v>1090</v>
      </c>
      <c r="F108" s="29" t="s">
        <v>1090</v>
      </c>
      <c r="G108" s="13"/>
      <c r="H108" s="13"/>
      <c r="I108" s="13"/>
      <c r="J108" s="13"/>
      <c r="K108" s="13"/>
      <c r="L108" s="23"/>
    </row>
    <row r="109" spans="1:12">
      <c r="A109" s="17"/>
      <c r="B109" s="13" t="s">
        <v>1186</v>
      </c>
      <c r="C109" s="13"/>
      <c r="D109" s="28"/>
      <c r="E109" s="29" t="s">
        <v>1092</v>
      </c>
      <c r="F109" s="29" t="s">
        <v>1092</v>
      </c>
      <c r="G109" s="13"/>
      <c r="H109" s="13"/>
      <c r="I109" s="13"/>
      <c r="J109" s="13"/>
      <c r="K109" s="13"/>
      <c r="L109" s="23"/>
    </row>
    <row r="110" spans="1:12">
      <c r="A110" s="17"/>
      <c r="B110" s="13" t="s">
        <v>1187</v>
      </c>
      <c r="C110" s="13"/>
      <c r="D110" s="28"/>
      <c r="E110" s="29" t="s">
        <v>1123</v>
      </c>
      <c r="F110" s="29" t="s">
        <v>1123</v>
      </c>
      <c r="G110" s="13"/>
      <c r="H110" s="13"/>
      <c r="I110" s="13"/>
      <c r="J110" s="13"/>
      <c r="K110" s="13"/>
      <c r="L110" s="23"/>
    </row>
    <row r="111" spans="1:12">
      <c r="A111" s="31" t="s">
        <v>1184</v>
      </c>
      <c r="B111" s="13" t="s">
        <v>1188</v>
      </c>
      <c r="C111" s="13"/>
      <c r="D111" s="28"/>
      <c r="E111" s="29" t="s">
        <v>1189</v>
      </c>
      <c r="F111" s="29" t="s">
        <v>1189</v>
      </c>
      <c r="G111" s="13"/>
      <c r="H111" s="13"/>
      <c r="I111" s="13"/>
      <c r="J111" s="13"/>
      <c r="K111" s="13"/>
      <c r="L111" s="23"/>
    </row>
    <row r="112" spans="1:12">
      <c r="A112" s="32"/>
      <c r="B112" s="13" t="s">
        <v>1190</v>
      </c>
      <c r="C112" s="13"/>
      <c r="D112" s="28"/>
      <c r="E112" s="29" t="s">
        <v>1191</v>
      </c>
      <c r="F112" s="29" t="s">
        <v>1191</v>
      </c>
      <c r="G112" s="13"/>
      <c r="H112" s="13"/>
      <c r="I112" s="13"/>
      <c r="J112" s="13"/>
      <c r="K112" s="13"/>
      <c r="L112" s="23"/>
    </row>
    <row r="113" spans="1:12">
      <c r="A113" s="32"/>
      <c r="B113" s="13" t="s">
        <v>1192</v>
      </c>
      <c r="C113" s="13"/>
      <c r="D113" s="28"/>
      <c r="E113" s="29" t="s">
        <v>1193</v>
      </c>
      <c r="F113" s="29" t="s">
        <v>1193</v>
      </c>
      <c r="G113" s="13"/>
      <c r="H113" s="13"/>
      <c r="I113" s="13"/>
      <c r="J113" s="13"/>
      <c r="K113" s="13"/>
      <c r="L113" s="23"/>
    </row>
    <row r="114" spans="1:12">
      <c r="A114" s="32"/>
      <c r="B114" s="13" t="s">
        <v>1194</v>
      </c>
      <c r="C114" s="13"/>
      <c r="D114" s="28"/>
      <c r="E114" s="29" t="s">
        <v>1195</v>
      </c>
      <c r="F114" s="29" t="s">
        <v>1195</v>
      </c>
      <c r="G114" s="13"/>
      <c r="H114" s="13"/>
      <c r="I114" s="13"/>
      <c r="J114" s="13"/>
      <c r="K114" s="13"/>
      <c r="L114" s="23"/>
    </row>
    <row r="115" spans="1:12">
      <c r="A115" s="32"/>
      <c r="B115" s="13" t="s">
        <v>1196</v>
      </c>
      <c r="C115" s="13"/>
      <c r="D115" s="28"/>
      <c r="E115" s="29" t="s">
        <v>1197</v>
      </c>
      <c r="F115" s="29" t="s">
        <v>1197</v>
      </c>
      <c r="G115" s="13"/>
      <c r="H115" s="13"/>
      <c r="I115" s="13"/>
      <c r="J115" s="13"/>
      <c r="K115" s="13"/>
      <c r="L115" s="23"/>
    </row>
    <row r="116" spans="1:12">
      <c r="A116" s="32"/>
      <c r="B116" s="13" t="s">
        <v>1198</v>
      </c>
      <c r="C116" s="13"/>
      <c r="D116" s="28"/>
      <c r="E116" s="29" t="s">
        <v>1199</v>
      </c>
      <c r="F116" s="29" t="s">
        <v>1199</v>
      </c>
      <c r="G116" s="13"/>
      <c r="H116" s="13"/>
      <c r="I116" s="13"/>
      <c r="J116" s="13"/>
      <c r="K116" s="13"/>
      <c r="L116" s="23"/>
    </row>
    <row r="117" spans="1:12">
      <c r="A117" s="32"/>
      <c r="B117" s="13" t="s">
        <v>1200</v>
      </c>
      <c r="C117" s="13"/>
      <c r="D117" s="28"/>
      <c r="E117" s="29" t="s">
        <v>1201</v>
      </c>
      <c r="F117" s="29" t="s">
        <v>1201</v>
      </c>
      <c r="G117" s="13"/>
      <c r="H117" s="13"/>
      <c r="I117" s="13"/>
      <c r="J117" s="13"/>
      <c r="K117" s="13"/>
      <c r="L117" s="23"/>
    </row>
    <row r="118" spans="1:12">
      <c r="A118" s="32"/>
      <c r="B118" s="13" t="s">
        <v>1202</v>
      </c>
      <c r="C118" s="13"/>
      <c r="D118" s="28"/>
      <c r="E118" s="29" t="s">
        <v>1201</v>
      </c>
      <c r="F118" s="29" t="s">
        <v>1201</v>
      </c>
      <c r="G118" s="13"/>
      <c r="H118" s="13"/>
      <c r="I118" s="13"/>
      <c r="J118" s="13"/>
      <c r="K118" s="13"/>
      <c r="L118" s="23"/>
    </row>
    <row r="119" spans="1:12">
      <c r="A119" s="32"/>
      <c r="B119" s="13" t="s">
        <v>1203</v>
      </c>
      <c r="C119" s="13"/>
      <c r="D119" s="28"/>
      <c r="E119" s="29" t="s">
        <v>1204</v>
      </c>
      <c r="F119" s="29" t="s">
        <v>1204</v>
      </c>
      <c r="G119" s="13"/>
      <c r="H119" s="13"/>
      <c r="I119" s="13"/>
      <c r="J119" s="13"/>
      <c r="K119" s="13"/>
      <c r="L119" s="23"/>
    </row>
    <row r="120" spans="1:12">
      <c r="A120" s="32"/>
      <c r="B120" s="13" t="s">
        <v>1205</v>
      </c>
      <c r="C120" s="13"/>
      <c r="D120" s="28"/>
      <c r="E120" s="29" t="s">
        <v>1204</v>
      </c>
      <c r="F120" s="29" t="s">
        <v>1204</v>
      </c>
      <c r="G120" s="13"/>
      <c r="H120" s="13"/>
      <c r="I120" s="13"/>
      <c r="J120" s="13"/>
      <c r="K120" s="13"/>
      <c r="L120" s="23"/>
    </row>
    <row r="121" spans="1:12">
      <c r="A121" s="32"/>
      <c r="B121" s="13" t="s">
        <v>1206</v>
      </c>
      <c r="C121" s="13"/>
      <c r="D121" s="28"/>
      <c r="E121" s="29" t="s">
        <v>1207</v>
      </c>
      <c r="F121" s="29" t="s">
        <v>1207</v>
      </c>
      <c r="G121" s="13"/>
      <c r="H121" s="13"/>
      <c r="I121" s="13"/>
      <c r="J121" s="13"/>
      <c r="K121" s="13"/>
      <c r="L121" s="23"/>
    </row>
    <row r="122" spans="1:12">
      <c r="A122" s="32"/>
      <c r="B122" s="13" t="s">
        <v>1208</v>
      </c>
      <c r="C122" s="13"/>
      <c r="D122" s="28"/>
      <c r="E122" s="29" t="s">
        <v>1209</v>
      </c>
      <c r="F122" s="29" t="s">
        <v>1209</v>
      </c>
      <c r="G122" s="13"/>
      <c r="H122" s="13"/>
      <c r="I122" s="13"/>
      <c r="J122" s="13"/>
      <c r="K122" s="13"/>
      <c r="L122" s="23"/>
    </row>
    <row r="123" spans="1:12">
      <c r="A123" s="32"/>
      <c r="B123" s="13" t="s">
        <v>1210</v>
      </c>
      <c r="C123" s="13"/>
      <c r="D123" s="28"/>
      <c r="E123" s="29" t="s">
        <v>1211</v>
      </c>
      <c r="F123" s="29" t="s">
        <v>1211</v>
      </c>
      <c r="G123" s="13"/>
      <c r="H123" s="13"/>
      <c r="I123" s="13"/>
      <c r="J123" s="13"/>
      <c r="K123" s="13"/>
      <c r="L123" s="23"/>
    </row>
    <row r="124" spans="1:12">
      <c r="A124" s="32"/>
      <c r="B124" s="13" t="s">
        <v>1212</v>
      </c>
      <c r="C124" s="13"/>
      <c r="D124" s="28"/>
      <c r="E124" s="29" t="s">
        <v>1213</v>
      </c>
      <c r="F124" s="29" t="s">
        <v>1213</v>
      </c>
      <c r="G124" s="13"/>
      <c r="H124" s="13"/>
      <c r="I124" s="13"/>
      <c r="J124" s="13"/>
      <c r="K124" s="13"/>
      <c r="L124" s="23"/>
    </row>
    <row r="125" spans="1:12">
      <c r="A125" s="32"/>
      <c r="B125" s="13" t="s">
        <v>1214</v>
      </c>
      <c r="C125" s="13"/>
      <c r="D125" s="28"/>
      <c r="E125" s="29" t="s">
        <v>1213</v>
      </c>
      <c r="F125" s="29" t="s">
        <v>1213</v>
      </c>
      <c r="G125" s="13"/>
      <c r="H125" s="13"/>
      <c r="I125" s="13"/>
      <c r="J125" s="13"/>
      <c r="K125" s="13"/>
      <c r="L125" s="23"/>
    </row>
    <row r="126" spans="1:12">
      <c r="A126" s="32"/>
      <c r="B126" s="13" t="s">
        <v>1215</v>
      </c>
      <c r="C126" s="13"/>
      <c r="D126" s="28"/>
      <c r="E126" s="29" t="s">
        <v>1216</v>
      </c>
      <c r="F126" s="29" t="s">
        <v>1216</v>
      </c>
      <c r="G126" s="13"/>
      <c r="H126" s="13"/>
      <c r="I126" s="13"/>
      <c r="J126" s="13"/>
      <c r="K126" s="13"/>
      <c r="L126" s="23"/>
    </row>
    <row r="127" spans="1:12">
      <c r="A127" s="32"/>
      <c r="B127" s="13" t="s">
        <v>1217</v>
      </c>
      <c r="C127" s="13"/>
      <c r="D127" s="28"/>
      <c r="E127" s="29" t="s">
        <v>1201</v>
      </c>
      <c r="F127" s="29" t="s">
        <v>1201</v>
      </c>
      <c r="G127" s="13"/>
      <c r="H127" s="13"/>
      <c r="I127" s="13"/>
      <c r="J127" s="13"/>
      <c r="K127" s="13"/>
      <c r="L127" s="23"/>
    </row>
    <row r="128" spans="1:12">
      <c r="A128" s="32"/>
      <c r="B128" s="13" t="s">
        <v>1218</v>
      </c>
      <c r="C128" s="13"/>
      <c r="D128" s="28"/>
      <c r="E128" s="29" t="s">
        <v>1201</v>
      </c>
      <c r="F128" s="29" t="s">
        <v>1201</v>
      </c>
      <c r="G128" s="13"/>
      <c r="H128" s="13"/>
      <c r="I128" s="13"/>
      <c r="J128" s="13"/>
      <c r="K128" s="13"/>
      <c r="L128" s="23"/>
    </row>
    <row r="129" spans="1:12">
      <c r="A129" s="32"/>
      <c r="B129" s="13" t="s">
        <v>1219</v>
      </c>
      <c r="C129" s="13"/>
      <c r="D129" s="28"/>
      <c r="E129" s="29" t="s">
        <v>1201</v>
      </c>
      <c r="F129" s="29" t="s">
        <v>1201</v>
      </c>
      <c r="G129" s="13"/>
      <c r="H129" s="13"/>
      <c r="I129" s="13"/>
      <c r="J129" s="13"/>
      <c r="K129" s="13"/>
      <c r="L129" s="23"/>
    </row>
    <row r="130" spans="1:12">
      <c r="A130" s="32"/>
      <c r="B130" s="13" t="s">
        <v>1220</v>
      </c>
      <c r="C130" s="13"/>
      <c r="D130" s="28"/>
      <c r="E130" s="29" t="s">
        <v>1201</v>
      </c>
      <c r="F130" s="29" t="s">
        <v>1201</v>
      </c>
      <c r="G130" s="13"/>
      <c r="H130" s="13"/>
      <c r="I130" s="13"/>
      <c r="J130" s="13"/>
      <c r="K130" s="13"/>
      <c r="L130" s="23"/>
    </row>
    <row r="131" spans="1:12">
      <c r="A131" s="32"/>
      <c r="B131" s="13" t="s">
        <v>1221</v>
      </c>
      <c r="C131" s="13"/>
      <c r="D131" s="28"/>
      <c r="E131" s="29" t="s">
        <v>1222</v>
      </c>
      <c r="F131" s="29" t="s">
        <v>1222</v>
      </c>
      <c r="G131" s="13"/>
      <c r="H131" s="13"/>
      <c r="I131" s="13"/>
      <c r="J131" s="13"/>
      <c r="K131" s="13"/>
      <c r="L131" s="23"/>
    </row>
    <row r="132" spans="1:12">
      <c r="A132" s="32"/>
      <c r="B132" s="13" t="s">
        <v>1223</v>
      </c>
      <c r="C132" s="13"/>
      <c r="D132" s="28"/>
      <c r="E132" s="29" t="s">
        <v>1067</v>
      </c>
      <c r="F132" s="29" t="s">
        <v>1067</v>
      </c>
      <c r="G132" s="13"/>
      <c r="H132" s="13"/>
      <c r="I132" s="13"/>
      <c r="J132" s="13"/>
      <c r="K132" s="13"/>
      <c r="L132" s="23"/>
    </row>
    <row r="133" spans="1:12">
      <c r="A133" s="32"/>
      <c r="B133" s="13" t="s">
        <v>1224</v>
      </c>
      <c r="C133" s="13"/>
      <c r="D133" s="28"/>
      <c r="E133" s="29" t="s">
        <v>1067</v>
      </c>
      <c r="F133" s="29" t="s">
        <v>1067</v>
      </c>
      <c r="G133" s="13"/>
      <c r="H133" s="13"/>
      <c r="I133" s="13"/>
      <c r="J133" s="13"/>
      <c r="K133" s="13"/>
      <c r="L133" s="23"/>
    </row>
    <row r="134" spans="1:12">
      <c r="A134" s="32"/>
      <c r="B134" s="13" t="s">
        <v>1225</v>
      </c>
      <c r="C134" s="13"/>
      <c r="D134" s="28"/>
      <c r="E134" s="29" t="s">
        <v>1213</v>
      </c>
      <c r="F134" s="29" t="s">
        <v>1213</v>
      </c>
      <c r="G134" s="13"/>
      <c r="H134" s="13"/>
      <c r="I134" s="13"/>
      <c r="J134" s="13"/>
      <c r="K134" s="13"/>
      <c r="L134" s="23"/>
    </row>
    <row r="135" spans="1:12">
      <c r="A135" s="32"/>
      <c r="B135" s="13" t="s">
        <v>1226</v>
      </c>
      <c r="C135" s="13"/>
      <c r="D135" s="28"/>
      <c r="E135" s="29" t="s">
        <v>1213</v>
      </c>
      <c r="F135" s="29" t="s">
        <v>1213</v>
      </c>
      <c r="G135" s="13"/>
      <c r="H135" s="13"/>
      <c r="I135" s="13"/>
      <c r="J135" s="13"/>
      <c r="K135" s="13"/>
      <c r="L135" s="23"/>
    </row>
    <row r="136" spans="1:12">
      <c r="A136" s="32"/>
      <c r="B136" s="13" t="s">
        <v>1227</v>
      </c>
      <c r="C136" s="13"/>
      <c r="D136" s="28"/>
      <c r="E136" s="29" t="s">
        <v>1228</v>
      </c>
      <c r="F136" s="29" t="s">
        <v>1228</v>
      </c>
      <c r="G136" s="13"/>
      <c r="H136" s="13"/>
      <c r="I136" s="13"/>
      <c r="J136" s="13"/>
      <c r="K136" s="13"/>
      <c r="L136" s="23"/>
    </row>
    <row r="137" spans="1:12">
      <c r="A137" s="32"/>
      <c r="B137" s="13" t="s">
        <v>1229</v>
      </c>
      <c r="C137" s="13"/>
      <c r="D137" s="28"/>
      <c r="E137" s="29" t="s">
        <v>1207</v>
      </c>
      <c r="F137" s="29" t="s">
        <v>1207</v>
      </c>
      <c r="G137" s="13"/>
      <c r="H137" s="13"/>
      <c r="I137" s="13"/>
      <c r="J137" s="13"/>
      <c r="K137" s="13"/>
      <c r="L137" s="23"/>
    </row>
    <row r="138" spans="1:12">
      <c r="A138" s="32"/>
      <c r="B138" s="13" t="s">
        <v>1230</v>
      </c>
      <c r="C138" s="13"/>
      <c r="D138" s="28"/>
      <c r="E138" s="29" t="s">
        <v>1207</v>
      </c>
      <c r="F138" s="29" t="s">
        <v>1207</v>
      </c>
      <c r="G138" s="13"/>
      <c r="H138" s="13"/>
      <c r="I138" s="13"/>
      <c r="J138" s="13"/>
      <c r="K138" s="13"/>
      <c r="L138" s="23"/>
    </row>
    <row r="139" spans="1:12">
      <c r="A139" s="32"/>
      <c r="B139" s="13" t="s">
        <v>1231</v>
      </c>
      <c r="C139" s="13"/>
      <c r="D139" s="28"/>
      <c r="E139" s="29" t="s">
        <v>1232</v>
      </c>
      <c r="F139" s="29" t="s">
        <v>1232</v>
      </c>
      <c r="G139" s="23"/>
      <c r="H139" s="13"/>
      <c r="I139" s="13"/>
      <c r="J139" s="13"/>
      <c r="K139" s="13"/>
      <c r="L139" s="23"/>
    </row>
    <row r="140" spans="1:12">
      <c r="A140" s="32"/>
      <c r="B140" s="13" t="s">
        <v>1233</v>
      </c>
      <c r="C140" s="13"/>
      <c r="D140" s="28"/>
      <c r="E140" s="29" t="s">
        <v>1232</v>
      </c>
      <c r="F140" s="29" t="s">
        <v>1232</v>
      </c>
      <c r="G140" s="23"/>
      <c r="H140" s="13"/>
      <c r="I140" s="13"/>
      <c r="J140" s="13"/>
      <c r="K140" s="13"/>
      <c r="L140" s="23"/>
    </row>
    <row r="141" spans="1:12">
      <c r="A141" s="32"/>
      <c r="B141" s="13" t="s">
        <v>1234</v>
      </c>
      <c r="C141" s="13"/>
      <c r="D141" s="28"/>
      <c r="E141" s="29" t="s">
        <v>1235</v>
      </c>
      <c r="F141" s="29" t="s">
        <v>1235</v>
      </c>
      <c r="G141" s="13"/>
      <c r="H141" s="13"/>
      <c r="I141" s="13"/>
      <c r="J141" s="13"/>
      <c r="K141" s="13"/>
      <c r="L141" s="23"/>
    </row>
    <row r="142" spans="1:12">
      <c r="A142" s="32"/>
      <c r="B142" s="13" t="s">
        <v>1236</v>
      </c>
      <c r="C142" s="13"/>
      <c r="D142" s="28"/>
      <c r="E142" s="29" t="s">
        <v>1237</v>
      </c>
      <c r="F142" s="29" t="s">
        <v>1237</v>
      </c>
      <c r="G142" s="13"/>
      <c r="H142" s="13"/>
      <c r="I142" s="13"/>
      <c r="J142" s="13"/>
      <c r="K142" s="13"/>
      <c r="L142" s="23"/>
    </row>
    <row r="143" spans="1:12">
      <c r="A143" s="32"/>
      <c r="B143" s="13" t="s">
        <v>1238</v>
      </c>
      <c r="C143" s="13"/>
      <c r="D143" s="28"/>
      <c r="E143" s="29" t="s">
        <v>1239</v>
      </c>
      <c r="F143" s="29" t="s">
        <v>1239</v>
      </c>
      <c r="G143" s="13"/>
      <c r="H143" s="13"/>
      <c r="I143" s="13"/>
      <c r="J143" s="13"/>
      <c r="K143" s="13"/>
      <c r="L143" s="23"/>
    </row>
    <row r="144" spans="1:12">
      <c r="A144" s="32"/>
      <c r="B144" s="13" t="s">
        <v>1240</v>
      </c>
      <c r="C144" s="13"/>
      <c r="D144" s="28"/>
      <c r="E144" s="29" t="s">
        <v>1079</v>
      </c>
      <c r="F144" s="29" t="s">
        <v>1079</v>
      </c>
      <c r="G144" s="13"/>
      <c r="H144" s="13"/>
      <c r="I144" s="13"/>
      <c r="J144" s="13"/>
      <c r="K144" s="13"/>
      <c r="L144" s="23"/>
    </row>
    <row r="145" spans="1:12">
      <c r="A145" s="32"/>
      <c r="B145" s="13" t="s">
        <v>1241</v>
      </c>
      <c r="C145" s="13"/>
      <c r="D145" s="28"/>
      <c r="E145" s="29" t="s">
        <v>1242</v>
      </c>
      <c r="F145" s="29" t="s">
        <v>1242</v>
      </c>
      <c r="G145" s="13"/>
      <c r="H145" s="13"/>
      <c r="I145" s="13"/>
      <c r="J145" s="13"/>
      <c r="K145" s="13"/>
      <c r="L145" s="23"/>
    </row>
    <row r="146" spans="1:12">
      <c r="A146" s="32"/>
      <c r="B146" s="13" t="s">
        <v>1243</v>
      </c>
      <c r="C146" s="13"/>
      <c r="D146" s="28"/>
      <c r="E146" s="29" t="s">
        <v>1244</v>
      </c>
      <c r="F146" s="29" t="s">
        <v>1244</v>
      </c>
      <c r="G146" s="13"/>
      <c r="H146" s="13"/>
      <c r="I146" s="13"/>
      <c r="J146" s="13"/>
      <c r="K146" s="13"/>
      <c r="L146" s="23"/>
    </row>
    <row r="147" spans="1:12">
      <c r="A147" s="32"/>
      <c r="B147" s="13" t="s">
        <v>1245</v>
      </c>
      <c r="C147" s="13"/>
      <c r="D147" s="28"/>
      <c r="E147" s="29" t="s">
        <v>1020</v>
      </c>
      <c r="F147" s="29" t="s">
        <v>1020</v>
      </c>
      <c r="G147" s="13"/>
      <c r="H147" s="13"/>
      <c r="I147" s="13"/>
      <c r="J147" s="13"/>
      <c r="K147" s="13"/>
      <c r="L147" s="23"/>
    </row>
    <row r="148" spans="1:12">
      <c r="A148" s="32"/>
      <c r="B148" s="13" t="s">
        <v>1246</v>
      </c>
      <c r="C148" s="13"/>
      <c r="D148" s="28"/>
      <c r="E148" s="29" t="s">
        <v>1049</v>
      </c>
      <c r="F148" s="29" t="s">
        <v>1049</v>
      </c>
      <c r="G148" s="13"/>
      <c r="H148" s="13"/>
      <c r="I148" s="13"/>
      <c r="J148" s="13"/>
      <c r="K148" s="13"/>
      <c r="L148" s="23"/>
    </row>
    <row r="149" spans="1:12">
      <c r="A149" s="32"/>
      <c r="B149" s="13" t="s">
        <v>1247</v>
      </c>
      <c r="C149" s="13"/>
      <c r="D149" s="28"/>
      <c r="E149" s="29" t="s">
        <v>1123</v>
      </c>
      <c r="F149" s="29" t="s">
        <v>1123</v>
      </c>
      <c r="G149" s="13"/>
      <c r="H149" s="13"/>
      <c r="I149" s="13"/>
      <c r="J149" s="13"/>
      <c r="K149" s="13"/>
      <c r="L149" s="23"/>
    </row>
    <row r="150" spans="1:12">
      <c r="A150" s="32"/>
      <c r="B150" s="13" t="s">
        <v>1248</v>
      </c>
      <c r="C150" s="13"/>
      <c r="D150" s="28"/>
      <c r="E150" s="29" t="s">
        <v>1249</v>
      </c>
      <c r="F150" s="29" t="s">
        <v>1249</v>
      </c>
      <c r="G150" s="13"/>
      <c r="H150" s="13"/>
      <c r="I150" s="13"/>
      <c r="J150" s="13"/>
      <c r="K150" s="13"/>
      <c r="L150" s="23"/>
    </row>
    <row r="151" spans="1:12">
      <c r="A151" s="32"/>
      <c r="B151" s="13" t="s">
        <v>1250</v>
      </c>
      <c r="C151" s="13"/>
      <c r="D151" s="28"/>
      <c r="E151" s="29" t="s">
        <v>1251</v>
      </c>
      <c r="F151" s="29" t="s">
        <v>1251</v>
      </c>
      <c r="G151" s="13"/>
      <c r="H151" s="13"/>
      <c r="I151" s="13"/>
      <c r="J151" s="13"/>
      <c r="K151" s="13"/>
      <c r="L151" s="23"/>
    </row>
    <row r="152" spans="1:12">
      <c r="A152" s="32"/>
      <c r="B152" s="13" t="s">
        <v>1252</v>
      </c>
      <c r="C152" s="13"/>
      <c r="D152" s="28"/>
      <c r="E152" s="29" t="s">
        <v>1030</v>
      </c>
      <c r="F152" s="29" t="s">
        <v>1030</v>
      </c>
      <c r="G152" s="13"/>
      <c r="H152" s="13"/>
      <c r="I152" s="13"/>
      <c r="J152" s="13"/>
      <c r="K152" s="13"/>
      <c r="L152" s="23"/>
    </row>
    <row r="153" spans="1:12">
      <c r="A153" s="32"/>
      <c r="B153" s="13" t="s">
        <v>1253</v>
      </c>
      <c r="C153" s="13"/>
      <c r="D153" s="28"/>
      <c r="E153" s="29" t="s">
        <v>1049</v>
      </c>
      <c r="F153" s="29" t="s">
        <v>1049</v>
      </c>
      <c r="G153" s="13"/>
      <c r="H153" s="13"/>
      <c r="I153" s="13"/>
      <c r="J153" s="13"/>
      <c r="K153" s="13"/>
      <c r="L153" s="23"/>
    </row>
    <row r="154" spans="1:12">
      <c r="A154" s="32"/>
      <c r="B154" s="13" t="s">
        <v>1254</v>
      </c>
      <c r="C154" s="13"/>
      <c r="D154" s="28"/>
      <c r="E154" s="29" t="s">
        <v>1255</v>
      </c>
      <c r="F154" s="29" t="s">
        <v>1255</v>
      </c>
      <c r="G154" s="13"/>
      <c r="H154" s="13"/>
      <c r="I154" s="13"/>
      <c r="J154" s="13"/>
      <c r="K154" s="13"/>
      <c r="L154" s="23"/>
    </row>
    <row r="155" spans="1:12">
      <c r="A155" s="32"/>
      <c r="B155" s="13" t="s">
        <v>1256</v>
      </c>
      <c r="C155" s="13"/>
      <c r="D155" s="28"/>
      <c r="E155" s="29" t="s">
        <v>1024</v>
      </c>
      <c r="F155" s="29" t="s">
        <v>1024</v>
      </c>
      <c r="G155" s="13"/>
      <c r="H155" s="13"/>
      <c r="I155" s="13"/>
      <c r="J155" s="13"/>
      <c r="K155" s="13"/>
      <c r="L155" s="23"/>
    </row>
    <row r="156" spans="1:12">
      <c r="A156" s="32"/>
      <c r="B156" s="13" t="s">
        <v>1257</v>
      </c>
      <c r="C156" s="13"/>
      <c r="D156" s="28"/>
      <c r="E156" s="29" t="s">
        <v>1258</v>
      </c>
      <c r="F156" s="29" t="s">
        <v>1258</v>
      </c>
      <c r="G156" s="13"/>
      <c r="H156" s="13"/>
      <c r="I156" s="13"/>
      <c r="J156" s="13"/>
      <c r="K156" s="13"/>
      <c r="L156" s="23"/>
    </row>
    <row r="157" spans="1:12">
      <c r="A157" s="32"/>
      <c r="B157" s="13" t="s">
        <v>1259</v>
      </c>
      <c r="C157" s="13"/>
      <c r="D157" s="28"/>
      <c r="E157" s="29" t="s">
        <v>1258</v>
      </c>
      <c r="F157" s="29" t="s">
        <v>1258</v>
      </c>
      <c r="G157" s="13"/>
      <c r="H157" s="13"/>
      <c r="I157" s="13"/>
      <c r="J157" s="13"/>
      <c r="K157" s="13"/>
      <c r="L157" s="23"/>
    </row>
    <row r="158" spans="1:12">
      <c r="A158" s="32"/>
      <c r="B158" s="13" t="s">
        <v>1260</v>
      </c>
      <c r="C158" s="13"/>
      <c r="D158" s="28"/>
      <c r="E158" s="29" t="s">
        <v>1261</v>
      </c>
      <c r="F158" s="29" t="s">
        <v>1261</v>
      </c>
      <c r="G158" s="13"/>
      <c r="H158" s="13"/>
      <c r="I158" s="13"/>
      <c r="J158" s="13"/>
      <c r="K158" s="13"/>
      <c r="L158" s="23"/>
    </row>
    <row r="159" spans="1:12">
      <c r="A159" s="32"/>
      <c r="B159" s="13" t="s">
        <v>1262</v>
      </c>
      <c r="C159" s="13"/>
      <c r="D159" s="28"/>
      <c r="E159" s="29" t="s">
        <v>1263</v>
      </c>
      <c r="F159" s="29" t="s">
        <v>1263</v>
      </c>
      <c r="G159" s="13"/>
      <c r="H159" s="13"/>
      <c r="I159" s="13"/>
      <c r="J159" s="13"/>
      <c r="K159" s="13"/>
      <c r="L159" s="23"/>
    </row>
    <row r="160" spans="1:12">
      <c r="A160" s="32"/>
      <c r="B160" s="13" t="s">
        <v>1264</v>
      </c>
      <c r="C160" s="13"/>
      <c r="D160" s="28"/>
      <c r="E160" s="29" t="s">
        <v>1263</v>
      </c>
      <c r="F160" s="29" t="s">
        <v>1263</v>
      </c>
      <c r="G160" s="13"/>
      <c r="H160" s="13"/>
      <c r="I160" s="13"/>
      <c r="J160" s="13"/>
      <c r="K160" s="13"/>
      <c r="L160" s="23"/>
    </row>
    <row r="161" spans="1:12">
      <c r="A161" s="32"/>
      <c r="B161" s="13" t="s">
        <v>1265</v>
      </c>
      <c r="C161" s="13"/>
      <c r="D161" s="28"/>
      <c r="E161" s="29" t="s">
        <v>1204</v>
      </c>
      <c r="F161" s="29" t="s">
        <v>1204</v>
      </c>
      <c r="G161" s="13"/>
      <c r="H161" s="13"/>
      <c r="I161" s="13"/>
      <c r="J161" s="13"/>
      <c r="K161" s="13"/>
      <c r="L161" s="23"/>
    </row>
    <row r="162" spans="1:12">
      <c r="A162" s="32"/>
      <c r="B162" s="13" t="s">
        <v>1266</v>
      </c>
      <c r="C162" s="13"/>
      <c r="D162" s="28"/>
      <c r="E162" s="29" t="s">
        <v>1071</v>
      </c>
      <c r="F162" s="29" t="s">
        <v>1071</v>
      </c>
      <c r="G162" s="13"/>
      <c r="H162" s="13"/>
      <c r="I162" s="13"/>
      <c r="J162" s="13"/>
      <c r="K162" s="13"/>
      <c r="L162" s="23"/>
    </row>
    <row r="163" spans="1:12">
      <c r="A163" s="32"/>
      <c r="B163" s="13" t="s">
        <v>1267</v>
      </c>
      <c r="C163" s="13"/>
      <c r="D163" s="28"/>
      <c r="E163" s="29" t="s">
        <v>1057</v>
      </c>
      <c r="F163" s="29" t="s">
        <v>1057</v>
      </c>
      <c r="G163" s="13"/>
      <c r="H163" s="13"/>
      <c r="I163" s="13"/>
      <c r="J163" s="13"/>
      <c r="K163" s="13"/>
      <c r="L163" s="23"/>
    </row>
    <row r="164" spans="1:12">
      <c r="A164" s="32"/>
      <c r="B164" s="13" t="s">
        <v>1268</v>
      </c>
      <c r="C164" s="13"/>
      <c r="D164" s="28"/>
      <c r="E164" s="29" t="s">
        <v>1092</v>
      </c>
      <c r="F164" s="29" t="s">
        <v>1092</v>
      </c>
      <c r="G164" s="13"/>
      <c r="H164" s="13"/>
      <c r="I164" s="13"/>
      <c r="J164" s="13"/>
      <c r="K164" s="13"/>
      <c r="L164" s="23"/>
    </row>
    <row r="165" spans="1:12">
      <c r="A165" s="32"/>
      <c r="B165" s="13" t="s">
        <v>1269</v>
      </c>
      <c r="C165" s="13"/>
      <c r="D165" s="28"/>
      <c r="E165" s="29" t="s">
        <v>1255</v>
      </c>
      <c r="F165" s="29" t="s">
        <v>1255</v>
      </c>
      <c r="G165" s="13"/>
      <c r="H165" s="13"/>
      <c r="I165" s="13"/>
      <c r="J165" s="13"/>
      <c r="K165" s="13"/>
      <c r="L165" s="23"/>
    </row>
    <row r="166" spans="1:12">
      <c r="A166" s="32"/>
      <c r="B166" s="13" t="s">
        <v>1270</v>
      </c>
      <c r="C166" s="13"/>
      <c r="D166" s="28"/>
      <c r="E166" s="29" t="s">
        <v>1090</v>
      </c>
      <c r="F166" s="29" t="s">
        <v>1090</v>
      </c>
      <c r="G166" s="13"/>
      <c r="H166" s="13"/>
      <c r="I166" s="13"/>
      <c r="J166" s="13"/>
      <c r="K166" s="13"/>
      <c r="L166" s="23"/>
    </row>
    <row r="167" spans="1:12">
      <c r="A167" s="32"/>
      <c r="B167" s="13" t="s">
        <v>1271</v>
      </c>
      <c r="C167" s="13"/>
      <c r="D167" s="28"/>
      <c r="E167" s="29" t="s">
        <v>1123</v>
      </c>
      <c r="F167" s="29" t="s">
        <v>1123</v>
      </c>
      <c r="G167" s="13"/>
      <c r="H167" s="13"/>
      <c r="I167" s="13"/>
      <c r="J167" s="13"/>
      <c r="K167" s="13"/>
      <c r="L167" s="23"/>
    </row>
    <row r="168" spans="1:12">
      <c r="A168" s="32"/>
      <c r="B168" s="13" t="s">
        <v>1272</v>
      </c>
      <c r="C168" s="13"/>
      <c r="D168" s="28"/>
      <c r="E168" s="29" t="s">
        <v>1073</v>
      </c>
      <c r="F168" s="29" t="s">
        <v>1073</v>
      </c>
      <c r="G168" s="13"/>
      <c r="H168" s="13"/>
      <c r="I168" s="13"/>
      <c r="J168" s="13"/>
      <c r="K168" s="13"/>
      <c r="L168" s="23"/>
    </row>
    <row r="169" spans="1:12">
      <c r="A169" s="32"/>
      <c r="B169" s="13" t="s">
        <v>1273</v>
      </c>
      <c r="C169" s="13"/>
      <c r="D169" s="28"/>
      <c r="E169" s="29" t="s">
        <v>1075</v>
      </c>
      <c r="F169" s="29" t="s">
        <v>1075</v>
      </c>
      <c r="G169" s="13"/>
      <c r="H169" s="13"/>
      <c r="I169" s="13"/>
      <c r="J169" s="13"/>
      <c r="K169" s="13"/>
      <c r="L169" s="23"/>
    </row>
    <row r="170" spans="1:12">
      <c r="A170" s="32"/>
      <c r="B170" s="13" t="s">
        <v>1274</v>
      </c>
      <c r="C170" s="13"/>
      <c r="D170" s="28"/>
      <c r="E170" s="29" t="s">
        <v>1275</v>
      </c>
      <c r="F170" s="29" t="s">
        <v>1275</v>
      </c>
      <c r="G170" s="13"/>
      <c r="H170" s="13"/>
      <c r="I170" s="13"/>
      <c r="J170" s="13"/>
      <c r="K170" s="13"/>
      <c r="L170" s="23"/>
    </row>
    <row r="171" spans="1:12">
      <c r="A171" s="32"/>
      <c r="B171" s="13" t="s">
        <v>1276</v>
      </c>
      <c r="C171" s="13"/>
      <c r="D171" s="28"/>
      <c r="E171" s="29" t="s">
        <v>1159</v>
      </c>
      <c r="F171" s="29" t="s">
        <v>1159</v>
      </c>
      <c r="G171" s="13"/>
      <c r="H171" s="13"/>
      <c r="I171" s="13"/>
      <c r="J171" s="13"/>
      <c r="K171" s="13"/>
      <c r="L171" s="23"/>
    </row>
    <row r="172" spans="1:12">
      <c r="A172" s="32"/>
      <c r="B172" s="13" t="s">
        <v>1277</v>
      </c>
      <c r="C172" s="13"/>
      <c r="D172" s="28"/>
      <c r="E172" s="29" t="s">
        <v>1278</v>
      </c>
      <c r="F172" s="29" t="s">
        <v>1278</v>
      </c>
      <c r="G172" s="13"/>
      <c r="H172" s="13"/>
      <c r="I172" s="13"/>
      <c r="J172" s="13"/>
      <c r="K172" s="13"/>
      <c r="L172" s="23"/>
    </row>
    <row r="173" spans="1:12">
      <c r="A173" s="32"/>
      <c r="B173" s="13" t="s">
        <v>1279</v>
      </c>
      <c r="C173" s="13"/>
      <c r="D173" s="28"/>
      <c r="E173" s="29" t="s">
        <v>1280</v>
      </c>
      <c r="F173" s="29" t="s">
        <v>1280</v>
      </c>
      <c r="G173" s="13"/>
      <c r="H173" s="13"/>
      <c r="I173" s="13"/>
      <c r="J173" s="13"/>
      <c r="K173" s="13"/>
      <c r="L173" s="23"/>
    </row>
    <row r="174" spans="1:12">
      <c r="A174" s="32"/>
      <c r="B174" s="13" t="s">
        <v>1281</v>
      </c>
      <c r="C174" s="13"/>
      <c r="D174" s="28"/>
      <c r="E174" s="29" t="s">
        <v>1280</v>
      </c>
      <c r="F174" s="29" t="s">
        <v>1280</v>
      </c>
      <c r="G174" s="13"/>
      <c r="H174" s="13"/>
      <c r="I174" s="13"/>
      <c r="J174" s="13"/>
      <c r="K174" s="13"/>
      <c r="L174" s="23"/>
    </row>
    <row r="175" spans="1:12">
      <c r="A175" s="32"/>
      <c r="B175" s="13" t="s">
        <v>1282</v>
      </c>
      <c r="C175" s="13"/>
      <c r="D175" s="28"/>
      <c r="E175" s="29" t="s">
        <v>1244</v>
      </c>
      <c r="F175" s="29" t="s">
        <v>1244</v>
      </c>
      <c r="G175" s="13"/>
      <c r="H175" s="13"/>
      <c r="I175" s="13"/>
      <c r="J175" s="13"/>
      <c r="K175" s="13"/>
      <c r="L175" s="23"/>
    </row>
    <row r="176" spans="1:12">
      <c r="A176" s="32"/>
      <c r="B176" s="13" t="s">
        <v>1283</v>
      </c>
      <c r="C176" s="13"/>
      <c r="D176" s="28"/>
      <c r="E176" s="29" t="s">
        <v>1255</v>
      </c>
      <c r="F176" s="29" t="s">
        <v>1255</v>
      </c>
      <c r="G176" s="13"/>
      <c r="H176" s="13"/>
      <c r="I176" s="13"/>
      <c r="J176" s="13"/>
      <c r="K176" s="13"/>
      <c r="L176" s="23"/>
    </row>
    <row r="177" spans="1:12">
      <c r="A177" s="32"/>
      <c r="B177" s="13" t="s">
        <v>1284</v>
      </c>
      <c r="C177" s="13"/>
      <c r="D177" s="28"/>
      <c r="E177" s="29" t="s">
        <v>1090</v>
      </c>
      <c r="F177" s="29" t="s">
        <v>1090</v>
      </c>
      <c r="G177" s="13"/>
      <c r="H177" s="13"/>
      <c r="I177" s="13"/>
      <c r="J177" s="13"/>
      <c r="K177" s="13"/>
      <c r="L177" s="23"/>
    </row>
    <row r="178" spans="1:12">
      <c r="A178" s="32"/>
      <c r="B178" s="13" t="s">
        <v>1285</v>
      </c>
      <c r="C178" s="13"/>
      <c r="D178" s="28"/>
      <c r="E178" s="29" t="s">
        <v>1178</v>
      </c>
      <c r="F178" s="29" t="s">
        <v>1178</v>
      </c>
      <c r="G178" s="13"/>
      <c r="H178" s="13"/>
      <c r="I178" s="13"/>
      <c r="J178" s="13"/>
      <c r="K178" s="13"/>
      <c r="L178" s="23"/>
    </row>
    <row r="179" spans="1:12">
      <c r="A179" s="32"/>
      <c r="B179" s="13" t="s">
        <v>1286</v>
      </c>
      <c r="C179" s="13"/>
      <c r="D179" s="28"/>
      <c r="E179" s="29" t="s">
        <v>1287</v>
      </c>
      <c r="F179" s="29" t="s">
        <v>1287</v>
      </c>
      <c r="G179" s="13"/>
      <c r="H179" s="13"/>
      <c r="I179" s="13"/>
      <c r="J179" s="13"/>
      <c r="K179" s="13"/>
      <c r="L179" s="23"/>
    </row>
    <row r="180" spans="1:12">
      <c r="A180" s="32"/>
      <c r="B180" s="13" t="s">
        <v>1288</v>
      </c>
      <c r="C180" s="13"/>
      <c r="D180" s="28"/>
      <c r="E180" s="29" t="s">
        <v>1289</v>
      </c>
      <c r="F180" s="29" t="s">
        <v>1289</v>
      </c>
      <c r="G180" s="13"/>
      <c r="H180" s="13"/>
      <c r="I180" s="13"/>
      <c r="J180" s="13"/>
      <c r="K180" s="13"/>
      <c r="L180" s="23"/>
    </row>
    <row r="181" spans="1:12">
      <c r="A181" s="32"/>
      <c r="B181" s="13" t="s">
        <v>1290</v>
      </c>
      <c r="C181" s="13"/>
      <c r="D181" s="28"/>
      <c r="E181" s="29" t="s">
        <v>1201</v>
      </c>
      <c r="F181" s="29" t="s">
        <v>1201</v>
      </c>
      <c r="G181" s="13"/>
      <c r="H181" s="13"/>
      <c r="I181" s="13"/>
      <c r="J181" s="13"/>
      <c r="K181" s="13"/>
      <c r="L181" s="23"/>
    </row>
    <row r="182" spans="1:12">
      <c r="A182" s="32"/>
      <c r="B182" s="13" t="s">
        <v>1291</v>
      </c>
      <c r="C182" s="13"/>
      <c r="D182" s="28"/>
      <c r="E182" s="29" t="s">
        <v>1201</v>
      </c>
      <c r="F182" s="29" t="s">
        <v>1201</v>
      </c>
      <c r="G182" s="13"/>
      <c r="H182" s="13"/>
      <c r="I182" s="13"/>
      <c r="J182" s="13"/>
      <c r="K182" s="13"/>
      <c r="L182" s="23"/>
    </row>
    <row r="183" spans="1:12">
      <c r="A183" s="32"/>
      <c r="B183" s="13" t="s">
        <v>1292</v>
      </c>
      <c r="C183" s="13"/>
      <c r="D183" s="28"/>
      <c r="E183" s="29" t="s">
        <v>1293</v>
      </c>
      <c r="F183" s="29" t="s">
        <v>1293</v>
      </c>
      <c r="G183" s="13"/>
      <c r="H183" s="13"/>
      <c r="I183" s="13"/>
      <c r="J183" s="13"/>
      <c r="K183" s="13"/>
      <c r="L183" s="23"/>
    </row>
    <row r="184" spans="1:12">
      <c r="A184" s="32"/>
      <c r="B184" s="13" t="s">
        <v>1294</v>
      </c>
      <c r="C184" s="13"/>
      <c r="D184" s="28"/>
      <c r="E184" s="29" t="s">
        <v>1295</v>
      </c>
      <c r="F184" s="29" t="s">
        <v>1295</v>
      </c>
      <c r="G184" s="13"/>
      <c r="H184" s="13"/>
      <c r="I184" s="13"/>
      <c r="J184" s="13"/>
      <c r="K184" s="13"/>
      <c r="L184" s="23"/>
    </row>
    <row r="185" spans="1:12">
      <c r="A185" s="32"/>
      <c r="B185" s="13" t="s">
        <v>1296</v>
      </c>
      <c r="C185" s="13"/>
      <c r="D185" s="28"/>
      <c r="E185" s="29" t="s">
        <v>1199</v>
      </c>
      <c r="F185" s="29" t="s">
        <v>1199</v>
      </c>
      <c r="G185" s="13"/>
      <c r="H185" s="13"/>
      <c r="I185" s="13"/>
      <c r="J185" s="13"/>
      <c r="K185" s="13"/>
      <c r="L185" s="23"/>
    </row>
    <row r="186" spans="1:12">
      <c r="A186" s="32"/>
      <c r="B186" s="13" t="s">
        <v>1297</v>
      </c>
      <c r="C186" s="13"/>
      <c r="D186" s="28"/>
      <c r="E186" s="29" t="s">
        <v>1079</v>
      </c>
      <c r="F186" s="29" t="s">
        <v>1079</v>
      </c>
      <c r="G186" s="23"/>
      <c r="H186" s="13"/>
      <c r="I186" s="13"/>
      <c r="J186" s="13"/>
      <c r="K186" s="13"/>
      <c r="L186" s="23"/>
    </row>
    <row r="187" spans="1:12">
      <c r="A187" s="32"/>
      <c r="B187" s="13" t="s">
        <v>1298</v>
      </c>
      <c r="C187" s="13"/>
      <c r="D187" s="28"/>
      <c r="E187" s="29" t="s">
        <v>1242</v>
      </c>
      <c r="F187" s="29" t="s">
        <v>1242</v>
      </c>
      <c r="G187" s="23"/>
      <c r="H187" s="13"/>
      <c r="I187" s="13"/>
      <c r="J187" s="13"/>
      <c r="K187" s="13"/>
      <c r="L187" s="23"/>
    </row>
    <row r="188" spans="1:12">
      <c r="A188" s="32"/>
      <c r="B188" s="13" t="s">
        <v>1299</v>
      </c>
      <c r="C188" s="13"/>
      <c r="D188" s="28"/>
      <c r="E188" s="29" t="s">
        <v>1300</v>
      </c>
      <c r="F188" s="29" t="s">
        <v>1300</v>
      </c>
      <c r="G188" s="13"/>
      <c r="H188" s="13"/>
      <c r="I188" s="13"/>
      <c r="J188" s="13"/>
      <c r="K188" s="13"/>
      <c r="L188" s="23"/>
    </row>
    <row r="189" spans="1:12">
      <c r="A189" s="32"/>
      <c r="B189" s="13" t="s">
        <v>1301</v>
      </c>
      <c r="C189" s="13"/>
      <c r="D189" s="28"/>
      <c r="E189" s="29" t="s">
        <v>1302</v>
      </c>
      <c r="F189" s="29" t="s">
        <v>1302</v>
      </c>
      <c r="G189" s="13"/>
      <c r="H189" s="13"/>
      <c r="I189" s="13"/>
      <c r="J189" s="13"/>
      <c r="K189" s="13"/>
      <c r="L189" s="23"/>
    </row>
    <row r="190" spans="1:12">
      <c r="A190" s="32"/>
      <c r="B190" s="13" t="s">
        <v>1303</v>
      </c>
      <c r="C190" s="13"/>
      <c r="D190" s="28"/>
      <c r="E190" s="29" t="s">
        <v>1302</v>
      </c>
      <c r="F190" s="29" t="s">
        <v>1302</v>
      </c>
      <c r="G190" s="13"/>
      <c r="H190" s="13"/>
      <c r="I190" s="13"/>
      <c r="J190" s="13"/>
      <c r="K190" s="13"/>
      <c r="L190" s="23"/>
    </row>
    <row r="191" spans="1:12">
      <c r="A191" s="32"/>
      <c r="B191" s="13" t="s">
        <v>1304</v>
      </c>
      <c r="C191" s="13"/>
      <c r="D191" s="28"/>
      <c r="E191" s="29" t="s">
        <v>1088</v>
      </c>
      <c r="F191" s="29" t="s">
        <v>1088</v>
      </c>
      <c r="G191" s="13"/>
      <c r="H191" s="13"/>
      <c r="I191" s="13"/>
      <c r="J191" s="13"/>
      <c r="K191" s="13"/>
      <c r="L191" s="23"/>
    </row>
    <row r="192" spans="1:12">
      <c r="A192" s="32"/>
      <c r="B192" s="13" t="s">
        <v>1305</v>
      </c>
      <c r="C192" s="13"/>
      <c r="D192" s="28"/>
      <c r="E192" s="29" t="s">
        <v>1024</v>
      </c>
      <c r="F192" s="29" t="s">
        <v>1024</v>
      </c>
      <c r="G192" s="13"/>
      <c r="H192" s="13"/>
      <c r="I192" s="13"/>
      <c r="J192" s="13"/>
      <c r="K192" s="13"/>
      <c r="L192" s="23"/>
    </row>
    <row r="193" spans="1:12">
      <c r="A193" s="32"/>
      <c r="B193" s="13" t="s">
        <v>1306</v>
      </c>
      <c r="C193" s="13"/>
      <c r="D193" s="28"/>
      <c r="E193" s="29" t="s">
        <v>1307</v>
      </c>
      <c r="F193" s="29" t="s">
        <v>1307</v>
      </c>
      <c r="G193" s="13"/>
      <c r="H193" s="13"/>
      <c r="I193" s="13"/>
      <c r="J193" s="13"/>
      <c r="K193" s="13"/>
      <c r="L193" s="23"/>
    </row>
    <row r="194" spans="1:12">
      <c r="A194" s="32"/>
      <c r="B194" s="13" t="s">
        <v>1308</v>
      </c>
      <c r="C194" s="13"/>
      <c r="D194" s="28"/>
      <c r="E194" s="29"/>
      <c r="F194" s="29"/>
      <c r="G194" s="13"/>
      <c r="H194" s="13"/>
      <c r="I194" s="13"/>
      <c r="J194" s="13"/>
      <c r="K194" s="13"/>
      <c r="L194" s="23"/>
    </row>
    <row r="195" spans="1:12">
      <c r="A195" s="32"/>
      <c r="B195" s="13" t="s">
        <v>1309</v>
      </c>
      <c r="C195" s="13"/>
      <c r="D195" s="28"/>
      <c r="E195" s="29"/>
      <c r="F195" s="29"/>
      <c r="G195" s="13"/>
      <c r="H195" s="13"/>
      <c r="I195" s="13"/>
      <c r="J195" s="13"/>
      <c r="K195" s="13"/>
      <c r="L195" s="23"/>
    </row>
    <row r="196" spans="1:12">
      <c r="A196" s="32"/>
      <c r="B196" s="13" t="s">
        <v>1310</v>
      </c>
      <c r="C196" s="13"/>
      <c r="D196" s="28"/>
      <c r="E196" s="29"/>
      <c r="F196" s="29"/>
      <c r="G196" s="13"/>
      <c r="H196" s="13"/>
      <c r="I196" s="13"/>
      <c r="J196" s="13"/>
      <c r="K196" s="13"/>
      <c r="L196" s="23"/>
    </row>
    <row r="197" spans="1:12">
      <c r="A197" s="32"/>
      <c r="B197" s="13" t="s">
        <v>1311</v>
      </c>
      <c r="C197" s="13"/>
      <c r="D197" s="28"/>
      <c r="E197" s="29"/>
      <c r="F197" s="29"/>
      <c r="G197" s="13"/>
      <c r="H197" s="13"/>
      <c r="I197" s="13"/>
      <c r="J197" s="13"/>
      <c r="K197" s="13"/>
      <c r="L197" s="23"/>
    </row>
    <row r="198" spans="1:12">
      <c r="A198" s="32"/>
      <c r="B198" s="13" t="s">
        <v>1312</v>
      </c>
      <c r="C198" s="13"/>
      <c r="D198" s="28"/>
      <c r="E198" s="29"/>
      <c r="F198" s="29"/>
      <c r="G198" s="13"/>
      <c r="H198" s="13"/>
      <c r="I198" s="13"/>
      <c r="J198" s="13"/>
      <c r="K198" s="13"/>
      <c r="L198" s="23"/>
    </row>
    <row r="199" spans="1:12">
      <c r="A199" s="32"/>
      <c r="B199" s="13" t="s">
        <v>1313</v>
      </c>
      <c r="C199" s="13"/>
      <c r="D199" s="28"/>
      <c r="E199" s="29" t="s">
        <v>1287</v>
      </c>
      <c r="F199" s="29" t="s">
        <v>1287</v>
      </c>
      <c r="G199" s="13"/>
      <c r="H199" s="13"/>
      <c r="I199" s="13"/>
      <c r="J199" s="13"/>
      <c r="K199" s="13"/>
      <c r="L199" s="23"/>
    </row>
    <row r="200" spans="1:12">
      <c r="A200" s="32"/>
      <c r="B200" s="13" t="s">
        <v>1314</v>
      </c>
      <c r="C200" s="13"/>
      <c r="D200" s="28"/>
      <c r="E200" s="29" t="s">
        <v>1289</v>
      </c>
      <c r="F200" s="29" t="s">
        <v>1289</v>
      </c>
      <c r="G200" s="13"/>
      <c r="H200" s="13"/>
      <c r="I200" s="13"/>
      <c r="J200" s="13"/>
      <c r="K200" s="13"/>
      <c r="L200" s="23"/>
    </row>
    <row r="201" spans="1:12">
      <c r="A201" s="32"/>
      <c r="B201" s="13" t="s">
        <v>1315</v>
      </c>
      <c r="C201" s="13"/>
      <c r="D201" s="28"/>
      <c r="E201" s="29" t="s">
        <v>1125</v>
      </c>
      <c r="F201" s="29" t="s">
        <v>1125</v>
      </c>
      <c r="G201" s="13"/>
      <c r="H201" s="13"/>
      <c r="I201" s="13"/>
      <c r="J201" s="13"/>
      <c r="K201" s="13"/>
      <c r="L201" s="23"/>
    </row>
    <row r="202" spans="1:12">
      <c r="A202" s="32"/>
      <c r="B202" s="13" t="s">
        <v>1316</v>
      </c>
      <c r="C202" s="13"/>
      <c r="D202" s="28"/>
      <c r="E202" s="29" t="s">
        <v>1125</v>
      </c>
      <c r="F202" s="29" t="s">
        <v>1125</v>
      </c>
      <c r="G202" s="13"/>
      <c r="H202" s="13"/>
      <c r="I202" s="13"/>
      <c r="J202" s="13"/>
      <c r="K202" s="13"/>
      <c r="L202" s="23"/>
    </row>
    <row r="203" spans="1:12">
      <c r="A203" s="32"/>
      <c r="B203" s="13" t="s">
        <v>1317</v>
      </c>
      <c r="C203" s="13"/>
      <c r="D203" s="28"/>
      <c r="E203" s="29" t="s">
        <v>1318</v>
      </c>
      <c r="F203" s="29" t="s">
        <v>1318</v>
      </c>
      <c r="G203" s="13"/>
      <c r="H203" s="13"/>
      <c r="I203" s="13"/>
      <c r="J203" s="13"/>
      <c r="K203" s="13"/>
      <c r="L203" s="23"/>
    </row>
    <row r="204" spans="1:12">
      <c r="A204" s="32"/>
      <c r="B204" s="13" t="s">
        <v>1319</v>
      </c>
      <c r="C204" s="13"/>
      <c r="D204" s="28"/>
      <c r="E204" s="29" t="s">
        <v>1120</v>
      </c>
      <c r="F204" s="29" t="s">
        <v>1120</v>
      </c>
      <c r="G204" s="13"/>
      <c r="H204" s="13"/>
      <c r="I204" s="13"/>
      <c r="J204" s="13"/>
      <c r="K204" s="13"/>
      <c r="L204" s="23"/>
    </row>
    <row r="205" spans="1:12">
      <c r="A205" s="32"/>
      <c r="B205" s="13" t="s">
        <v>1320</v>
      </c>
      <c r="C205" s="13"/>
      <c r="D205" s="28"/>
      <c r="E205" s="29" t="s">
        <v>1088</v>
      </c>
      <c r="F205" s="29" t="s">
        <v>1088</v>
      </c>
      <c r="G205" s="13"/>
      <c r="H205" s="13"/>
      <c r="I205" s="13"/>
      <c r="J205" s="13"/>
      <c r="K205" s="13"/>
      <c r="L205" s="23"/>
    </row>
    <row r="206" spans="1:12">
      <c r="A206" s="32"/>
      <c r="B206" s="13" t="s">
        <v>1321</v>
      </c>
      <c r="C206" s="13"/>
      <c r="D206" s="28"/>
      <c r="E206" s="29" t="s">
        <v>1322</v>
      </c>
      <c r="F206" s="29" t="s">
        <v>1322</v>
      </c>
      <c r="G206" s="13"/>
      <c r="H206" s="13"/>
      <c r="I206" s="13"/>
      <c r="J206" s="13"/>
      <c r="K206" s="13"/>
      <c r="L206" s="23"/>
    </row>
    <row r="207" spans="1:12">
      <c r="A207" s="32"/>
      <c r="B207" s="13" t="s">
        <v>1323</v>
      </c>
      <c r="C207" s="13"/>
      <c r="D207" s="28"/>
      <c r="E207" s="29" t="s">
        <v>1024</v>
      </c>
      <c r="F207" s="29" t="s">
        <v>1024</v>
      </c>
      <c r="G207" s="13"/>
      <c r="H207" s="13"/>
      <c r="I207" s="13"/>
      <c r="J207" s="13"/>
      <c r="K207" s="13"/>
      <c r="L207" s="23"/>
    </row>
    <row r="208" spans="1:12">
      <c r="A208" s="32"/>
      <c r="B208" s="13" t="s">
        <v>1324</v>
      </c>
      <c r="C208" s="13"/>
      <c r="D208" s="28"/>
      <c r="E208" s="29" t="s">
        <v>1026</v>
      </c>
      <c r="F208" s="29" t="s">
        <v>1026</v>
      </c>
      <c r="G208" s="13"/>
      <c r="H208" s="13"/>
      <c r="I208" s="13"/>
      <c r="J208" s="13"/>
      <c r="K208" s="13"/>
      <c r="L208" s="23"/>
    </row>
    <row r="209" spans="1:12">
      <c r="A209" s="32"/>
      <c r="B209" s="13" t="s">
        <v>1325</v>
      </c>
      <c r="C209" s="13"/>
      <c r="D209" s="28"/>
      <c r="E209" s="29" t="s">
        <v>1326</v>
      </c>
      <c r="F209" s="29" t="s">
        <v>1326</v>
      </c>
      <c r="G209" s="13"/>
      <c r="H209" s="13"/>
      <c r="I209" s="13"/>
      <c r="J209" s="13"/>
      <c r="K209" s="13"/>
      <c r="L209" s="23"/>
    </row>
    <row r="210" spans="1:12">
      <c r="A210" s="32"/>
      <c r="B210" s="13" t="s">
        <v>1327</v>
      </c>
      <c r="C210" s="13"/>
      <c r="D210" s="28"/>
      <c r="E210" s="29" t="s">
        <v>1255</v>
      </c>
      <c r="F210" s="29" t="s">
        <v>1255</v>
      </c>
      <c r="G210" s="13"/>
      <c r="H210" s="13"/>
      <c r="I210" s="13"/>
      <c r="J210" s="13"/>
      <c r="K210" s="13"/>
      <c r="L210" s="23"/>
    </row>
    <row r="211" spans="1:12">
      <c r="A211" s="32"/>
      <c r="B211" s="13" t="s">
        <v>1328</v>
      </c>
      <c r="C211" s="13"/>
      <c r="D211" s="28"/>
      <c r="E211" s="29" t="s">
        <v>1090</v>
      </c>
      <c r="F211" s="29" t="s">
        <v>1090</v>
      </c>
      <c r="G211" s="13"/>
      <c r="H211" s="13"/>
      <c r="I211" s="13"/>
      <c r="J211" s="13"/>
      <c r="K211" s="13"/>
      <c r="L211" s="23"/>
    </row>
    <row r="212" spans="1:12">
      <c r="A212" s="32"/>
      <c r="B212" s="13" t="s">
        <v>1329</v>
      </c>
      <c r="C212" s="13"/>
      <c r="D212" s="28"/>
      <c r="E212" s="29" t="s">
        <v>1242</v>
      </c>
      <c r="F212" s="29" t="s">
        <v>1242</v>
      </c>
      <c r="G212" s="13"/>
      <c r="H212" s="13"/>
      <c r="I212" s="13"/>
      <c r="J212" s="13"/>
      <c r="K212" s="13"/>
      <c r="L212" s="23"/>
    </row>
    <row r="213" spans="1:12">
      <c r="A213" s="32"/>
      <c r="B213" s="13" t="s">
        <v>1330</v>
      </c>
      <c r="C213" s="13"/>
      <c r="D213" s="28"/>
      <c r="E213" s="29" t="s">
        <v>1049</v>
      </c>
      <c r="F213" s="29" t="s">
        <v>1049</v>
      </c>
      <c r="G213" s="13"/>
      <c r="H213" s="13"/>
      <c r="I213" s="13"/>
      <c r="J213" s="13"/>
      <c r="K213" s="13"/>
      <c r="L213" s="23"/>
    </row>
    <row r="214" spans="1:12">
      <c r="A214" s="32"/>
      <c r="B214" s="13" t="s">
        <v>1331</v>
      </c>
      <c r="C214" s="13"/>
      <c r="D214" s="28"/>
      <c r="E214" s="29" t="s">
        <v>1255</v>
      </c>
      <c r="F214" s="29" t="s">
        <v>1255</v>
      </c>
      <c r="G214" s="13"/>
      <c r="H214" s="13"/>
      <c r="I214" s="13"/>
      <c r="J214" s="13"/>
      <c r="K214" s="13"/>
      <c r="L214" s="23"/>
    </row>
    <row r="215" spans="1:12">
      <c r="A215" s="32"/>
      <c r="B215" s="13" t="s">
        <v>1332</v>
      </c>
      <c r="C215" s="13"/>
      <c r="D215" s="28"/>
      <c r="E215" s="29" t="s">
        <v>1242</v>
      </c>
      <c r="F215" s="29" t="s">
        <v>1242</v>
      </c>
      <c r="G215" s="13"/>
      <c r="H215" s="13"/>
      <c r="I215" s="13"/>
      <c r="J215" s="13"/>
      <c r="K215" s="13"/>
      <c r="L215" s="23"/>
    </row>
    <row r="216" spans="1:12">
      <c r="A216" s="32"/>
      <c r="B216" s="13" t="s">
        <v>1333</v>
      </c>
      <c r="C216" s="13"/>
      <c r="D216" s="28"/>
      <c r="E216" s="29" t="s">
        <v>1334</v>
      </c>
      <c r="F216" s="29" t="s">
        <v>1334</v>
      </c>
      <c r="G216" s="13"/>
      <c r="H216" s="13"/>
      <c r="I216" s="13"/>
      <c r="J216" s="13"/>
      <c r="K216" s="13"/>
      <c r="L216" s="23"/>
    </row>
    <row r="217" spans="1:12">
      <c r="A217" s="32"/>
      <c r="B217" s="13" t="s">
        <v>1335</v>
      </c>
      <c r="C217" s="13"/>
      <c r="D217" s="28"/>
      <c r="E217" s="29" t="s">
        <v>1334</v>
      </c>
      <c r="F217" s="29" t="s">
        <v>1334</v>
      </c>
      <c r="G217" s="13"/>
      <c r="H217" s="13"/>
      <c r="I217" s="13"/>
      <c r="J217" s="13"/>
      <c r="K217" s="13"/>
      <c r="L217" s="23"/>
    </row>
    <row r="218" spans="1:12">
      <c r="A218" s="32"/>
      <c r="B218" s="13" t="s">
        <v>1336</v>
      </c>
      <c r="C218" s="13"/>
      <c r="D218" s="28"/>
      <c r="E218" s="29" t="s">
        <v>1337</v>
      </c>
      <c r="F218" s="29" t="s">
        <v>1337</v>
      </c>
      <c r="G218" s="13"/>
      <c r="H218" s="13"/>
      <c r="I218" s="13"/>
      <c r="J218" s="13"/>
      <c r="K218" s="13"/>
      <c r="L218" s="23"/>
    </row>
    <row r="219" spans="1:12">
      <c r="A219" s="32"/>
      <c r="B219" s="13" t="s">
        <v>1338</v>
      </c>
      <c r="C219" s="13"/>
      <c r="D219" s="28"/>
      <c r="E219" s="29" t="s">
        <v>1339</v>
      </c>
      <c r="F219" s="29" t="s">
        <v>1339</v>
      </c>
      <c r="G219" s="13"/>
      <c r="H219" s="13"/>
      <c r="I219" s="13"/>
      <c r="J219" s="13"/>
      <c r="K219" s="13"/>
      <c r="L219" s="23"/>
    </row>
    <row r="220" spans="1:12">
      <c r="A220" s="32"/>
      <c r="B220" s="13" t="s">
        <v>1340</v>
      </c>
      <c r="C220" s="13"/>
      <c r="D220" s="28"/>
      <c r="E220" s="29" t="s">
        <v>1341</v>
      </c>
      <c r="F220" s="29" t="s">
        <v>1341</v>
      </c>
      <c r="G220" s="13"/>
      <c r="H220" s="13"/>
      <c r="I220" s="13"/>
      <c r="J220" s="13"/>
      <c r="K220" s="13"/>
      <c r="L220" s="23"/>
    </row>
    <row r="221" spans="1:12">
      <c r="A221" s="32"/>
      <c r="B221" s="13" t="s">
        <v>1342</v>
      </c>
      <c r="C221" s="13"/>
      <c r="D221" s="28"/>
      <c r="E221" s="29" t="s">
        <v>1341</v>
      </c>
      <c r="F221" s="29" t="s">
        <v>1341</v>
      </c>
      <c r="G221" s="13"/>
      <c r="H221" s="13"/>
      <c r="I221" s="13"/>
      <c r="J221" s="13"/>
      <c r="K221" s="13"/>
      <c r="L221" s="23"/>
    </row>
    <row r="222" spans="1:12">
      <c r="A222" s="32"/>
      <c r="B222" s="13" t="s">
        <v>1343</v>
      </c>
      <c r="C222" s="13"/>
      <c r="D222" s="28"/>
      <c r="E222" s="29" t="s">
        <v>1065</v>
      </c>
      <c r="F222" s="29" t="s">
        <v>1065</v>
      </c>
      <c r="G222" s="13"/>
      <c r="H222" s="13"/>
      <c r="I222" s="13"/>
      <c r="J222" s="13"/>
      <c r="K222" s="13"/>
      <c r="L222" s="23"/>
    </row>
    <row r="223" spans="1:12">
      <c r="A223" s="32"/>
      <c r="B223" s="13" t="s">
        <v>1344</v>
      </c>
      <c r="C223" s="13"/>
      <c r="D223" s="28"/>
      <c r="E223" s="29" t="s">
        <v>1345</v>
      </c>
      <c r="F223" s="29" t="s">
        <v>1345</v>
      </c>
      <c r="G223" s="13"/>
      <c r="H223" s="13"/>
      <c r="I223" s="13"/>
      <c r="J223" s="13"/>
      <c r="K223" s="13"/>
      <c r="L223" s="23"/>
    </row>
    <row r="224" spans="1:12">
      <c r="A224" s="32"/>
      <c r="B224" s="13" t="s">
        <v>1346</v>
      </c>
      <c r="C224" s="13"/>
      <c r="D224" s="28"/>
      <c r="E224" s="29" t="s">
        <v>1345</v>
      </c>
      <c r="F224" s="29" t="s">
        <v>1345</v>
      </c>
      <c r="G224" s="13"/>
      <c r="H224" s="13"/>
      <c r="I224" s="13"/>
      <c r="J224" s="13"/>
      <c r="K224" s="13"/>
      <c r="L224" s="23"/>
    </row>
    <row r="225" spans="1:12">
      <c r="A225" s="32"/>
      <c r="B225" s="13" t="s">
        <v>1347</v>
      </c>
      <c r="C225" s="13"/>
      <c r="D225" s="28"/>
      <c r="E225" s="29" t="s">
        <v>1348</v>
      </c>
      <c r="F225" s="29" t="s">
        <v>1348</v>
      </c>
      <c r="G225" s="13"/>
      <c r="H225" s="13"/>
      <c r="I225" s="13"/>
      <c r="J225" s="13"/>
      <c r="K225" s="13"/>
      <c r="L225" s="23"/>
    </row>
    <row r="226" spans="1:12">
      <c r="A226" s="32"/>
      <c r="B226" s="13" t="s">
        <v>1349</v>
      </c>
      <c r="C226" s="13"/>
      <c r="D226" s="28"/>
      <c r="E226" s="29"/>
      <c r="F226" s="29"/>
      <c r="G226" s="13"/>
      <c r="H226" s="13"/>
      <c r="I226" s="13"/>
      <c r="J226" s="13"/>
      <c r="K226" s="13"/>
      <c r="L226" s="23"/>
    </row>
    <row r="227" spans="1:12">
      <c r="A227" s="32"/>
      <c r="B227" s="13" t="s">
        <v>1350</v>
      </c>
      <c r="C227" s="13"/>
      <c r="D227" s="28"/>
      <c r="E227" s="29"/>
      <c r="F227" s="29"/>
      <c r="G227" s="13"/>
      <c r="H227" s="13"/>
      <c r="I227" s="13"/>
      <c r="J227" s="13"/>
      <c r="K227" s="13"/>
      <c r="L227" s="23"/>
    </row>
    <row r="228" spans="1:12">
      <c r="A228" s="32"/>
      <c r="B228" s="13" t="s">
        <v>1351</v>
      </c>
      <c r="C228" s="13"/>
      <c r="D228" s="28"/>
      <c r="E228" s="29"/>
      <c r="F228" s="29"/>
      <c r="G228" s="13"/>
      <c r="H228" s="13"/>
      <c r="I228" s="13"/>
      <c r="J228" s="13"/>
      <c r="K228" s="13"/>
      <c r="L228" s="23"/>
    </row>
    <row r="229" spans="1:12">
      <c r="A229" s="32"/>
      <c r="B229" s="13" t="s">
        <v>1352</v>
      </c>
      <c r="C229" s="13"/>
      <c r="D229" s="28"/>
      <c r="E229" s="29" t="s">
        <v>1213</v>
      </c>
      <c r="F229" s="29" t="s">
        <v>1213</v>
      </c>
      <c r="G229" s="13"/>
      <c r="H229" s="13"/>
      <c r="I229" s="13"/>
      <c r="J229" s="13"/>
      <c r="K229" s="13"/>
      <c r="L229" s="23"/>
    </row>
    <row r="230" spans="1:12">
      <c r="A230" s="32"/>
      <c r="B230" s="13" t="s">
        <v>1353</v>
      </c>
      <c r="C230" s="13"/>
      <c r="D230" s="28"/>
      <c r="E230" s="29" t="s">
        <v>1213</v>
      </c>
      <c r="F230" s="29" t="s">
        <v>1213</v>
      </c>
      <c r="G230" s="13"/>
      <c r="H230" s="13"/>
      <c r="I230" s="13"/>
      <c r="J230" s="13"/>
      <c r="K230" s="13"/>
      <c r="L230" s="23"/>
    </row>
    <row r="231" spans="1:12">
      <c r="A231" s="32"/>
      <c r="B231" s="13" t="s">
        <v>1354</v>
      </c>
      <c r="C231" s="13"/>
      <c r="D231" s="28"/>
      <c r="E231" s="29" t="s">
        <v>1355</v>
      </c>
      <c r="F231" s="29" t="s">
        <v>1355</v>
      </c>
      <c r="G231" s="13"/>
      <c r="H231" s="13"/>
      <c r="I231" s="13"/>
      <c r="J231" s="13"/>
      <c r="K231" s="13"/>
      <c r="L231" s="23"/>
    </row>
    <row r="232" spans="1:12">
      <c r="A232" s="32"/>
      <c r="B232" s="13" t="s">
        <v>1356</v>
      </c>
      <c r="C232" s="13"/>
      <c r="D232" s="28"/>
      <c r="E232" s="29" t="s">
        <v>1263</v>
      </c>
      <c r="F232" s="29" t="s">
        <v>1263</v>
      </c>
      <c r="G232" s="13"/>
      <c r="H232" s="13"/>
      <c r="I232" s="13"/>
      <c r="J232" s="13"/>
      <c r="K232" s="13"/>
      <c r="L232" s="23"/>
    </row>
    <row r="233" spans="1:12">
      <c r="A233" s="32"/>
      <c r="B233" s="13" t="s">
        <v>1357</v>
      </c>
      <c r="C233" s="13"/>
      <c r="D233" s="28"/>
      <c r="E233" s="29" t="s">
        <v>1263</v>
      </c>
      <c r="F233" s="29" t="s">
        <v>1263</v>
      </c>
      <c r="G233" s="13"/>
      <c r="H233" s="13"/>
      <c r="I233" s="13"/>
      <c r="J233" s="13"/>
      <c r="K233" s="13"/>
      <c r="L233" s="23"/>
    </row>
    <row r="234" spans="1:12">
      <c r="A234" s="32"/>
      <c r="B234" s="13" t="s">
        <v>1358</v>
      </c>
      <c r="C234" s="13"/>
      <c r="D234" s="28"/>
      <c r="E234" s="29" t="s">
        <v>1359</v>
      </c>
      <c r="F234" s="29" t="s">
        <v>1359</v>
      </c>
      <c r="G234" s="13"/>
      <c r="H234" s="13"/>
      <c r="I234" s="13"/>
      <c r="J234" s="13"/>
      <c r="K234" s="13"/>
      <c r="L234" s="23"/>
    </row>
    <row r="235" spans="1:12">
      <c r="A235" s="32"/>
      <c r="B235" s="13" t="s">
        <v>1360</v>
      </c>
      <c r="C235" s="13"/>
      <c r="D235" s="28"/>
      <c r="E235" s="29" t="s">
        <v>1020</v>
      </c>
      <c r="F235" s="29" t="s">
        <v>1020</v>
      </c>
      <c r="G235" s="13"/>
      <c r="H235" s="13"/>
      <c r="I235" s="13"/>
      <c r="J235" s="13"/>
      <c r="K235" s="13"/>
      <c r="L235" s="23"/>
    </row>
    <row r="236" spans="1:12">
      <c r="A236" s="32"/>
      <c r="B236" s="13" t="s">
        <v>1361</v>
      </c>
      <c r="C236" s="13"/>
      <c r="D236" s="28"/>
      <c r="E236" s="29" t="s">
        <v>1049</v>
      </c>
      <c r="F236" s="29" t="s">
        <v>1049</v>
      </c>
      <c r="G236" s="13"/>
      <c r="H236" s="13"/>
      <c r="I236" s="13"/>
      <c r="J236" s="13"/>
      <c r="K236" s="13"/>
      <c r="L236" s="23"/>
    </row>
    <row r="237" spans="1:12">
      <c r="A237" s="32"/>
      <c r="B237" s="13" t="s">
        <v>1362</v>
      </c>
      <c r="C237" s="13"/>
      <c r="D237" s="28"/>
      <c r="E237" s="29" t="s">
        <v>1363</v>
      </c>
      <c r="F237" s="29" t="s">
        <v>1363</v>
      </c>
      <c r="G237" s="13"/>
      <c r="H237" s="13"/>
      <c r="I237" s="13"/>
      <c r="J237" s="13"/>
      <c r="K237" s="13"/>
      <c r="L237" s="23"/>
    </row>
    <row r="238" spans="1:12">
      <c r="A238" s="32"/>
      <c r="B238" s="13" t="s">
        <v>1364</v>
      </c>
      <c r="C238" s="13"/>
      <c r="D238" s="28"/>
      <c r="E238" s="29" t="s">
        <v>1244</v>
      </c>
      <c r="F238" s="29" t="s">
        <v>1244</v>
      </c>
      <c r="G238" s="13"/>
      <c r="H238" s="13"/>
      <c r="I238" s="13"/>
      <c r="J238" s="13"/>
      <c r="K238" s="13"/>
      <c r="L238" s="23"/>
    </row>
    <row r="239" spans="1:12">
      <c r="A239" s="32"/>
      <c r="B239" s="13" t="s">
        <v>1365</v>
      </c>
      <c r="C239" s="13"/>
      <c r="D239" s="28"/>
      <c r="E239" s="29" t="s">
        <v>1244</v>
      </c>
      <c r="F239" s="29" t="s">
        <v>1244</v>
      </c>
      <c r="G239" s="13"/>
      <c r="H239" s="13"/>
      <c r="I239" s="13"/>
      <c r="J239" s="13"/>
      <c r="K239" s="13"/>
      <c r="L239" s="23"/>
    </row>
    <row r="240" spans="1:12">
      <c r="A240" s="32"/>
      <c r="B240" s="13" t="s">
        <v>1366</v>
      </c>
      <c r="C240" s="13"/>
      <c r="D240" s="28"/>
      <c r="E240" s="29" t="s">
        <v>1367</v>
      </c>
      <c r="F240" s="29" t="s">
        <v>1367</v>
      </c>
      <c r="G240" s="13"/>
      <c r="H240" s="13"/>
      <c r="I240" s="13"/>
      <c r="J240" s="13"/>
      <c r="K240" s="13"/>
      <c r="L240" s="23"/>
    </row>
    <row r="241" spans="1:12">
      <c r="A241" s="32"/>
      <c r="B241" s="13" t="s">
        <v>1368</v>
      </c>
      <c r="C241" s="13"/>
      <c r="D241" s="28"/>
      <c r="E241" s="29" t="s">
        <v>1369</v>
      </c>
      <c r="F241" s="29" t="s">
        <v>1369</v>
      </c>
      <c r="G241" s="13"/>
      <c r="H241" s="13"/>
      <c r="I241" s="13"/>
      <c r="J241" s="13"/>
      <c r="K241" s="13"/>
      <c r="L241" s="23"/>
    </row>
    <row r="242" spans="1:12">
      <c r="A242" s="32"/>
      <c r="B242" s="13" t="s">
        <v>1370</v>
      </c>
      <c r="C242" s="13"/>
      <c r="D242" s="28"/>
      <c r="E242" s="29" t="s">
        <v>1371</v>
      </c>
      <c r="F242" s="29" t="s">
        <v>1371</v>
      </c>
      <c r="G242" s="13"/>
      <c r="H242" s="13"/>
      <c r="I242" s="13"/>
      <c r="J242" s="13"/>
      <c r="K242" s="13"/>
      <c r="L242" s="23"/>
    </row>
    <row r="243" spans="1:12">
      <c r="A243" s="32"/>
      <c r="B243" s="13" t="s">
        <v>1372</v>
      </c>
      <c r="C243" s="13"/>
      <c r="D243" s="28"/>
      <c r="E243" s="29" t="s">
        <v>1373</v>
      </c>
      <c r="F243" s="29" t="s">
        <v>1373</v>
      </c>
      <c r="G243" s="13"/>
      <c r="H243" s="13"/>
      <c r="I243" s="13"/>
      <c r="J243" s="13"/>
      <c r="K243" s="13"/>
      <c r="L243" s="23"/>
    </row>
    <row r="244" spans="1:12">
      <c r="A244" s="32"/>
      <c r="B244" s="13" t="s">
        <v>1374</v>
      </c>
      <c r="C244" s="13"/>
      <c r="D244" s="28"/>
      <c r="E244" s="29" t="s">
        <v>1258</v>
      </c>
      <c r="F244" s="29" t="s">
        <v>1258</v>
      </c>
      <c r="G244" s="13"/>
      <c r="H244" s="13"/>
      <c r="I244" s="13"/>
      <c r="J244" s="13"/>
      <c r="K244" s="13"/>
      <c r="L244" s="23"/>
    </row>
    <row r="245" spans="1:12">
      <c r="A245" s="32"/>
      <c r="B245" s="13" t="s">
        <v>1375</v>
      </c>
      <c r="C245" s="13"/>
      <c r="D245" s="28"/>
      <c r="E245" s="29" t="s">
        <v>1258</v>
      </c>
      <c r="F245" s="29" t="s">
        <v>1258</v>
      </c>
      <c r="G245" s="13"/>
      <c r="H245" s="13"/>
      <c r="I245" s="13"/>
      <c r="J245" s="13"/>
      <c r="K245" s="13"/>
      <c r="L245" s="23"/>
    </row>
    <row r="246" spans="1:12">
      <c r="A246" s="32"/>
      <c r="B246" s="13" t="s">
        <v>1376</v>
      </c>
      <c r="C246" s="13"/>
      <c r="D246" s="28"/>
      <c r="E246" s="29" t="s">
        <v>1204</v>
      </c>
      <c r="F246" s="29" t="s">
        <v>1204</v>
      </c>
      <c r="G246" s="13"/>
      <c r="H246" s="13"/>
      <c r="I246" s="13"/>
      <c r="J246" s="13"/>
      <c r="K246" s="13"/>
      <c r="L246" s="23"/>
    </row>
    <row r="247" spans="1:12">
      <c r="A247" s="32"/>
      <c r="B247" s="13" t="s">
        <v>1377</v>
      </c>
      <c r="C247" s="13"/>
      <c r="D247" s="28"/>
      <c r="E247" s="29" t="s">
        <v>1204</v>
      </c>
      <c r="F247" s="29" t="s">
        <v>1204</v>
      </c>
      <c r="G247" s="13"/>
      <c r="H247" s="13"/>
      <c r="I247" s="13"/>
      <c r="J247" s="13"/>
      <c r="K247" s="13"/>
      <c r="L247" s="23"/>
    </row>
    <row r="248" spans="1:12">
      <c r="A248" s="32"/>
      <c r="B248" s="13" t="s">
        <v>1378</v>
      </c>
      <c r="C248" s="13"/>
      <c r="D248" s="28"/>
      <c r="E248" s="29" t="s">
        <v>1207</v>
      </c>
      <c r="F248" s="29" t="s">
        <v>1207</v>
      </c>
      <c r="G248" s="13"/>
      <c r="H248" s="13"/>
      <c r="I248" s="13"/>
      <c r="J248" s="13"/>
      <c r="K248" s="13"/>
      <c r="L248" s="23"/>
    </row>
    <row r="249" spans="1:12">
      <c r="A249" s="32"/>
      <c r="B249" s="13" t="s">
        <v>1379</v>
      </c>
      <c r="C249" s="13"/>
      <c r="D249" s="28"/>
      <c r="E249" s="29" t="s">
        <v>1380</v>
      </c>
      <c r="F249" s="29" t="s">
        <v>1380</v>
      </c>
      <c r="G249" s="13"/>
      <c r="H249" s="13"/>
      <c r="I249" s="13"/>
      <c r="J249" s="13"/>
      <c r="K249" s="13"/>
      <c r="L249" s="23"/>
    </row>
    <row r="250" spans="1:12">
      <c r="A250" s="32"/>
      <c r="B250" s="13" t="s">
        <v>1381</v>
      </c>
      <c r="C250" s="13"/>
      <c r="D250" s="28"/>
      <c r="E250" s="29" t="s">
        <v>1380</v>
      </c>
      <c r="F250" s="29" t="s">
        <v>1380</v>
      </c>
      <c r="G250" s="13"/>
      <c r="H250" s="13"/>
      <c r="I250" s="13"/>
      <c r="J250" s="13"/>
      <c r="K250" s="13"/>
      <c r="L250" s="23"/>
    </row>
    <row r="251" spans="1:12">
      <c r="A251" s="32"/>
      <c r="B251" s="13" t="s">
        <v>1382</v>
      </c>
      <c r="C251" s="13"/>
      <c r="D251" s="28"/>
      <c r="E251" s="29" t="s">
        <v>1079</v>
      </c>
      <c r="F251" s="29" t="s">
        <v>1079</v>
      </c>
      <c r="G251" s="13"/>
      <c r="H251" s="13"/>
      <c r="I251" s="13"/>
      <c r="J251" s="13"/>
      <c r="K251" s="13"/>
      <c r="L251" s="23"/>
    </row>
    <row r="252" spans="1:12">
      <c r="A252" s="32"/>
      <c r="B252" s="13" t="s">
        <v>1383</v>
      </c>
      <c r="C252" s="13"/>
      <c r="D252" s="28"/>
      <c r="E252" s="29" t="s">
        <v>1242</v>
      </c>
      <c r="F252" s="29" t="s">
        <v>1242</v>
      </c>
      <c r="G252" s="13"/>
      <c r="H252" s="13"/>
      <c r="I252" s="13"/>
      <c r="J252" s="13"/>
      <c r="K252" s="13"/>
      <c r="L252" s="23"/>
    </row>
    <row r="253" spans="1:12">
      <c r="A253" s="32"/>
      <c r="B253" s="13" t="s">
        <v>1384</v>
      </c>
      <c r="C253" s="13"/>
      <c r="D253" s="28"/>
      <c r="E253" s="29" t="s">
        <v>1385</v>
      </c>
      <c r="F253" s="29" t="s">
        <v>1385</v>
      </c>
      <c r="G253" s="13"/>
      <c r="H253" s="13"/>
      <c r="I253" s="13"/>
      <c r="J253" s="13"/>
      <c r="K253" s="13"/>
      <c r="L253" s="23"/>
    </row>
    <row r="254" spans="1:12">
      <c r="A254" s="32"/>
      <c r="B254" s="13" t="s">
        <v>1386</v>
      </c>
      <c r="C254" s="13"/>
      <c r="D254" s="28"/>
      <c r="E254" s="29" t="s">
        <v>1387</v>
      </c>
      <c r="F254" s="29" t="s">
        <v>1387</v>
      </c>
      <c r="G254" s="13"/>
      <c r="H254" s="13"/>
      <c r="I254" s="13"/>
      <c r="J254" s="13"/>
      <c r="K254" s="13"/>
      <c r="L254" s="23"/>
    </row>
    <row r="255" spans="1:12">
      <c r="A255" s="32"/>
      <c r="B255" s="13" t="s">
        <v>1388</v>
      </c>
      <c r="C255" s="13"/>
      <c r="D255" s="28"/>
      <c r="E255" s="29" t="s">
        <v>1387</v>
      </c>
      <c r="F255" s="29" t="s">
        <v>1387</v>
      </c>
      <c r="G255" s="13"/>
      <c r="H255" s="13"/>
      <c r="I255" s="13"/>
      <c r="J255" s="13"/>
      <c r="K255" s="13"/>
      <c r="L255" s="23"/>
    </row>
    <row r="256" spans="1:12">
      <c r="A256" s="32"/>
      <c r="B256" s="13" t="s">
        <v>1389</v>
      </c>
      <c r="C256" s="13"/>
      <c r="D256" s="28"/>
      <c r="E256" s="29" t="s">
        <v>1390</v>
      </c>
      <c r="F256" s="29" t="s">
        <v>1390</v>
      </c>
      <c r="G256" s="13"/>
      <c r="H256" s="13"/>
      <c r="I256" s="13"/>
      <c r="J256" s="13"/>
      <c r="K256" s="13"/>
      <c r="L256" s="23"/>
    </row>
    <row r="257" spans="1:12">
      <c r="A257" s="32"/>
      <c r="B257" s="13" t="s">
        <v>1391</v>
      </c>
      <c r="C257" s="13"/>
      <c r="D257" s="28"/>
      <c r="E257" s="29" t="s">
        <v>1390</v>
      </c>
      <c r="F257" s="29" t="s">
        <v>1390</v>
      </c>
      <c r="G257" s="13"/>
      <c r="H257" s="13"/>
      <c r="I257" s="13"/>
      <c r="J257" s="13"/>
      <c r="K257" s="13"/>
      <c r="L257" s="23"/>
    </row>
    <row r="258" spans="1:12">
      <c r="A258" s="32"/>
      <c r="B258" s="13" t="s">
        <v>1392</v>
      </c>
      <c r="C258" s="13"/>
      <c r="D258" s="28"/>
      <c r="E258" s="29" t="s">
        <v>1393</v>
      </c>
      <c r="F258" s="29" t="s">
        <v>1393</v>
      </c>
      <c r="G258" s="13"/>
      <c r="H258" s="13"/>
      <c r="I258" s="13"/>
      <c r="J258" s="13"/>
      <c r="K258" s="13"/>
      <c r="L258" s="23"/>
    </row>
    <row r="259" spans="1:12">
      <c r="A259" s="32"/>
      <c r="B259" s="13" t="s">
        <v>1394</v>
      </c>
      <c r="C259" s="13"/>
      <c r="D259" s="28"/>
      <c r="E259" s="29" t="s">
        <v>1395</v>
      </c>
      <c r="F259" s="29" t="s">
        <v>1395</v>
      </c>
      <c r="G259" s="13"/>
      <c r="H259" s="13"/>
      <c r="I259" s="13"/>
      <c r="J259" s="13"/>
      <c r="K259" s="13"/>
      <c r="L259" s="23"/>
    </row>
    <row r="260" spans="1:12">
      <c r="A260" s="32"/>
      <c r="B260" s="13" t="s">
        <v>1396</v>
      </c>
      <c r="C260" s="13"/>
      <c r="D260" s="28"/>
      <c r="E260" s="29" t="s">
        <v>1395</v>
      </c>
      <c r="F260" s="29" t="s">
        <v>1395</v>
      </c>
      <c r="G260" s="13"/>
      <c r="H260" s="13"/>
      <c r="I260" s="13"/>
      <c r="J260" s="13"/>
      <c r="K260" s="13"/>
      <c r="L260" s="23"/>
    </row>
    <row r="261" spans="1:12">
      <c r="A261" s="32"/>
      <c r="B261" s="13" t="s">
        <v>1397</v>
      </c>
      <c r="C261" s="13"/>
      <c r="D261" s="28"/>
      <c r="E261" s="29" t="s">
        <v>1398</v>
      </c>
      <c r="F261" s="29" t="s">
        <v>1398</v>
      </c>
      <c r="G261" s="13"/>
      <c r="H261" s="13"/>
      <c r="I261" s="13"/>
      <c r="J261" s="13"/>
      <c r="K261" s="13"/>
      <c r="L261" s="23"/>
    </row>
    <row r="262" spans="1:12">
      <c r="A262" s="32"/>
      <c r="B262" s="13" t="s">
        <v>1399</v>
      </c>
      <c r="C262" s="13"/>
      <c r="D262" s="28"/>
      <c r="E262" s="29" t="s">
        <v>1191</v>
      </c>
      <c r="F262" s="29" t="s">
        <v>1191</v>
      </c>
      <c r="G262" s="13"/>
      <c r="H262" s="13"/>
      <c r="I262" s="13"/>
      <c r="J262" s="13"/>
      <c r="K262" s="13"/>
      <c r="L262" s="23"/>
    </row>
    <row r="263" spans="1:12">
      <c r="A263" s="32"/>
      <c r="B263" s="13" t="s">
        <v>1400</v>
      </c>
      <c r="C263" s="13"/>
      <c r="D263" s="28"/>
      <c r="E263" s="29" t="s">
        <v>1401</v>
      </c>
      <c r="F263" s="29" t="s">
        <v>1401</v>
      </c>
      <c r="G263" s="13"/>
      <c r="H263" s="13"/>
      <c r="I263" s="13"/>
      <c r="J263" s="13"/>
      <c r="K263" s="13"/>
      <c r="L263" s="23"/>
    </row>
    <row r="264" spans="1:12">
      <c r="A264" s="32"/>
      <c r="B264" s="13" t="s">
        <v>1402</v>
      </c>
      <c r="C264" s="13"/>
      <c r="D264" s="28"/>
      <c r="E264" s="29" t="s">
        <v>1403</v>
      </c>
      <c r="F264" s="29" t="s">
        <v>1403</v>
      </c>
      <c r="G264" s="13"/>
      <c r="H264" s="13"/>
      <c r="I264" s="13"/>
      <c r="J264" s="13"/>
      <c r="K264" s="13"/>
      <c r="L264" s="23"/>
    </row>
    <row r="265" spans="1:12">
      <c r="A265" s="32"/>
      <c r="B265" s="13" t="s">
        <v>1404</v>
      </c>
      <c r="C265" s="13"/>
      <c r="D265" s="28"/>
      <c r="E265" s="29" t="s">
        <v>1405</v>
      </c>
      <c r="F265" s="29" t="s">
        <v>1405</v>
      </c>
      <c r="G265" s="13"/>
      <c r="H265" s="13"/>
      <c r="I265" s="13"/>
      <c r="J265" s="13"/>
      <c r="K265" s="13"/>
      <c r="L265" s="23"/>
    </row>
    <row r="266" spans="1:12">
      <c r="A266" s="32"/>
      <c r="B266" s="13" t="s">
        <v>1406</v>
      </c>
      <c r="C266" s="13"/>
      <c r="D266" s="28"/>
      <c r="E266" s="29" t="s">
        <v>1407</v>
      </c>
      <c r="F266" s="29" t="s">
        <v>1407</v>
      </c>
      <c r="G266" s="13"/>
      <c r="H266" s="13"/>
      <c r="I266" s="13"/>
      <c r="J266" s="13"/>
      <c r="K266" s="13"/>
      <c r="L266" s="23"/>
    </row>
    <row r="267" spans="1:12">
      <c r="A267" s="32"/>
      <c r="B267" s="13" t="s">
        <v>1408</v>
      </c>
      <c r="C267" s="13"/>
      <c r="D267" s="28"/>
      <c r="E267" s="29" t="s">
        <v>1409</v>
      </c>
      <c r="F267" s="29" t="s">
        <v>1409</v>
      </c>
      <c r="G267" s="13"/>
      <c r="H267" s="13"/>
      <c r="I267" s="13"/>
      <c r="J267" s="13"/>
      <c r="K267" s="13"/>
      <c r="L267" s="23"/>
    </row>
    <row r="268" spans="1:12">
      <c r="A268" s="32"/>
      <c r="B268" s="13" t="s">
        <v>1410</v>
      </c>
      <c r="C268" s="13"/>
      <c r="D268" s="28"/>
      <c r="E268" s="29" t="s">
        <v>1028</v>
      </c>
      <c r="F268" s="29" t="s">
        <v>1028</v>
      </c>
      <c r="G268" s="13"/>
      <c r="H268" s="13"/>
      <c r="I268" s="13"/>
      <c r="J268" s="13"/>
      <c r="K268" s="13"/>
      <c r="L268" s="23"/>
    </row>
    <row r="269" spans="1:12">
      <c r="A269" s="32"/>
      <c r="B269" s="13" t="s">
        <v>1411</v>
      </c>
      <c r="C269" s="13"/>
      <c r="D269" s="28"/>
      <c r="E269" s="29" t="s">
        <v>1028</v>
      </c>
      <c r="F269" s="29" t="s">
        <v>1028</v>
      </c>
      <c r="G269" s="13"/>
      <c r="H269" s="13"/>
      <c r="I269" s="13"/>
      <c r="J269" s="13"/>
      <c r="K269" s="13"/>
      <c r="L269" s="23"/>
    </row>
    <row r="270" spans="1:12">
      <c r="A270" s="32"/>
      <c r="B270" s="13" t="s">
        <v>1412</v>
      </c>
      <c r="C270" s="13"/>
      <c r="D270" s="28"/>
      <c r="E270" s="29" t="s">
        <v>1413</v>
      </c>
      <c r="F270" s="29" t="s">
        <v>1413</v>
      </c>
      <c r="G270" s="13"/>
      <c r="H270" s="13"/>
      <c r="I270" s="13"/>
      <c r="J270" s="13"/>
      <c r="K270" s="13"/>
      <c r="L270" s="23"/>
    </row>
    <row r="271" spans="1:12">
      <c r="A271" s="32"/>
      <c r="B271" s="13" t="s">
        <v>1414</v>
      </c>
      <c r="C271" s="13"/>
      <c r="D271" s="28"/>
      <c r="E271" s="29" t="s">
        <v>1413</v>
      </c>
      <c r="F271" s="29" t="s">
        <v>1413</v>
      </c>
      <c r="G271" s="13"/>
      <c r="H271" s="13"/>
      <c r="I271" s="13"/>
      <c r="J271" s="13"/>
      <c r="K271" s="13"/>
      <c r="L271" s="23"/>
    </row>
    <row r="272" spans="1:12">
      <c r="A272" s="32"/>
      <c r="B272" s="13" t="s">
        <v>1415</v>
      </c>
      <c r="C272" s="13"/>
      <c r="D272" s="28"/>
      <c r="E272" s="29" t="s">
        <v>1207</v>
      </c>
      <c r="F272" s="29" t="s">
        <v>1207</v>
      </c>
      <c r="G272" s="13"/>
      <c r="H272" s="13"/>
      <c r="I272" s="13"/>
      <c r="J272" s="13"/>
      <c r="K272" s="13"/>
      <c r="L272" s="23"/>
    </row>
    <row r="273" spans="1:12">
      <c r="A273" s="32"/>
      <c r="B273" s="13" t="s">
        <v>1416</v>
      </c>
      <c r="C273" s="13"/>
      <c r="D273" s="28"/>
      <c r="E273" s="29" t="s">
        <v>1417</v>
      </c>
      <c r="F273" s="29" t="s">
        <v>1417</v>
      </c>
      <c r="G273" s="13"/>
      <c r="H273" s="13"/>
      <c r="I273" s="13"/>
      <c r="J273" s="13"/>
      <c r="K273" s="13"/>
      <c r="L273" s="23"/>
    </row>
    <row r="274" spans="1:12">
      <c r="A274" s="32"/>
      <c r="B274" s="13" t="s">
        <v>1418</v>
      </c>
      <c r="C274" s="13"/>
      <c r="D274" s="28"/>
      <c r="E274" s="29" t="s">
        <v>1417</v>
      </c>
      <c r="F274" s="29" t="s">
        <v>1417</v>
      </c>
      <c r="G274" s="13"/>
      <c r="H274" s="13"/>
      <c r="I274" s="13"/>
      <c r="J274" s="13"/>
      <c r="K274" s="13"/>
      <c r="L274" s="23"/>
    </row>
    <row r="275" spans="1:12">
      <c r="A275" s="32"/>
      <c r="B275" s="13" t="s">
        <v>1419</v>
      </c>
      <c r="C275" s="13"/>
      <c r="D275" s="28"/>
      <c r="E275" s="29" t="s">
        <v>1024</v>
      </c>
      <c r="F275" s="29" t="s">
        <v>1024</v>
      </c>
      <c r="G275" s="13"/>
      <c r="H275" s="13"/>
      <c r="I275" s="13"/>
      <c r="J275" s="13"/>
      <c r="K275" s="13"/>
      <c r="L275" s="23"/>
    </row>
    <row r="276" spans="1:12">
      <c r="A276" s="32"/>
      <c r="B276" s="13" t="s">
        <v>1420</v>
      </c>
      <c r="C276" s="13"/>
      <c r="D276" s="28"/>
      <c r="E276" s="29" t="s">
        <v>1026</v>
      </c>
      <c r="F276" s="29" t="s">
        <v>1026</v>
      </c>
      <c r="G276" s="13"/>
      <c r="H276" s="13"/>
      <c r="I276" s="13"/>
      <c r="J276" s="13"/>
      <c r="K276" s="13"/>
      <c r="L276" s="23"/>
    </row>
    <row r="277" spans="1:12">
      <c r="A277" s="32"/>
      <c r="B277" s="13" t="s">
        <v>1421</v>
      </c>
      <c r="C277" s="13"/>
      <c r="D277" s="28"/>
      <c r="E277" s="29" t="s">
        <v>1422</v>
      </c>
      <c r="F277" s="29" t="s">
        <v>1422</v>
      </c>
      <c r="G277" s="13"/>
      <c r="H277" s="13"/>
      <c r="I277" s="13"/>
      <c r="J277" s="13"/>
      <c r="K277" s="13"/>
      <c r="L277" s="23"/>
    </row>
    <row r="278" spans="1:12">
      <c r="A278" s="32"/>
      <c r="B278" s="13" t="s">
        <v>1423</v>
      </c>
      <c r="C278" s="13"/>
      <c r="D278" s="28"/>
      <c r="E278" s="29" t="s">
        <v>1424</v>
      </c>
      <c r="F278" s="29" t="s">
        <v>1424</v>
      </c>
      <c r="G278" s="13"/>
      <c r="H278" s="13"/>
      <c r="I278" s="13"/>
      <c r="J278" s="13"/>
      <c r="K278" s="13"/>
      <c r="L278" s="23"/>
    </row>
    <row r="279" spans="1:12">
      <c r="A279" s="32"/>
      <c r="B279" s="13" t="s">
        <v>1425</v>
      </c>
      <c r="C279" s="13"/>
      <c r="D279" s="28"/>
      <c r="E279" s="29" t="s">
        <v>1424</v>
      </c>
      <c r="F279" s="29" t="s">
        <v>1424</v>
      </c>
      <c r="G279" s="13"/>
      <c r="H279" s="13"/>
      <c r="I279" s="13"/>
      <c r="J279" s="13"/>
      <c r="K279" s="13"/>
      <c r="L279" s="23"/>
    </row>
    <row r="280" spans="1:12">
      <c r="A280" s="32"/>
      <c r="B280" s="13" t="s">
        <v>1426</v>
      </c>
      <c r="C280" s="13"/>
      <c r="D280" s="28"/>
      <c r="E280" s="29" t="s">
        <v>1427</v>
      </c>
      <c r="F280" s="29" t="s">
        <v>1427</v>
      </c>
      <c r="G280" s="13"/>
      <c r="H280" s="13"/>
      <c r="I280" s="13"/>
      <c r="J280" s="13"/>
      <c r="K280" s="13"/>
      <c r="L280" s="23"/>
    </row>
    <row r="281" spans="1:12">
      <c r="A281" s="32"/>
      <c r="B281" s="13" t="s">
        <v>1428</v>
      </c>
      <c r="C281" s="13"/>
      <c r="D281" s="28"/>
      <c r="E281" s="29" t="s">
        <v>1429</v>
      </c>
      <c r="F281" s="29" t="s">
        <v>1429</v>
      </c>
      <c r="G281" s="13"/>
      <c r="H281" s="13"/>
      <c r="I281" s="13"/>
      <c r="J281" s="13"/>
      <c r="K281" s="13"/>
      <c r="L281" s="23"/>
    </row>
    <row r="282" spans="1:12">
      <c r="A282" s="32"/>
      <c r="B282" s="13" t="s">
        <v>1430</v>
      </c>
      <c r="C282" s="13"/>
      <c r="D282" s="28"/>
      <c r="E282" s="29" t="s">
        <v>1431</v>
      </c>
      <c r="F282" s="29" t="s">
        <v>1431</v>
      </c>
      <c r="G282" s="13"/>
      <c r="H282" s="13"/>
      <c r="I282" s="13"/>
      <c r="J282" s="13"/>
      <c r="K282" s="13"/>
      <c r="L282" s="23"/>
    </row>
    <row r="283" spans="1:12">
      <c r="A283" s="32"/>
      <c r="B283" s="13" t="s">
        <v>1432</v>
      </c>
      <c r="C283" s="13"/>
      <c r="D283" s="28"/>
      <c r="E283" s="29" t="s">
        <v>1433</v>
      </c>
      <c r="F283" s="29" t="s">
        <v>1433</v>
      </c>
      <c r="G283" s="13"/>
      <c r="H283" s="13"/>
      <c r="I283" s="13"/>
      <c r="J283" s="13"/>
      <c r="K283" s="13"/>
      <c r="L283" s="23"/>
    </row>
    <row r="284" spans="1:12">
      <c r="A284" s="32"/>
      <c r="B284" s="13" t="s">
        <v>1434</v>
      </c>
      <c r="C284" s="13"/>
      <c r="D284" s="28"/>
      <c r="E284" s="29" t="s">
        <v>1071</v>
      </c>
      <c r="F284" s="29" t="s">
        <v>1071</v>
      </c>
      <c r="G284" s="13"/>
      <c r="H284" s="13"/>
      <c r="I284" s="13"/>
      <c r="J284" s="13"/>
      <c r="K284" s="13"/>
      <c r="L284" s="23"/>
    </row>
    <row r="285" spans="1:12">
      <c r="A285" s="32"/>
      <c r="B285" s="13" t="s">
        <v>1435</v>
      </c>
      <c r="C285" s="13"/>
      <c r="D285" s="28"/>
      <c r="E285" s="29" t="s">
        <v>1057</v>
      </c>
      <c r="F285" s="29" t="s">
        <v>1057</v>
      </c>
      <c r="G285" s="13"/>
      <c r="H285" s="13"/>
      <c r="I285" s="13"/>
      <c r="J285" s="13"/>
      <c r="K285" s="13"/>
      <c r="L285" s="23"/>
    </row>
    <row r="286" spans="1:12">
      <c r="A286" s="32"/>
      <c r="B286" s="13" t="s">
        <v>1436</v>
      </c>
      <c r="C286" s="13"/>
      <c r="D286" s="28"/>
      <c r="E286" s="29" t="s">
        <v>1049</v>
      </c>
      <c r="F286" s="29" t="s">
        <v>1049</v>
      </c>
      <c r="G286" s="13"/>
      <c r="H286" s="13"/>
      <c r="I286" s="13"/>
      <c r="J286" s="13"/>
      <c r="K286" s="13"/>
      <c r="L286" s="23"/>
    </row>
    <row r="287" spans="1:12">
      <c r="A287" s="32"/>
      <c r="B287" s="13" t="s">
        <v>1437</v>
      </c>
      <c r="C287" s="13"/>
      <c r="D287" s="28"/>
      <c r="E287" s="29"/>
      <c r="F287" s="29"/>
      <c r="G287" s="13"/>
      <c r="H287" s="13"/>
      <c r="I287" s="13"/>
      <c r="J287" s="13"/>
      <c r="K287" s="13"/>
      <c r="L287" s="23"/>
    </row>
    <row r="288" spans="1:12">
      <c r="A288" s="32"/>
      <c r="B288" s="13" t="s">
        <v>1438</v>
      </c>
      <c r="C288" s="13"/>
      <c r="D288" s="28"/>
      <c r="E288" s="29"/>
      <c r="F288" s="29"/>
      <c r="G288" s="13"/>
      <c r="H288" s="13"/>
      <c r="I288" s="13"/>
      <c r="J288" s="13"/>
      <c r="K288" s="13"/>
      <c r="L288" s="23"/>
    </row>
    <row r="289" spans="1:12">
      <c r="A289" s="32"/>
      <c r="B289" s="13" t="s">
        <v>1439</v>
      </c>
      <c r="C289" s="13"/>
      <c r="D289" s="28"/>
      <c r="E289" s="29"/>
      <c r="F289" s="29"/>
      <c r="G289" s="13"/>
      <c r="H289" s="13"/>
      <c r="I289" s="13"/>
      <c r="J289" s="13"/>
      <c r="K289" s="13"/>
      <c r="L289" s="23"/>
    </row>
    <row r="290" spans="1:12">
      <c r="A290" s="32"/>
      <c r="B290" s="13" t="s">
        <v>1440</v>
      </c>
      <c r="C290" s="13"/>
      <c r="D290" s="28"/>
      <c r="E290" s="29"/>
      <c r="F290" s="29"/>
      <c r="G290" s="13"/>
      <c r="H290" s="13"/>
      <c r="I290" s="13"/>
      <c r="J290" s="13"/>
      <c r="K290" s="13"/>
      <c r="L290" s="23"/>
    </row>
    <row r="291" spans="1:12">
      <c r="A291" s="32"/>
      <c r="B291" s="13" t="s">
        <v>1441</v>
      </c>
      <c r="C291" s="13"/>
      <c r="D291" s="28"/>
      <c r="E291" s="29"/>
      <c r="F291" s="29"/>
      <c r="G291" s="13"/>
      <c r="H291" s="13"/>
      <c r="I291" s="13"/>
      <c r="J291" s="13"/>
      <c r="K291" s="13"/>
      <c r="L291" s="23"/>
    </row>
    <row r="292" spans="1:12">
      <c r="A292" s="32"/>
      <c r="B292" s="13" t="s">
        <v>1442</v>
      </c>
      <c r="C292" s="13"/>
      <c r="D292" s="28"/>
      <c r="E292" s="29" t="s">
        <v>1443</v>
      </c>
      <c r="F292" s="29" t="s">
        <v>1443</v>
      </c>
      <c r="G292" s="13"/>
      <c r="H292" s="13"/>
      <c r="I292" s="13"/>
      <c r="J292" s="13"/>
      <c r="K292" s="13"/>
      <c r="L292" s="23"/>
    </row>
    <row r="293" spans="1:12">
      <c r="A293" s="32"/>
      <c r="B293" s="13" t="s">
        <v>1444</v>
      </c>
      <c r="C293" s="13"/>
      <c r="D293" s="28"/>
      <c r="E293" s="29" t="s">
        <v>1445</v>
      </c>
      <c r="F293" s="29" t="s">
        <v>1445</v>
      </c>
      <c r="G293" s="13"/>
      <c r="H293" s="13"/>
      <c r="I293" s="13"/>
      <c r="J293" s="13"/>
      <c r="K293" s="13"/>
      <c r="L293" s="23"/>
    </row>
    <row r="294" spans="1:12">
      <c r="A294" s="32"/>
      <c r="B294" s="13" t="s">
        <v>1446</v>
      </c>
      <c r="C294" s="13"/>
      <c r="D294" s="28"/>
      <c r="E294" s="29" t="s">
        <v>1161</v>
      </c>
      <c r="F294" s="29" t="s">
        <v>1161</v>
      </c>
      <c r="G294" s="13"/>
      <c r="H294" s="13"/>
      <c r="I294" s="13"/>
      <c r="J294" s="13"/>
      <c r="K294" s="13"/>
      <c r="L294" s="23"/>
    </row>
    <row r="295" spans="1:12">
      <c r="A295" s="32"/>
      <c r="B295" s="13" t="s">
        <v>1447</v>
      </c>
      <c r="C295" s="13"/>
      <c r="D295" s="28"/>
      <c r="E295" s="29" t="s">
        <v>1161</v>
      </c>
      <c r="F295" s="29" t="s">
        <v>1161</v>
      </c>
      <c r="G295" s="13"/>
      <c r="H295" s="13"/>
      <c r="I295" s="13"/>
      <c r="J295" s="13"/>
      <c r="K295" s="13"/>
      <c r="L295" s="23"/>
    </row>
    <row r="296" spans="1:12">
      <c r="A296" s="32"/>
      <c r="B296" s="13" t="s">
        <v>1448</v>
      </c>
      <c r="C296" s="13"/>
      <c r="D296" s="28"/>
      <c r="E296" s="29" t="s">
        <v>1449</v>
      </c>
      <c r="F296" s="29" t="s">
        <v>1449</v>
      </c>
      <c r="G296" s="13"/>
      <c r="H296" s="13"/>
      <c r="I296" s="13"/>
      <c r="J296" s="13"/>
      <c r="K296" s="13"/>
      <c r="L296" s="23"/>
    </row>
    <row r="297" spans="1:12">
      <c r="A297" s="32"/>
      <c r="B297" s="13" t="s">
        <v>1450</v>
      </c>
      <c r="C297" s="13"/>
      <c r="D297" s="28"/>
      <c r="E297" s="29" t="s">
        <v>1451</v>
      </c>
      <c r="F297" s="29" t="s">
        <v>1451</v>
      </c>
      <c r="G297" s="13"/>
      <c r="H297" s="13"/>
      <c r="I297" s="13"/>
      <c r="J297" s="13"/>
      <c r="K297" s="13"/>
      <c r="L297" s="23"/>
    </row>
    <row r="298" spans="1:12">
      <c r="A298" s="32"/>
      <c r="B298" s="13" t="s">
        <v>1452</v>
      </c>
      <c r="C298" s="13"/>
      <c r="D298" s="28"/>
      <c r="E298" s="29" t="s">
        <v>1451</v>
      </c>
      <c r="F298" s="29" t="s">
        <v>1451</v>
      </c>
      <c r="G298" s="13"/>
      <c r="H298" s="13"/>
      <c r="I298" s="13"/>
      <c r="J298" s="13"/>
      <c r="K298" s="13"/>
      <c r="L298" s="23"/>
    </row>
    <row r="299" spans="1:12">
      <c r="A299" s="32"/>
      <c r="B299" s="13" t="s">
        <v>1453</v>
      </c>
      <c r="C299" s="13"/>
      <c r="D299" s="28"/>
      <c r="E299" s="29" t="s">
        <v>1454</v>
      </c>
      <c r="F299" s="29" t="s">
        <v>1454</v>
      </c>
      <c r="G299" s="13"/>
      <c r="H299" s="13"/>
      <c r="I299" s="13"/>
      <c r="J299" s="13"/>
      <c r="K299" s="13"/>
      <c r="L299" s="23"/>
    </row>
    <row r="300" spans="1:12">
      <c r="A300" s="32"/>
      <c r="B300" s="13" t="s">
        <v>1455</v>
      </c>
      <c r="C300" s="13"/>
      <c r="D300" s="28"/>
      <c r="E300" s="29" t="s">
        <v>1454</v>
      </c>
      <c r="F300" s="29" t="s">
        <v>1454</v>
      </c>
      <c r="G300" s="13"/>
      <c r="H300" s="13"/>
      <c r="I300" s="13"/>
      <c r="J300" s="13"/>
      <c r="K300" s="13"/>
      <c r="L300" s="23"/>
    </row>
    <row r="301" spans="1:12">
      <c r="A301" s="32"/>
      <c r="B301" s="13" t="s">
        <v>1456</v>
      </c>
      <c r="C301" s="13"/>
      <c r="D301" s="28"/>
      <c r="E301" s="29" t="s">
        <v>1422</v>
      </c>
      <c r="F301" s="29" t="s">
        <v>1422</v>
      </c>
      <c r="G301" s="13"/>
      <c r="H301" s="13"/>
      <c r="I301" s="13"/>
      <c r="J301" s="13"/>
      <c r="K301" s="13"/>
      <c r="L301" s="23"/>
    </row>
    <row r="302" spans="1:12">
      <c r="A302" s="32"/>
      <c r="B302" s="13" t="s">
        <v>1457</v>
      </c>
      <c r="C302" s="13"/>
      <c r="D302" s="28"/>
      <c r="E302" s="29" t="s">
        <v>1458</v>
      </c>
      <c r="F302" s="29" t="s">
        <v>1458</v>
      </c>
      <c r="G302" s="13"/>
      <c r="H302" s="13"/>
      <c r="I302" s="13"/>
      <c r="J302" s="13"/>
      <c r="K302" s="13"/>
      <c r="L302" s="23"/>
    </row>
    <row r="303" spans="1:12">
      <c r="A303" s="32"/>
      <c r="B303" s="13" t="s">
        <v>1459</v>
      </c>
      <c r="C303" s="13"/>
      <c r="D303" s="28"/>
      <c r="E303" s="29" t="s">
        <v>1458</v>
      </c>
      <c r="F303" s="29" t="s">
        <v>1458</v>
      </c>
      <c r="G303" s="13"/>
      <c r="H303" s="13"/>
      <c r="I303" s="13"/>
      <c r="J303" s="13"/>
      <c r="K303" s="13"/>
      <c r="L303" s="23"/>
    </row>
    <row r="304" spans="1:12">
      <c r="A304" s="32"/>
      <c r="B304" s="13" t="s">
        <v>1460</v>
      </c>
      <c r="C304" s="13"/>
      <c r="D304" s="28"/>
      <c r="E304" s="29" t="s">
        <v>1461</v>
      </c>
      <c r="F304" s="29" t="s">
        <v>1461</v>
      </c>
      <c r="G304" s="13"/>
      <c r="H304" s="13"/>
      <c r="I304" s="13"/>
      <c r="J304" s="13"/>
      <c r="K304" s="13"/>
      <c r="L304" s="23"/>
    </row>
    <row r="305" spans="1:12">
      <c r="A305" s="32"/>
      <c r="B305" s="13" t="s">
        <v>1462</v>
      </c>
      <c r="C305" s="13"/>
      <c r="D305" s="28"/>
      <c r="E305" s="29" t="s">
        <v>1280</v>
      </c>
      <c r="F305" s="29" t="s">
        <v>1280</v>
      </c>
      <c r="G305" s="23"/>
      <c r="H305" s="13"/>
      <c r="I305" s="13"/>
      <c r="J305" s="13"/>
      <c r="K305" s="13"/>
      <c r="L305" s="23"/>
    </row>
    <row r="306" spans="1:12">
      <c r="A306" s="32"/>
      <c r="B306" s="13" t="s">
        <v>1463</v>
      </c>
      <c r="C306" s="13"/>
      <c r="D306" s="28"/>
      <c r="E306" s="29" t="s">
        <v>1280</v>
      </c>
      <c r="F306" s="29" t="s">
        <v>1280</v>
      </c>
      <c r="G306" s="23"/>
      <c r="H306" s="13"/>
      <c r="I306" s="13"/>
      <c r="J306" s="13"/>
      <c r="K306" s="13"/>
      <c r="L306" s="23"/>
    </row>
    <row r="307" spans="1:12">
      <c r="A307" s="32"/>
      <c r="B307" s="13" t="s">
        <v>1464</v>
      </c>
      <c r="C307" s="13"/>
      <c r="D307" s="28"/>
      <c r="E307" s="29" t="s">
        <v>1465</v>
      </c>
      <c r="F307" s="29" t="s">
        <v>1465</v>
      </c>
      <c r="G307" s="13"/>
      <c r="H307" s="13"/>
      <c r="I307" s="13"/>
      <c r="J307" s="13"/>
      <c r="K307" s="13"/>
      <c r="L307" s="23"/>
    </row>
    <row r="308" spans="1:12">
      <c r="A308" s="32"/>
      <c r="B308" s="13" t="s">
        <v>1466</v>
      </c>
      <c r="C308" s="13"/>
      <c r="D308" s="28"/>
      <c r="E308" s="29" t="s">
        <v>1424</v>
      </c>
      <c r="F308" s="29" t="s">
        <v>1424</v>
      </c>
      <c r="G308" s="13"/>
      <c r="H308" s="13"/>
      <c r="I308" s="13"/>
      <c r="J308" s="13"/>
      <c r="K308" s="13"/>
      <c r="L308" s="23"/>
    </row>
    <row r="309" spans="1:12">
      <c r="A309" s="32"/>
      <c r="B309" s="13" t="s">
        <v>1467</v>
      </c>
      <c r="C309" s="13"/>
      <c r="D309" s="28"/>
      <c r="E309" s="29" t="s">
        <v>1424</v>
      </c>
      <c r="F309" s="29" t="s">
        <v>1424</v>
      </c>
      <c r="G309" s="13"/>
      <c r="H309" s="13"/>
      <c r="I309" s="13"/>
      <c r="J309" s="13"/>
      <c r="K309" s="13"/>
      <c r="L309" s="23"/>
    </row>
    <row r="310" spans="1:12">
      <c r="A310" s="32"/>
      <c r="B310" s="13" t="s">
        <v>1468</v>
      </c>
      <c r="C310" s="13"/>
      <c r="D310" s="28"/>
      <c r="E310" s="29" t="s">
        <v>1469</v>
      </c>
      <c r="F310" s="29" t="s">
        <v>1469</v>
      </c>
      <c r="G310" s="13"/>
      <c r="H310" s="13"/>
      <c r="I310" s="13"/>
      <c r="J310" s="13"/>
      <c r="K310" s="13"/>
      <c r="L310" s="23"/>
    </row>
    <row r="311" spans="1:12">
      <c r="A311" s="32"/>
      <c r="B311" s="13" t="s">
        <v>1470</v>
      </c>
      <c r="C311" s="13"/>
      <c r="D311" s="28"/>
      <c r="E311" s="29" t="s">
        <v>1073</v>
      </c>
      <c r="F311" s="29" t="s">
        <v>1073</v>
      </c>
      <c r="G311" s="13"/>
      <c r="H311" s="13"/>
      <c r="I311" s="13"/>
      <c r="J311" s="13"/>
      <c r="K311" s="13"/>
      <c r="L311" s="23"/>
    </row>
    <row r="312" spans="1:12">
      <c r="A312" s="32"/>
      <c r="B312" s="13" t="s">
        <v>1471</v>
      </c>
      <c r="C312" s="13"/>
      <c r="D312" s="28"/>
      <c r="E312" s="29" t="s">
        <v>1075</v>
      </c>
      <c r="F312" s="29" t="s">
        <v>1075</v>
      </c>
      <c r="G312" s="13"/>
      <c r="H312" s="13"/>
      <c r="I312" s="13"/>
      <c r="J312" s="13"/>
      <c r="K312" s="13"/>
      <c r="L312" s="23"/>
    </row>
    <row r="313" spans="1:12">
      <c r="A313" s="32"/>
      <c r="B313" s="13" t="s">
        <v>1472</v>
      </c>
      <c r="C313" s="13"/>
      <c r="D313" s="28"/>
      <c r="E313" s="29" t="s">
        <v>1473</v>
      </c>
      <c r="F313" s="29" t="s">
        <v>1473</v>
      </c>
      <c r="G313" s="13"/>
      <c r="H313" s="13"/>
      <c r="I313" s="13"/>
      <c r="J313" s="13"/>
      <c r="K313" s="13"/>
      <c r="L313" s="23"/>
    </row>
    <row r="314" spans="1:12">
      <c r="A314" s="32"/>
      <c r="B314" s="13" t="s">
        <v>1474</v>
      </c>
      <c r="C314" s="13"/>
      <c r="D314" s="28"/>
      <c r="E314" s="29" t="s">
        <v>1473</v>
      </c>
      <c r="F314" s="29" t="s">
        <v>1473</v>
      </c>
      <c r="G314" s="13"/>
      <c r="H314" s="13"/>
      <c r="I314" s="13"/>
      <c r="J314" s="13"/>
      <c r="K314" s="13"/>
      <c r="L314" s="23"/>
    </row>
    <row r="315" spans="1:12">
      <c r="A315" s="32"/>
      <c r="B315" s="13" t="s">
        <v>1475</v>
      </c>
      <c r="C315" s="13"/>
      <c r="D315" s="28"/>
      <c r="E315" s="29" t="s">
        <v>1476</v>
      </c>
      <c r="F315" s="29" t="s">
        <v>1476</v>
      </c>
      <c r="G315" s="13"/>
      <c r="H315" s="13"/>
      <c r="I315" s="13"/>
      <c r="J315" s="13"/>
      <c r="K315" s="13"/>
      <c r="L315" s="23"/>
    </row>
    <row r="316" spans="1:12">
      <c r="A316" s="32"/>
      <c r="B316" s="13" t="s">
        <v>1477</v>
      </c>
      <c r="C316" s="13"/>
      <c r="D316" s="28"/>
      <c r="E316" s="29"/>
      <c r="F316" s="29"/>
      <c r="G316" s="13"/>
      <c r="H316" s="13"/>
      <c r="I316" s="13"/>
      <c r="J316" s="13"/>
      <c r="K316" s="13"/>
      <c r="L316" s="23"/>
    </row>
    <row r="317" spans="1:12">
      <c r="A317" s="32"/>
      <c r="B317" s="13" t="s">
        <v>1478</v>
      </c>
      <c r="C317" s="13"/>
      <c r="D317" s="28"/>
      <c r="E317" s="29"/>
      <c r="F317" s="29"/>
      <c r="G317" s="13"/>
      <c r="H317" s="13"/>
      <c r="I317" s="13"/>
      <c r="J317" s="13"/>
      <c r="K317" s="13"/>
      <c r="L317" s="23"/>
    </row>
    <row r="318" spans="1:12">
      <c r="A318" s="32"/>
      <c r="B318" s="13" t="s">
        <v>1479</v>
      </c>
      <c r="C318" s="13"/>
      <c r="D318" s="28"/>
      <c r="E318" s="29"/>
      <c r="F318" s="29"/>
      <c r="G318" s="13"/>
      <c r="H318" s="13"/>
      <c r="I318" s="13"/>
      <c r="J318" s="13"/>
      <c r="K318" s="13"/>
      <c r="L318" s="23"/>
    </row>
    <row r="319" spans="1:12">
      <c r="A319" s="32"/>
      <c r="B319" s="13" t="s">
        <v>1480</v>
      </c>
      <c r="C319" s="13"/>
      <c r="D319" s="28"/>
      <c r="E319" s="29" t="s">
        <v>1057</v>
      </c>
      <c r="F319" s="29" t="s">
        <v>1057</v>
      </c>
      <c r="G319" s="13"/>
      <c r="H319" s="13"/>
      <c r="I319" s="13"/>
      <c r="J319" s="13"/>
      <c r="K319" s="13"/>
      <c r="L319" s="23"/>
    </row>
    <row r="320" spans="1:12">
      <c r="A320" s="32"/>
      <c r="B320" s="13" t="s">
        <v>1481</v>
      </c>
      <c r="C320" s="13"/>
      <c r="D320" s="28"/>
      <c r="E320" s="29" t="s">
        <v>1018</v>
      </c>
      <c r="F320" s="29" t="s">
        <v>1018</v>
      </c>
      <c r="G320" s="13"/>
      <c r="H320" s="13"/>
      <c r="I320" s="13"/>
      <c r="J320" s="13"/>
      <c r="K320" s="13"/>
      <c r="L320" s="23"/>
    </row>
    <row r="321" spans="1:12">
      <c r="A321" s="32"/>
      <c r="B321" s="13" t="s">
        <v>1482</v>
      </c>
      <c r="C321" s="13"/>
      <c r="D321" s="28"/>
      <c r="E321" s="29" t="s">
        <v>1120</v>
      </c>
      <c r="F321" s="29" t="s">
        <v>1120</v>
      </c>
      <c r="G321" s="13"/>
      <c r="H321" s="13"/>
      <c r="I321" s="13"/>
      <c r="J321" s="13"/>
      <c r="K321" s="13"/>
      <c r="L321" s="23"/>
    </row>
    <row r="322" spans="1:12">
      <c r="A322" s="32"/>
      <c r="B322" s="13" t="s">
        <v>1483</v>
      </c>
      <c r="C322" s="13"/>
      <c r="D322" s="28"/>
      <c r="E322" s="29" t="s">
        <v>1484</v>
      </c>
      <c r="F322" s="29" t="s">
        <v>1484</v>
      </c>
      <c r="G322" s="13"/>
      <c r="H322" s="13"/>
      <c r="I322" s="13"/>
      <c r="J322" s="13"/>
      <c r="K322" s="13"/>
      <c r="L322" s="23"/>
    </row>
    <row r="323" spans="1:12">
      <c r="A323" s="32"/>
      <c r="B323" s="13" t="s">
        <v>1485</v>
      </c>
      <c r="C323" s="13"/>
      <c r="D323" s="28"/>
      <c r="E323" s="29" t="s">
        <v>1486</v>
      </c>
      <c r="F323" s="29" t="s">
        <v>1486</v>
      </c>
      <c r="G323" s="13"/>
      <c r="H323" s="13"/>
      <c r="I323" s="13"/>
      <c r="J323" s="13"/>
      <c r="K323" s="13"/>
      <c r="L323" s="23"/>
    </row>
    <row r="324" spans="1:12">
      <c r="A324" s="32"/>
      <c r="B324" s="13" t="s">
        <v>1487</v>
      </c>
      <c r="C324" s="13"/>
      <c r="D324" s="28"/>
      <c r="E324" s="29" t="s">
        <v>1488</v>
      </c>
      <c r="F324" s="29" t="s">
        <v>1488</v>
      </c>
      <c r="G324" s="13"/>
      <c r="H324" s="13"/>
      <c r="I324" s="13"/>
      <c r="J324" s="13"/>
      <c r="K324" s="13"/>
      <c r="L324" s="23"/>
    </row>
    <row r="325" spans="1:12">
      <c r="A325" s="32"/>
      <c r="B325" s="13" t="s">
        <v>1489</v>
      </c>
      <c r="C325" s="13"/>
      <c r="D325" s="28"/>
      <c r="E325" s="29"/>
      <c r="F325" s="29"/>
      <c r="G325" s="13"/>
      <c r="H325" s="13"/>
      <c r="I325" s="13"/>
      <c r="J325" s="13"/>
      <c r="K325" s="13"/>
      <c r="L325" s="23"/>
    </row>
    <row r="326" spans="1:12">
      <c r="A326" s="32"/>
      <c r="B326" s="13" t="s">
        <v>1490</v>
      </c>
      <c r="C326" s="13"/>
      <c r="D326" s="28"/>
      <c r="E326" s="29"/>
      <c r="F326" s="29"/>
      <c r="G326" s="13"/>
      <c r="H326" s="13"/>
      <c r="I326" s="13"/>
      <c r="J326" s="13"/>
      <c r="K326" s="13"/>
      <c r="L326" s="23"/>
    </row>
    <row r="327" spans="1:12">
      <c r="A327" s="32"/>
      <c r="B327" s="13" t="s">
        <v>1491</v>
      </c>
      <c r="C327" s="13"/>
      <c r="D327" s="28"/>
      <c r="E327" s="29"/>
      <c r="F327" s="29"/>
      <c r="G327" s="13"/>
      <c r="H327" s="13"/>
      <c r="I327" s="13"/>
      <c r="J327" s="13"/>
      <c r="K327" s="13"/>
      <c r="L327" s="23"/>
    </row>
    <row r="328" spans="1:12">
      <c r="A328" s="32"/>
      <c r="B328" s="13" t="s">
        <v>1492</v>
      </c>
      <c r="C328" s="13"/>
      <c r="D328" s="28"/>
      <c r="E328" s="29"/>
      <c r="F328" s="29"/>
      <c r="G328" s="13"/>
      <c r="H328" s="13"/>
      <c r="I328" s="13"/>
      <c r="J328" s="13"/>
      <c r="K328" s="13"/>
      <c r="L328" s="23"/>
    </row>
    <row r="329" spans="1:12">
      <c r="A329" s="32"/>
      <c r="B329" s="13" t="s">
        <v>1493</v>
      </c>
      <c r="C329" s="13"/>
      <c r="D329" s="28"/>
      <c r="E329" s="29"/>
      <c r="F329" s="29"/>
      <c r="G329" s="13"/>
      <c r="H329" s="13"/>
      <c r="I329" s="13"/>
      <c r="J329" s="13"/>
      <c r="K329" s="13"/>
      <c r="L329" s="23"/>
    </row>
    <row r="330" spans="1:12">
      <c r="A330" s="32"/>
      <c r="B330" s="13" t="s">
        <v>1494</v>
      </c>
      <c r="C330" s="13"/>
      <c r="D330" s="33"/>
      <c r="E330" s="29" t="s">
        <v>1120</v>
      </c>
      <c r="F330" s="29" t="s">
        <v>1120</v>
      </c>
      <c r="G330" s="13"/>
      <c r="H330" s="13"/>
      <c r="I330" s="13"/>
      <c r="J330" s="13"/>
      <c r="K330" s="13"/>
      <c r="L330" s="23"/>
    </row>
    <row r="331" spans="1:12">
      <c r="A331" s="32"/>
      <c r="B331" s="13" t="s">
        <v>1495</v>
      </c>
      <c r="C331" s="13"/>
      <c r="D331" s="34"/>
      <c r="E331" s="29" t="s">
        <v>1088</v>
      </c>
      <c r="F331" s="29" t="s">
        <v>1088</v>
      </c>
      <c r="G331" s="13"/>
      <c r="H331" s="13"/>
      <c r="I331" s="13"/>
      <c r="J331" s="13"/>
      <c r="K331" s="13"/>
      <c r="L331" s="23"/>
    </row>
    <row r="332" spans="1:12">
      <c r="A332" s="32"/>
      <c r="B332" s="13" t="s">
        <v>1496</v>
      </c>
      <c r="C332" s="13"/>
      <c r="D332" s="35"/>
      <c r="E332" s="29" t="s">
        <v>1497</v>
      </c>
      <c r="F332" s="29" t="s">
        <v>1497</v>
      </c>
      <c r="G332" s="13"/>
      <c r="H332" s="13"/>
      <c r="I332" s="13"/>
      <c r="J332" s="13"/>
      <c r="K332" s="13"/>
      <c r="L332" s="23"/>
    </row>
    <row r="333" spans="1:12">
      <c r="A333" s="32"/>
      <c r="B333" s="13" t="s">
        <v>1498</v>
      </c>
      <c r="C333" s="13"/>
      <c r="D333" s="28"/>
      <c r="E333" s="29" t="s">
        <v>1499</v>
      </c>
      <c r="F333" s="29" t="s">
        <v>1499</v>
      </c>
      <c r="G333" s="13"/>
      <c r="H333" s="13"/>
      <c r="I333" s="13"/>
      <c r="J333" s="13"/>
      <c r="K333" s="13"/>
      <c r="L333" s="23"/>
    </row>
    <row r="334" spans="1:12">
      <c r="A334" s="32"/>
      <c r="B334" s="13" t="s">
        <v>1500</v>
      </c>
      <c r="C334" s="13"/>
      <c r="D334" s="28"/>
      <c r="E334" s="29" t="s">
        <v>1499</v>
      </c>
      <c r="F334" s="29" t="s">
        <v>1499</v>
      </c>
      <c r="G334" s="13"/>
      <c r="H334" s="13"/>
      <c r="I334" s="13"/>
      <c r="J334" s="13"/>
      <c r="K334" s="13"/>
      <c r="L334" s="23"/>
    </row>
    <row r="335" spans="1:12">
      <c r="A335" s="32"/>
      <c r="B335" s="13" t="s">
        <v>1501</v>
      </c>
      <c r="C335" s="13"/>
      <c r="D335" s="28"/>
      <c r="E335" s="29" t="s">
        <v>1334</v>
      </c>
      <c r="F335" s="29" t="s">
        <v>1334</v>
      </c>
      <c r="G335" s="13"/>
      <c r="H335" s="13"/>
      <c r="I335" s="13"/>
      <c r="J335" s="13"/>
      <c r="K335" s="13"/>
      <c r="L335" s="23"/>
    </row>
    <row r="336" spans="1:12">
      <c r="A336" s="32"/>
      <c r="B336" s="13" t="s">
        <v>1502</v>
      </c>
      <c r="C336" s="13"/>
      <c r="D336" s="28"/>
      <c r="E336" s="29" t="s">
        <v>1503</v>
      </c>
      <c r="F336" s="29" t="s">
        <v>1503</v>
      </c>
      <c r="G336" s="13"/>
      <c r="H336" s="13"/>
      <c r="I336" s="13"/>
      <c r="J336" s="13"/>
      <c r="K336" s="13"/>
      <c r="L336" s="23"/>
    </row>
    <row r="337" spans="1:12">
      <c r="A337" s="32"/>
      <c r="B337" s="13" t="s">
        <v>1504</v>
      </c>
      <c r="C337" s="13"/>
      <c r="D337" s="28"/>
      <c r="E337" s="29" t="s">
        <v>1505</v>
      </c>
      <c r="F337" s="29" t="s">
        <v>1505</v>
      </c>
      <c r="G337" s="13"/>
      <c r="H337" s="13"/>
      <c r="I337" s="13"/>
      <c r="J337" s="13"/>
      <c r="K337" s="13"/>
      <c r="L337" s="23"/>
    </row>
    <row r="338" spans="1:12">
      <c r="A338" s="32"/>
      <c r="B338" s="13" t="s">
        <v>1506</v>
      </c>
      <c r="C338" s="13"/>
      <c r="D338" s="28"/>
      <c r="E338" s="29" t="s">
        <v>1201</v>
      </c>
      <c r="F338" s="29" t="s">
        <v>1201</v>
      </c>
      <c r="G338" s="13"/>
      <c r="H338" s="13"/>
      <c r="I338" s="13"/>
      <c r="J338" s="13"/>
      <c r="K338" s="13"/>
      <c r="L338" s="23"/>
    </row>
    <row r="339" spans="1:12">
      <c r="A339" s="32"/>
      <c r="B339" s="13" t="s">
        <v>1507</v>
      </c>
      <c r="C339" s="13"/>
      <c r="D339" s="28"/>
      <c r="E339" s="29" t="s">
        <v>1201</v>
      </c>
      <c r="F339" s="29" t="s">
        <v>1201</v>
      </c>
      <c r="G339" s="13"/>
      <c r="H339" s="13"/>
      <c r="I339" s="13"/>
      <c r="J339" s="13"/>
      <c r="K339" s="13"/>
      <c r="L339" s="23"/>
    </row>
    <row r="340" spans="1:12">
      <c r="A340" s="32"/>
      <c r="B340" s="13" t="s">
        <v>1508</v>
      </c>
      <c r="C340" s="13"/>
      <c r="D340" s="28"/>
      <c r="E340" s="29" t="s">
        <v>1509</v>
      </c>
      <c r="F340" s="29" t="s">
        <v>1509</v>
      </c>
      <c r="G340" s="13"/>
      <c r="H340" s="13"/>
      <c r="I340" s="13"/>
      <c r="J340" s="13"/>
      <c r="K340" s="13"/>
      <c r="L340" s="23"/>
    </row>
    <row r="341" spans="1:12">
      <c r="A341" s="32"/>
      <c r="B341" s="13" t="s">
        <v>1510</v>
      </c>
      <c r="C341" s="13"/>
      <c r="D341" s="28"/>
      <c r="E341" s="29" t="s">
        <v>1232</v>
      </c>
      <c r="F341" s="29" t="s">
        <v>1232</v>
      </c>
      <c r="G341" s="13"/>
      <c r="H341" s="13"/>
      <c r="I341" s="13"/>
      <c r="J341" s="13"/>
      <c r="K341" s="13"/>
      <c r="L341" s="23"/>
    </row>
    <row r="342" spans="1:12">
      <c r="A342" s="32"/>
      <c r="B342" s="13" t="s">
        <v>1511</v>
      </c>
      <c r="C342" s="13"/>
      <c r="D342" s="28"/>
      <c r="E342" s="29" t="s">
        <v>1204</v>
      </c>
      <c r="F342" s="29" t="s">
        <v>1204</v>
      </c>
      <c r="G342" s="13"/>
      <c r="H342" s="13"/>
      <c r="I342" s="13"/>
      <c r="J342" s="13"/>
      <c r="K342" s="13"/>
      <c r="L342" s="23"/>
    </row>
    <row r="343" spans="1:12">
      <c r="A343" s="32"/>
      <c r="B343" s="13" t="s">
        <v>1512</v>
      </c>
      <c r="C343" s="13"/>
      <c r="D343" s="28"/>
      <c r="E343" s="29" t="s">
        <v>1513</v>
      </c>
      <c r="F343" s="29" t="s">
        <v>1513</v>
      </c>
      <c r="G343" s="13"/>
      <c r="H343" s="13"/>
      <c r="I343" s="13"/>
      <c r="J343" s="13"/>
      <c r="K343" s="13"/>
      <c r="L343" s="23"/>
    </row>
    <row r="344" spans="1:12">
      <c r="A344" s="32"/>
      <c r="B344" s="13" t="s">
        <v>1514</v>
      </c>
      <c r="C344" s="13"/>
      <c r="D344" s="28"/>
      <c r="E344" s="29" t="s">
        <v>1287</v>
      </c>
      <c r="F344" s="29" t="s">
        <v>1287</v>
      </c>
      <c r="G344" s="13"/>
      <c r="H344" s="13"/>
      <c r="I344" s="13"/>
      <c r="J344" s="13"/>
      <c r="K344" s="13"/>
      <c r="L344" s="23"/>
    </row>
    <row r="345" spans="1:12">
      <c r="A345" s="32"/>
      <c r="B345" s="13" t="s">
        <v>1515</v>
      </c>
      <c r="C345" s="13"/>
      <c r="D345" s="28"/>
      <c r="E345" s="29" t="s">
        <v>1289</v>
      </c>
      <c r="F345" s="29" t="s">
        <v>1289</v>
      </c>
      <c r="G345" s="13"/>
      <c r="H345" s="13"/>
      <c r="I345" s="13"/>
      <c r="J345" s="13"/>
      <c r="K345" s="13"/>
      <c r="L345" s="23"/>
    </row>
    <row r="346" spans="1:12">
      <c r="A346" s="32"/>
      <c r="B346" s="13" t="s">
        <v>1516</v>
      </c>
      <c r="C346" s="13"/>
      <c r="D346" s="28"/>
      <c r="E346" s="29" t="s">
        <v>1517</v>
      </c>
      <c r="F346" s="29" t="s">
        <v>1517</v>
      </c>
      <c r="G346" s="13"/>
      <c r="H346" s="13"/>
      <c r="I346" s="13"/>
      <c r="J346" s="13"/>
      <c r="K346" s="13"/>
      <c r="L346" s="23"/>
    </row>
    <row r="347" spans="1:12">
      <c r="A347" s="32"/>
      <c r="B347" s="13" t="s">
        <v>1518</v>
      </c>
      <c r="C347" s="13"/>
      <c r="D347" s="28"/>
      <c r="E347" s="29" t="s">
        <v>1156</v>
      </c>
      <c r="F347" s="29" t="s">
        <v>1156</v>
      </c>
      <c r="G347" s="13"/>
      <c r="H347" s="13"/>
      <c r="I347" s="13"/>
      <c r="J347" s="13"/>
      <c r="K347" s="13"/>
      <c r="L347" s="23"/>
    </row>
    <row r="348" spans="1:12">
      <c r="A348" s="32"/>
      <c r="B348" s="13" t="s">
        <v>1519</v>
      </c>
      <c r="C348" s="13"/>
      <c r="D348" s="28"/>
      <c r="E348" s="29" t="s">
        <v>1520</v>
      </c>
      <c r="F348" s="29" t="s">
        <v>1520</v>
      </c>
      <c r="G348" s="13"/>
      <c r="H348" s="13"/>
      <c r="I348" s="13"/>
      <c r="J348" s="13"/>
      <c r="K348" s="13"/>
      <c r="L348" s="23"/>
    </row>
    <row r="349" spans="1:12">
      <c r="A349" s="32"/>
      <c r="B349" s="13" t="s">
        <v>1521</v>
      </c>
      <c r="C349" s="13"/>
      <c r="D349" s="28"/>
      <c r="E349" s="29" t="s">
        <v>1073</v>
      </c>
      <c r="F349" s="29" t="s">
        <v>1073</v>
      </c>
      <c r="G349" s="13"/>
      <c r="H349" s="13"/>
      <c r="I349" s="13"/>
      <c r="J349" s="13"/>
      <c r="K349" s="13"/>
      <c r="L349" s="23"/>
    </row>
    <row r="350" spans="1:12">
      <c r="A350" s="32"/>
      <c r="B350" s="13" t="s">
        <v>1522</v>
      </c>
      <c r="C350" s="13"/>
      <c r="D350" s="28"/>
      <c r="E350" s="29" t="s">
        <v>1075</v>
      </c>
      <c r="F350" s="29" t="s">
        <v>1075</v>
      </c>
      <c r="G350" s="13"/>
      <c r="H350" s="13"/>
      <c r="I350" s="13"/>
      <c r="J350" s="13"/>
      <c r="K350" s="13"/>
      <c r="L350" s="23"/>
    </row>
    <row r="351" spans="1:12">
      <c r="A351" s="32"/>
      <c r="B351" s="13" t="s">
        <v>1523</v>
      </c>
      <c r="C351" s="13"/>
      <c r="D351" s="28"/>
      <c r="E351" s="29" t="s">
        <v>1524</v>
      </c>
      <c r="F351" s="29" t="s">
        <v>1524</v>
      </c>
      <c r="G351" s="13"/>
      <c r="H351" s="13"/>
      <c r="I351" s="13"/>
      <c r="J351" s="13"/>
      <c r="K351" s="13"/>
      <c r="L351" s="23"/>
    </row>
    <row r="352" spans="1:12">
      <c r="A352" s="32"/>
      <c r="B352" s="13" t="s">
        <v>1525</v>
      </c>
      <c r="C352" s="13"/>
      <c r="D352" s="28"/>
      <c r="E352" s="29" t="s">
        <v>1526</v>
      </c>
      <c r="F352" s="29" t="s">
        <v>1526</v>
      </c>
      <c r="G352" s="13"/>
      <c r="H352" s="13"/>
      <c r="I352" s="13"/>
      <c r="J352" s="13"/>
      <c r="K352" s="13"/>
      <c r="L352" s="23"/>
    </row>
    <row r="353" spans="1:12">
      <c r="A353" s="32"/>
      <c r="B353" s="13" t="s">
        <v>1527</v>
      </c>
      <c r="C353" s="13"/>
      <c r="D353" s="28"/>
      <c r="E353" s="29" t="s">
        <v>1499</v>
      </c>
      <c r="F353" s="29" t="s">
        <v>1499</v>
      </c>
      <c r="G353" s="13"/>
      <c r="H353" s="13"/>
      <c r="I353" s="13"/>
      <c r="J353" s="13"/>
      <c r="K353" s="13"/>
      <c r="L353" s="23"/>
    </row>
    <row r="354" spans="1:12">
      <c r="A354" s="32"/>
      <c r="B354" s="13" t="s">
        <v>1528</v>
      </c>
      <c r="C354" s="13"/>
      <c r="D354" s="28"/>
      <c r="E354" s="29" t="s">
        <v>1073</v>
      </c>
      <c r="F354" s="29" t="s">
        <v>1073</v>
      </c>
      <c r="G354" s="13"/>
      <c r="H354" s="13"/>
      <c r="I354" s="13"/>
      <c r="J354" s="13"/>
      <c r="K354" s="13"/>
      <c r="L354" s="23"/>
    </row>
    <row r="355" spans="1:12">
      <c r="A355" s="32"/>
      <c r="B355" s="13" t="s">
        <v>1529</v>
      </c>
      <c r="C355" s="13"/>
      <c r="D355" s="28"/>
      <c r="E355" s="29" t="s">
        <v>1075</v>
      </c>
      <c r="F355" s="29" t="s">
        <v>1075</v>
      </c>
      <c r="G355" s="13"/>
      <c r="H355" s="13"/>
      <c r="I355" s="13"/>
      <c r="J355" s="13"/>
      <c r="K355" s="13"/>
      <c r="L355" s="23"/>
    </row>
    <row r="356" spans="1:12">
      <c r="A356" s="32"/>
      <c r="B356" s="13" t="s">
        <v>1530</v>
      </c>
      <c r="C356" s="13"/>
      <c r="D356" s="28"/>
      <c r="E356" s="29" t="s">
        <v>1018</v>
      </c>
      <c r="F356" s="29" t="s">
        <v>1018</v>
      </c>
      <c r="G356" s="13"/>
      <c r="H356" s="13"/>
      <c r="I356" s="13"/>
      <c r="J356" s="13"/>
      <c r="K356" s="13"/>
      <c r="L356" s="23"/>
    </row>
    <row r="357" spans="1:12">
      <c r="A357" s="32"/>
      <c r="B357" s="13" t="s">
        <v>1531</v>
      </c>
      <c r="C357" s="13"/>
      <c r="D357" s="28"/>
      <c r="E357" s="29" t="s">
        <v>1020</v>
      </c>
      <c r="F357" s="29" t="s">
        <v>1020</v>
      </c>
      <c r="G357" s="13"/>
      <c r="H357" s="13"/>
      <c r="I357" s="13"/>
      <c r="J357" s="13"/>
      <c r="K357" s="13"/>
      <c r="L357" s="23"/>
    </row>
    <row r="358" spans="1:12">
      <c r="A358" s="32"/>
      <c r="B358" s="13" t="s">
        <v>1532</v>
      </c>
      <c r="C358" s="13"/>
      <c r="D358" s="28"/>
      <c r="E358" s="29" t="s">
        <v>1120</v>
      </c>
      <c r="F358" s="29" t="s">
        <v>1120</v>
      </c>
      <c r="G358" s="13"/>
      <c r="H358" s="13"/>
      <c r="I358" s="13"/>
      <c r="J358" s="13"/>
      <c r="K358" s="13"/>
      <c r="L358" s="23"/>
    </row>
    <row r="359" spans="1:12">
      <c r="A359" s="32"/>
      <c r="B359" s="13" t="s">
        <v>1533</v>
      </c>
      <c r="C359" s="13"/>
      <c r="D359" s="28"/>
      <c r="E359" s="29"/>
      <c r="F359" s="29"/>
      <c r="G359" s="13"/>
      <c r="H359" s="13"/>
      <c r="I359" s="13"/>
      <c r="J359" s="13"/>
      <c r="K359" s="13"/>
      <c r="L359" s="23"/>
    </row>
    <row r="360" spans="1:12">
      <c r="A360" s="32"/>
      <c r="B360" s="13" t="s">
        <v>1534</v>
      </c>
      <c r="C360" s="13"/>
      <c r="D360" s="28"/>
      <c r="E360" s="29"/>
      <c r="F360" s="29"/>
      <c r="G360" s="13"/>
      <c r="H360" s="13"/>
      <c r="I360" s="13"/>
      <c r="J360" s="13"/>
      <c r="K360" s="13"/>
      <c r="L360" s="23"/>
    </row>
    <row r="361" spans="1:12">
      <c r="A361" s="32"/>
      <c r="B361" s="13" t="s">
        <v>1535</v>
      </c>
      <c r="C361" s="13"/>
      <c r="D361" s="28"/>
      <c r="E361" s="29"/>
      <c r="F361" s="29"/>
      <c r="G361" s="13"/>
      <c r="H361" s="13"/>
      <c r="I361" s="13"/>
      <c r="J361" s="13"/>
      <c r="K361" s="13"/>
      <c r="L361" s="23"/>
    </row>
    <row r="362" spans="1:12">
      <c r="A362" s="32"/>
      <c r="B362" s="13" t="s">
        <v>1536</v>
      </c>
      <c r="C362" s="13"/>
      <c r="D362" s="28"/>
      <c r="E362" s="29" t="s">
        <v>1537</v>
      </c>
      <c r="F362" s="29" t="s">
        <v>1537</v>
      </c>
      <c r="G362" s="13"/>
      <c r="H362" s="13"/>
      <c r="I362" s="13"/>
      <c r="J362" s="13"/>
      <c r="K362" s="13"/>
      <c r="L362" s="23"/>
    </row>
    <row r="363" spans="1:12">
      <c r="A363" s="32"/>
      <c r="B363" s="13" t="s">
        <v>1538</v>
      </c>
      <c r="C363" s="13"/>
      <c r="D363" s="28"/>
      <c r="E363" s="29" t="s">
        <v>1539</v>
      </c>
      <c r="F363" s="29" t="s">
        <v>1539</v>
      </c>
      <c r="G363" s="13"/>
      <c r="H363" s="13"/>
      <c r="I363" s="13"/>
      <c r="J363" s="13"/>
      <c r="K363" s="13"/>
      <c r="L363" s="23"/>
    </row>
    <row r="364" spans="1:12">
      <c r="A364" s="32"/>
      <c r="B364" s="13" t="s">
        <v>1540</v>
      </c>
      <c r="C364" s="13"/>
      <c r="D364" s="28"/>
      <c r="E364" s="29" t="s">
        <v>1034</v>
      </c>
      <c r="F364" s="29" t="s">
        <v>1034</v>
      </c>
      <c r="G364" s="13"/>
      <c r="H364" s="13"/>
      <c r="I364" s="13"/>
      <c r="J364" s="13"/>
      <c r="K364" s="13"/>
      <c r="L364" s="23"/>
    </row>
    <row r="365" spans="1:12">
      <c r="A365" s="32"/>
      <c r="B365" s="13" t="s">
        <v>1541</v>
      </c>
      <c r="C365" s="13"/>
      <c r="D365" s="28"/>
      <c r="E365" s="29"/>
      <c r="F365" s="29"/>
      <c r="G365" s="13"/>
      <c r="H365" s="13"/>
      <c r="I365" s="13"/>
      <c r="J365" s="13"/>
      <c r="K365" s="13"/>
      <c r="L365" s="23"/>
    </row>
    <row r="366" spans="1:12">
      <c r="A366" s="32"/>
      <c r="B366" s="13" t="s">
        <v>1542</v>
      </c>
      <c r="C366" s="13"/>
      <c r="D366" s="28"/>
      <c r="E366" s="29"/>
      <c r="F366" s="29"/>
      <c r="G366" s="13"/>
      <c r="H366" s="13"/>
      <c r="I366" s="13"/>
      <c r="J366" s="13"/>
      <c r="K366" s="13"/>
      <c r="L366" s="23"/>
    </row>
    <row r="367" spans="1:12">
      <c r="A367" s="32"/>
      <c r="B367" s="13" t="s">
        <v>1543</v>
      </c>
      <c r="C367" s="13"/>
      <c r="D367" s="28"/>
      <c r="E367" s="29"/>
      <c r="F367" s="29"/>
      <c r="G367" s="13"/>
      <c r="H367" s="13"/>
      <c r="I367" s="13"/>
      <c r="J367" s="13"/>
      <c r="K367" s="13"/>
      <c r="L367" s="23"/>
    </row>
    <row r="368" spans="1:12">
      <c r="A368" s="32"/>
      <c r="B368" s="13" t="s">
        <v>1544</v>
      </c>
      <c r="C368" s="13"/>
      <c r="D368" s="28"/>
      <c r="E368" s="29" t="s">
        <v>1018</v>
      </c>
      <c r="F368" s="29" t="s">
        <v>1018</v>
      </c>
      <c r="G368" s="13"/>
      <c r="H368" s="13"/>
      <c r="I368" s="13"/>
      <c r="J368" s="13"/>
      <c r="K368" s="13"/>
      <c r="L368" s="23"/>
    </row>
    <row r="369" spans="1:12">
      <c r="A369" s="32"/>
      <c r="B369" s="13" t="s">
        <v>1545</v>
      </c>
      <c r="C369" s="13"/>
      <c r="D369" s="28"/>
      <c r="E369" s="29" t="s">
        <v>1020</v>
      </c>
      <c r="F369" s="29" t="s">
        <v>1020</v>
      </c>
      <c r="G369" s="13"/>
      <c r="H369" s="13"/>
      <c r="I369" s="13"/>
      <c r="J369" s="13"/>
      <c r="K369" s="13"/>
      <c r="L369" s="23"/>
    </row>
    <row r="370" spans="1:12">
      <c r="A370" s="32"/>
      <c r="B370" s="13" t="s">
        <v>1546</v>
      </c>
      <c r="C370" s="13"/>
      <c r="D370" s="28"/>
      <c r="E370" s="29" t="s">
        <v>1090</v>
      </c>
      <c r="F370" s="29" t="s">
        <v>1090</v>
      </c>
      <c r="G370" s="13"/>
      <c r="H370" s="13"/>
      <c r="I370" s="13"/>
      <c r="J370" s="13"/>
      <c r="K370" s="13"/>
      <c r="L370" s="23"/>
    </row>
    <row r="371" spans="1:12">
      <c r="A371" s="32"/>
      <c r="B371" s="13" t="s">
        <v>1547</v>
      </c>
      <c r="C371" s="13"/>
      <c r="D371" s="28"/>
      <c r="E371" s="29" t="s">
        <v>1154</v>
      </c>
      <c r="F371" s="29" t="s">
        <v>1154</v>
      </c>
      <c r="G371" s="13"/>
      <c r="H371" s="13"/>
      <c r="I371" s="13"/>
      <c r="J371" s="13"/>
      <c r="K371" s="13"/>
      <c r="L371" s="23"/>
    </row>
    <row r="372" spans="1:12">
      <c r="A372" s="32"/>
      <c r="B372" s="13" t="s">
        <v>1548</v>
      </c>
      <c r="C372" s="13"/>
      <c r="D372" s="28"/>
      <c r="E372" s="29" t="s">
        <v>1549</v>
      </c>
      <c r="F372" s="29" t="s">
        <v>1549</v>
      </c>
      <c r="G372" s="13"/>
      <c r="H372" s="13"/>
      <c r="I372" s="13"/>
      <c r="J372" s="13"/>
      <c r="K372" s="13"/>
      <c r="L372" s="23"/>
    </row>
    <row r="373" spans="1:12">
      <c r="A373" s="32"/>
      <c r="B373" s="13" t="s">
        <v>1550</v>
      </c>
      <c r="C373" s="13"/>
      <c r="D373" s="28"/>
      <c r="E373" s="29" t="s">
        <v>1067</v>
      </c>
      <c r="F373" s="29" t="s">
        <v>1067</v>
      </c>
      <c r="G373" s="13"/>
      <c r="H373" s="13"/>
      <c r="I373" s="13"/>
      <c r="J373" s="13"/>
      <c r="K373" s="13"/>
      <c r="L373" s="23"/>
    </row>
    <row r="374" spans="1:12">
      <c r="A374" s="32"/>
      <c r="B374" s="13" t="s">
        <v>1551</v>
      </c>
      <c r="C374" s="13"/>
      <c r="D374" s="28"/>
      <c r="E374" s="29" t="s">
        <v>1552</v>
      </c>
      <c r="F374" s="29" t="s">
        <v>1552</v>
      </c>
      <c r="G374" s="13"/>
      <c r="H374" s="13"/>
      <c r="I374" s="13"/>
      <c r="J374" s="13"/>
      <c r="K374" s="13"/>
      <c r="L374" s="23"/>
    </row>
    <row r="375" spans="1:12">
      <c r="A375" s="32"/>
      <c r="B375" s="13" t="s">
        <v>1553</v>
      </c>
      <c r="C375" s="13"/>
      <c r="D375" s="28"/>
      <c r="E375" s="29" t="s">
        <v>1193</v>
      </c>
      <c r="F375" s="29" t="s">
        <v>1193</v>
      </c>
      <c r="G375" s="13"/>
      <c r="H375" s="13"/>
      <c r="I375" s="13"/>
      <c r="J375" s="13"/>
      <c r="K375" s="13"/>
      <c r="L375" s="23"/>
    </row>
    <row r="376" spans="1:12">
      <c r="A376" s="32"/>
      <c r="B376" s="13" t="s">
        <v>1554</v>
      </c>
      <c r="C376" s="13"/>
      <c r="D376" s="28"/>
      <c r="E376" s="29" t="s">
        <v>1555</v>
      </c>
      <c r="F376" s="29" t="s">
        <v>1555</v>
      </c>
      <c r="G376" s="13"/>
      <c r="H376" s="13"/>
      <c r="I376" s="13"/>
      <c r="J376" s="13"/>
      <c r="K376" s="13"/>
      <c r="L376" s="23"/>
    </row>
    <row r="377" spans="1:12">
      <c r="A377" s="32"/>
      <c r="B377" s="13" t="s">
        <v>1556</v>
      </c>
      <c r="C377" s="13"/>
      <c r="D377" s="28"/>
      <c r="E377" s="29"/>
      <c r="F377" s="29"/>
      <c r="G377" s="13"/>
      <c r="H377" s="13"/>
      <c r="I377" s="13"/>
      <c r="J377" s="13"/>
      <c r="K377" s="13"/>
      <c r="L377" s="23"/>
    </row>
    <row r="378" spans="1:12">
      <c r="A378" s="32"/>
      <c r="B378" s="13" t="s">
        <v>1557</v>
      </c>
      <c r="C378" s="13"/>
      <c r="D378" s="28"/>
      <c r="E378" s="29"/>
      <c r="F378" s="29"/>
      <c r="G378" s="13"/>
      <c r="H378" s="13"/>
      <c r="I378" s="13"/>
      <c r="J378" s="13"/>
      <c r="K378" s="13"/>
      <c r="L378" s="23"/>
    </row>
    <row r="379" spans="1:12">
      <c r="A379" s="32"/>
      <c r="B379" s="13" t="s">
        <v>1558</v>
      </c>
      <c r="C379" s="13"/>
      <c r="D379" s="28"/>
      <c r="E379" s="29"/>
      <c r="F379" s="29"/>
      <c r="G379" s="13"/>
      <c r="H379" s="13"/>
      <c r="I379" s="13"/>
      <c r="J379" s="13"/>
      <c r="K379" s="13"/>
      <c r="L379" s="23"/>
    </row>
    <row r="380" spans="1:12">
      <c r="A380" s="32"/>
      <c r="B380" s="13" t="s">
        <v>1559</v>
      </c>
      <c r="C380" s="13"/>
      <c r="D380" s="28"/>
      <c r="E380" s="29" t="s">
        <v>1263</v>
      </c>
      <c r="F380" s="29" t="s">
        <v>1263</v>
      </c>
      <c r="G380" s="13"/>
      <c r="H380" s="13"/>
      <c r="I380" s="13"/>
      <c r="J380" s="13"/>
      <c r="K380" s="13"/>
      <c r="L380" s="23"/>
    </row>
    <row r="381" spans="1:12">
      <c r="A381" s="32"/>
      <c r="B381" s="13" t="s">
        <v>1560</v>
      </c>
      <c r="C381" s="13"/>
      <c r="D381" s="28"/>
      <c r="E381" s="29" t="s">
        <v>1263</v>
      </c>
      <c r="F381" s="29" t="s">
        <v>1263</v>
      </c>
      <c r="G381" s="13"/>
      <c r="H381" s="13"/>
      <c r="I381" s="13"/>
      <c r="J381" s="13"/>
      <c r="K381" s="13"/>
      <c r="L381" s="23"/>
    </row>
    <row r="382" spans="1:12">
      <c r="A382" s="32"/>
      <c r="B382" s="13" t="s">
        <v>1561</v>
      </c>
      <c r="C382" s="13"/>
      <c r="D382" s="28"/>
      <c r="E382" s="29" t="s">
        <v>1334</v>
      </c>
      <c r="F382" s="29" t="s">
        <v>1334</v>
      </c>
      <c r="G382" s="13"/>
      <c r="H382" s="13"/>
      <c r="I382" s="13"/>
      <c r="J382" s="13"/>
      <c r="K382" s="13"/>
      <c r="L382" s="23"/>
    </row>
    <row r="383" spans="1:12">
      <c r="A383" s="32"/>
      <c r="B383" s="13" t="s">
        <v>1562</v>
      </c>
      <c r="C383" s="13"/>
      <c r="D383" s="28"/>
      <c r="E383" s="29" t="s">
        <v>1563</v>
      </c>
      <c r="F383" s="29" t="s">
        <v>1563</v>
      </c>
      <c r="G383" s="13"/>
      <c r="H383" s="13"/>
      <c r="I383" s="13"/>
      <c r="J383" s="13"/>
      <c r="K383" s="13"/>
      <c r="L383" s="23"/>
    </row>
    <row r="384" spans="1:12">
      <c r="A384" s="32"/>
      <c r="B384" s="13" t="s">
        <v>1564</v>
      </c>
      <c r="C384" s="13"/>
      <c r="D384" s="28"/>
      <c r="E384" s="29" t="s">
        <v>1563</v>
      </c>
      <c r="F384" s="29" t="s">
        <v>1563</v>
      </c>
      <c r="G384" s="13"/>
      <c r="H384" s="13"/>
      <c r="I384" s="13"/>
      <c r="J384" s="13"/>
      <c r="K384" s="13"/>
      <c r="L384" s="23"/>
    </row>
    <row r="385" spans="1:12">
      <c r="A385" s="32"/>
      <c r="B385" s="13" t="s">
        <v>1565</v>
      </c>
      <c r="C385" s="13"/>
      <c r="D385" s="28"/>
      <c r="E385" s="29" t="s">
        <v>1566</v>
      </c>
      <c r="F385" s="29" t="s">
        <v>1566</v>
      </c>
      <c r="G385" s="13"/>
      <c r="H385" s="13"/>
      <c r="I385" s="13"/>
      <c r="J385" s="13"/>
      <c r="K385" s="13"/>
      <c r="L385" s="23"/>
    </row>
    <row r="386" spans="1:12">
      <c r="A386" s="32"/>
      <c r="B386" s="13" t="s">
        <v>1567</v>
      </c>
      <c r="C386" s="13"/>
      <c r="D386" s="28"/>
      <c r="E386" s="29" t="s">
        <v>1337</v>
      </c>
      <c r="F386" s="29" t="s">
        <v>1337</v>
      </c>
      <c r="G386" s="13"/>
      <c r="H386" s="13"/>
      <c r="I386" s="13"/>
      <c r="J386" s="13"/>
      <c r="K386" s="13"/>
      <c r="L386" s="23"/>
    </row>
    <row r="387" spans="1:12">
      <c r="A387" s="32"/>
      <c r="B387" s="13" t="s">
        <v>1568</v>
      </c>
      <c r="C387" s="13"/>
      <c r="D387" s="28"/>
      <c r="E387" s="29" t="s">
        <v>1569</v>
      </c>
      <c r="F387" s="29" t="s">
        <v>1569</v>
      </c>
      <c r="G387" s="13"/>
      <c r="H387" s="13"/>
      <c r="I387" s="13"/>
      <c r="J387" s="13"/>
      <c r="K387" s="13"/>
      <c r="L387" s="23"/>
    </row>
    <row r="388" spans="1:12">
      <c r="A388" s="32"/>
      <c r="B388" s="13" t="s">
        <v>1570</v>
      </c>
      <c r="C388" s="13"/>
      <c r="D388" s="28"/>
      <c r="E388" s="29" t="s">
        <v>1348</v>
      </c>
      <c r="F388" s="29" t="s">
        <v>1348</v>
      </c>
      <c r="G388" s="13"/>
      <c r="H388" s="13"/>
      <c r="I388" s="13"/>
      <c r="J388" s="13"/>
      <c r="K388" s="13"/>
      <c r="L388" s="23"/>
    </row>
    <row r="389" spans="1:12">
      <c r="A389" s="32"/>
      <c r="B389" s="13" t="s">
        <v>1571</v>
      </c>
      <c r="C389" s="13"/>
      <c r="D389" s="28"/>
      <c r="E389" s="29"/>
      <c r="F389" s="29"/>
      <c r="G389" s="13"/>
      <c r="H389" s="13"/>
      <c r="I389" s="13"/>
      <c r="J389" s="13"/>
      <c r="K389" s="13"/>
      <c r="L389" s="23"/>
    </row>
    <row r="390" spans="1:12">
      <c r="A390" s="32"/>
      <c r="B390" s="13" t="s">
        <v>1572</v>
      </c>
      <c r="C390" s="13"/>
      <c r="D390" s="28"/>
      <c r="E390" s="29"/>
      <c r="F390" s="29"/>
      <c r="G390" s="13"/>
      <c r="H390" s="13"/>
      <c r="I390" s="13"/>
      <c r="J390" s="13"/>
      <c r="K390" s="13"/>
      <c r="L390" s="23"/>
    </row>
    <row r="391" spans="1:12">
      <c r="A391" s="32"/>
      <c r="B391" s="13" t="s">
        <v>1573</v>
      </c>
      <c r="C391" s="13"/>
      <c r="D391" s="28"/>
      <c r="E391" s="29"/>
      <c r="F391" s="29"/>
      <c r="G391" s="13"/>
      <c r="H391" s="13"/>
      <c r="I391" s="13"/>
      <c r="J391" s="13"/>
      <c r="K391" s="13"/>
      <c r="L391" s="23"/>
    </row>
    <row r="392" spans="1:12">
      <c r="A392" s="32"/>
      <c r="B392" s="13" t="s">
        <v>1574</v>
      </c>
      <c r="C392" s="13"/>
      <c r="D392" s="28"/>
      <c r="E392" s="29" t="s">
        <v>1204</v>
      </c>
      <c r="F392" s="29" t="s">
        <v>1204</v>
      </c>
      <c r="G392" s="13"/>
      <c r="H392" s="13"/>
      <c r="I392" s="13"/>
      <c r="J392" s="13"/>
      <c r="K392" s="13"/>
      <c r="L392" s="23"/>
    </row>
    <row r="393" spans="1:12">
      <c r="A393" s="32"/>
      <c r="B393" s="13" t="s">
        <v>1575</v>
      </c>
      <c r="C393" s="13"/>
      <c r="D393" s="28"/>
      <c r="E393" s="29" t="s">
        <v>1204</v>
      </c>
      <c r="F393" s="29" t="s">
        <v>1204</v>
      </c>
      <c r="G393" s="13"/>
      <c r="H393" s="13"/>
      <c r="I393" s="13"/>
      <c r="J393" s="13"/>
      <c r="K393" s="13"/>
      <c r="L393" s="23"/>
    </row>
    <row r="394" spans="1:12">
      <c r="A394" s="32"/>
      <c r="B394" s="13" t="s">
        <v>1576</v>
      </c>
      <c r="C394" s="13"/>
      <c r="D394" s="28"/>
      <c r="E394" s="29" t="s">
        <v>1424</v>
      </c>
      <c r="F394" s="29" t="s">
        <v>1424</v>
      </c>
      <c r="G394" s="13"/>
      <c r="H394" s="13"/>
      <c r="I394" s="13"/>
      <c r="J394" s="13"/>
      <c r="K394" s="13"/>
      <c r="L394" s="23"/>
    </row>
    <row r="395" spans="1:12">
      <c r="A395" s="32"/>
      <c r="B395" s="13" t="s">
        <v>1577</v>
      </c>
      <c r="C395" s="13"/>
      <c r="D395" s="28"/>
      <c r="E395" s="29" t="s">
        <v>1424</v>
      </c>
      <c r="F395" s="29" t="s">
        <v>1424</v>
      </c>
      <c r="G395" s="13"/>
      <c r="H395" s="13"/>
      <c r="I395" s="13"/>
      <c r="J395" s="13"/>
      <c r="K395" s="13"/>
      <c r="L395" s="23"/>
    </row>
    <row r="396" spans="1:12">
      <c r="A396" s="32"/>
      <c r="B396" s="13" t="s">
        <v>1578</v>
      </c>
      <c r="C396" s="13"/>
      <c r="D396" s="28"/>
      <c r="E396" s="29" t="s">
        <v>1579</v>
      </c>
      <c r="F396" s="29" t="s">
        <v>1579</v>
      </c>
      <c r="G396" s="13"/>
      <c r="H396" s="13"/>
      <c r="I396" s="13"/>
      <c r="J396" s="13"/>
      <c r="K396" s="13"/>
      <c r="L396" s="23"/>
    </row>
    <row r="397" spans="1:12">
      <c r="A397" s="32"/>
      <c r="B397" s="13" t="s">
        <v>1580</v>
      </c>
      <c r="C397" s="13"/>
      <c r="D397" s="28"/>
      <c r="E397" s="29" t="s">
        <v>1359</v>
      </c>
      <c r="F397" s="29" t="s">
        <v>1359</v>
      </c>
      <c r="G397" s="13"/>
      <c r="H397" s="13"/>
      <c r="I397" s="13"/>
      <c r="J397" s="13"/>
      <c r="K397" s="13"/>
      <c r="L397" s="23"/>
    </row>
    <row r="398" spans="1:12">
      <c r="A398" s="32"/>
      <c r="B398" s="13" t="s">
        <v>1581</v>
      </c>
      <c r="C398" s="13"/>
      <c r="D398" s="28"/>
      <c r="E398" s="29" t="s">
        <v>1359</v>
      </c>
      <c r="F398" s="29" t="s">
        <v>1359</v>
      </c>
      <c r="G398" s="13"/>
      <c r="H398" s="13"/>
      <c r="I398" s="13"/>
      <c r="J398" s="13"/>
      <c r="K398" s="13"/>
      <c r="L398" s="23"/>
    </row>
    <row r="399" spans="1:12">
      <c r="A399" s="32"/>
      <c r="B399" s="13" t="s">
        <v>1582</v>
      </c>
      <c r="C399" s="13"/>
      <c r="D399" s="28"/>
      <c r="E399" s="29" t="s">
        <v>1583</v>
      </c>
      <c r="F399" s="29" t="s">
        <v>1583</v>
      </c>
      <c r="G399" s="13"/>
      <c r="H399" s="13"/>
      <c r="I399" s="13"/>
      <c r="J399" s="13"/>
      <c r="K399" s="13"/>
      <c r="L399" s="23"/>
    </row>
    <row r="400" spans="1:12">
      <c r="A400" s="32"/>
      <c r="B400" s="13" t="s">
        <v>1584</v>
      </c>
      <c r="C400" s="13"/>
      <c r="D400" s="28"/>
      <c r="E400" s="29" t="s">
        <v>1583</v>
      </c>
      <c r="F400" s="29" t="s">
        <v>1583</v>
      </c>
      <c r="G400" s="13"/>
      <c r="H400" s="13"/>
      <c r="I400" s="13"/>
      <c r="J400" s="13"/>
      <c r="K400" s="13"/>
      <c r="L400" s="23"/>
    </row>
    <row r="401" spans="1:12">
      <c r="A401" s="32"/>
      <c r="B401" s="13" t="s">
        <v>1585</v>
      </c>
      <c r="C401" s="13"/>
      <c r="D401" s="28"/>
      <c r="E401" s="29" t="s">
        <v>1586</v>
      </c>
      <c r="F401" s="29" t="s">
        <v>1586</v>
      </c>
      <c r="G401" s="13"/>
      <c r="H401" s="13"/>
      <c r="I401" s="13"/>
      <c r="J401" s="13"/>
      <c r="K401" s="13"/>
      <c r="L401" s="23"/>
    </row>
    <row r="402" spans="1:12">
      <c r="A402" s="32"/>
      <c r="B402" s="13" t="s">
        <v>1587</v>
      </c>
      <c r="C402" s="13"/>
      <c r="D402" s="28"/>
      <c r="E402" s="29" t="s">
        <v>1055</v>
      </c>
      <c r="F402" s="29" t="s">
        <v>1055</v>
      </c>
      <c r="G402" s="13"/>
      <c r="H402" s="13"/>
      <c r="I402" s="13"/>
      <c r="J402" s="13"/>
      <c r="K402" s="13"/>
      <c r="L402" s="23"/>
    </row>
    <row r="403" spans="1:12">
      <c r="A403" s="32"/>
      <c r="B403" s="13" t="s">
        <v>1588</v>
      </c>
      <c r="C403" s="13"/>
      <c r="D403" s="28"/>
      <c r="E403" s="29" t="s">
        <v>1055</v>
      </c>
      <c r="F403" s="29" t="s">
        <v>1055</v>
      </c>
      <c r="G403" s="13"/>
      <c r="H403" s="13"/>
      <c r="I403" s="13"/>
      <c r="J403" s="13"/>
      <c r="K403" s="13"/>
      <c r="L403" s="23"/>
    </row>
    <row r="404" spans="1:12">
      <c r="A404" s="32"/>
      <c r="B404" s="13" t="s">
        <v>1589</v>
      </c>
      <c r="C404" s="13"/>
      <c r="D404" s="28"/>
      <c r="E404" s="29" t="s">
        <v>1024</v>
      </c>
      <c r="F404" s="29" t="s">
        <v>1024</v>
      </c>
      <c r="G404" s="13"/>
      <c r="H404" s="13"/>
      <c r="I404" s="13"/>
      <c r="J404" s="13"/>
      <c r="K404" s="13"/>
      <c r="L404" s="23"/>
    </row>
    <row r="405" spans="1:12">
      <c r="A405" s="32"/>
      <c r="B405" s="13" t="s">
        <v>1590</v>
      </c>
      <c r="C405" s="13"/>
      <c r="D405" s="28"/>
      <c r="E405" s="29" t="s">
        <v>1026</v>
      </c>
      <c r="F405" s="29" t="s">
        <v>1026</v>
      </c>
      <c r="G405" s="13"/>
      <c r="H405" s="13"/>
      <c r="I405" s="13"/>
      <c r="J405" s="13"/>
      <c r="K405" s="13"/>
      <c r="L405" s="23"/>
    </row>
    <row r="406" spans="1:12">
      <c r="A406" s="32"/>
      <c r="B406" s="13" t="s">
        <v>1591</v>
      </c>
      <c r="C406" s="13"/>
      <c r="D406" s="28"/>
      <c r="E406" s="29" t="s">
        <v>1207</v>
      </c>
      <c r="F406" s="29" t="s">
        <v>1207</v>
      </c>
      <c r="G406" s="13"/>
      <c r="H406" s="13"/>
      <c r="I406" s="13"/>
      <c r="J406" s="13"/>
      <c r="K406" s="13"/>
      <c r="L406" s="23"/>
    </row>
    <row r="407" spans="1:12">
      <c r="A407" s="32"/>
      <c r="B407" s="13" t="s">
        <v>1592</v>
      </c>
      <c r="C407" s="13"/>
      <c r="D407" s="28"/>
      <c r="E407" s="29"/>
      <c r="F407" s="29"/>
      <c r="G407" s="13"/>
      <c r="H407" s="13"/>
      <c r="I407" s="13"/>
      <c r="J407" s="13"/>
      <c r="K407" s="13"/>
      <c r="L407" s="23"/>
    </row>
    <row r="408" spans="1:12">
      <c r="A408" s="32"/>
      <c r="B408" s="13" t="s">
        <v>1593</v>
      </c>
      <c r="C408" s="13"/>
      <c r="D408" s="28"/>
      <c r="E408" s="29"/>
      <c r="F408" s="29"/>
      <c r="G408" s="13"/>
      <c r="H408" s="13"/>
      <c r="I408" s="13"/>
      <c r="J408" s="13"/>
      <c r="K408" s="13"/>
      <c r="L408" s="23"/>
    </row>
    <row r="409" spans="1:12">
      <c r="A409" s="32"/>
      <c r="B409" s="13" t="s">
        <v>1594</v>
      </c>
      <c r="C409" s="13"/>
      <c r="D409" s="28"/>
      <c r="E409" s="29"/>
      <c r="F409" s="29"/>
      <c r="G409" s="13"/>
      <c r="H409" s="13"/>
      <c r="I409" s="13"/>
      <c r="J409" s="13"/>
      <c r="K409" s="13"/>
      <c r="L409" s="23"/>
    </row>
    <row r="410" spans="1:12">
      <c r="A410" s="32"/>
      <c r="B410" s="13" t="s">
        <v>1595</v>
      </c>
      <c r="C410" s="13"/>
      <c r="D410" s="28"/>
      <c r="E410" s="29" t="s">
        <v>1596</v>
      </c>
      <c r="F410" s="29" t="s">
        <v>1596</v>
      </c>
      <c r="G410" s="13"/>
      <c r="H410" s="13"/>
      <c r="I410" s="13"/>
      <c r="J410" s="13"/>
      <c r="K410" s="13"/>
      <c r="L410" s="23"/>
    </row>
    <row r="411" spans="1:12">
      <c r="A411" s="32"/>
      <c r="B411" s="13" t="s">
        <v>1597</v>
      </c>
      <c r="C411" s="13"/>
      <c r="D411" s="28"/>
      <c r="E411" s="29" t="s">
        <v>1598</v>
      </c>
      <c r="F411" s="29" t="s">
        <v>1598</v>
      </c>
      <c r="G411" s="13"/>
      <c r="H411" s="13"/>
      <c r="I411" s="13"/>
      <c r="J411" s="13"/>
      <c r="K411" s="13"/>
      <c r="L411" s="23"/>
    </row>
    <row r="412" spans="1:12">
      <c r="A412" s="32"/>
      <c r="B412" s="13" t="s">
        <v>1599</v>
      </c>
      <c r="C412" s="13"/>
      <c r="D412" s="28"/>
      <c r="E412" s="29" t="s">
        <v>1251</v>
      </c>
      <c r="F412" s="29" t="s">
        <v>1251</v>
      </c>
      <c r="G412" s="13"/>
      <c r="H412" s="13"/>
      <c r="I412" s="13"/>
      <c r="J412" s="13"/>
      <c r="K412" s="13"/>
      <c r="L412" s="23"/>
    </row>
    <row r="413" spans="1:12">
      <c r="A413" s="32"/>
      <c r="B413" s="13" t="s">
        <v>1600</v>
      </c>
      <c r="C413" s="13"/>
      <c r="D413" s="28"/>
      <c r="E413" s="29"/>
      <c r="F413" s="29"/>
      <c r="G413" s="13"/>
      <c r="H413" s="13"/>
      <c r="I413" s="13"/>
      <c r="J413" s="13"/>
      <c r="K413" s="13"/>
      <c r="L413" s="23"/>
    </row>
    <row r="414" spans="1:12">
      <c r="A414" s="32"/>
      <c r="B414" s="13" t="s">
        <v>1601</v>
      </c>
      <c r="C414" s="13"/>
      <c r="D414" s="28"/>
      <c r="E414" s="29"/>
      <c r="F414" s="29"/>
      <c r="G414" s="13"/>
      <c r="H414" s="13"/>
      <c r="I414" s="13"/>
      <c r="J414" s="13"/>
      <c r="K414" s="13"/>
      <c r="L414" s="23"/>
    </row>
    <row r="415" spans="1:12">
      <c r="A415" s="32"/>
      <c r="B415" s="13" t="s">
        <v>1602</v>
      </c>
      <c r="C415" s="13"/>
      <c r="D415" s="28"/>
      <c r="E415" s="29"/>
      <c r="F415" s="29"/>
      <c r="G415" s="13"/>
      <c r="H415" s="13"/>
      <c r="I415" s="13"/>
      <c r="J415" s="13"/>
      <c r="K415" s="13"/>
      <c r="L415" s="23"/>
    </row>
    <row r="416" spans="1:12">
      <c r="A416" s="32"/>
      <c r="B416" s="13" t="s">
        <v>1603</v>
      </c>
      <c r="C416" s="13"/>
      <c r="D416" s="28"/>
      <c r="E416" s="29" t="s">
        <v>1604</v>
      </c>
      <c r="F416" s="29" t="s">
        <v>1604</v>
      </c>
      <c r="G416" s="13"/>
      <c r="H416" s="13"/>
      <c r="I416" s="13"/>
      <c r="J416" s="13"/>
      <c r="K416" s="13"/>
      <c r="L416" s="23"/>
    </row>
    <row r="417" spans="1:12">
      <c r="A417" s="32"/>
      <c r="B417" s="13" t="s">
        <v>1605</v>
      </c>
      <c r="C417" s="13"/>
      <c r="D417" s="28"/>
      <c r="E417" s="29" t="s">
        <v>1604</v>
      </c>
      <c r="F417" s="29" t="s">
        <v>1604</v>
      </c>
      <c r="G417" s="13"/>
      <c r="H417" s="13"/>
      <c r="I417" s="13"/>
      <c r="J417" s="13"/>
      <c r="K417" s="13"/>
      <c r="L417" s="23"/>
    </row>
    <row r="418" spans="1:12">
      <c r="A418" s="32"/>
      <c r="B418" s="13" t="s">
        <v>1606</v>
      </c>
      <c r="C418" s="13"/>
      <c r="D418" s="28"/>
      <c r="E418" s="29" t="s">
        <v>1607</v>
      </c>
      <c r="F418" s="29" t="s">
        <v>1607</v>
      </c>
      <c r="G418" s="13"/>
      <c r="H418" s="13"/>
      <c r="I418" s="13"/>
      <c r="J418" s="13"/>
      <c r="K418" s="13"/>
      <c r="L418" s="23"/>
    </row>
    <row r="419" spans="1:12">
      <c r="A419" s="32"/>
      <c r="B419" s="13" t="s">
        <v>1608</v>
      </c>
      <c r="C419" s="13"/>
      <c r="D419" s="28"/>
      <c r="E419" s="29" t="s">
        <v>1607</v>
      </c>
      <c r="F419" s="29" t="s">
        <v>1607</v>
      </c>
      <c r="G419" s="13"/>
      <c r="H419" s="13"/>
      <c r="I419" s="13"/>
      <c r="J419" s="13"/>
      <c r="K419" s="13"/>
      <c r="L419" s="23"/>
    </row>
    <row r="420" spans="1:12">
      <c r="A420" s="32"/>
      <c r="B420" s="13" t="s">
        <v>1609</v>
      </c>
      <c r="C420" s="13"/>
      <c r="D420" s="28"/>
      <c r="E420" s="29" t="s">
        <v>1610</v>
      </c>
      <c r="F420" s="29" t="s">
        <v>1610</v>
      </c>
      <c r="G420" s="13"/>
      <c r="H420" s="13"/>
      <c r="I420" s="13"/>
      <c r="J420" s="13"/>
      <c r="K420" s="13"/>
      <c r="L420" s="23"/>
    </row>
    <row r="421" spans="1:12">
      <c r="A421" s="32"/>
      <c r="B421" s="13" t="s">
        <v>1611</v>
      </c>
      <c r="C421" s="13"/>
      <c r="D421" s="28"/>
      <c r="E421" s="29"/>
      <c r="F421" s="29"/>
      <c r="G421" s="13"/>
      <c r="H421" s="13"/>
      <c r="I421" s="13"/>
      <c r="J421" s="13"/>
      <c r="K421" s="13"/>
      <c r="L421" s="23"/>
    </row>
    <row r="422" spans="1:12">
      <c r="A422" s="32"/>
      <c r="B422" s="13" t="s">
        <v>1612</v>
      </c>
      <c r="C422" s="13"/>
      <c r="D422" s="28"/>
      <c r="E422" s="29"/>
      <c r="F422" s="29"/>
      <c r="G422" s="13"/>
      <c r="H422" s="13"/>
      <c r="I422" s="13"/>
      <c r="J422" s="13"/>
      <c r="K422" s="13"/>
      <c r="L422" s="23"/>
    </row>
    <row r="423" spans="1:12">
      <c r="A423" s="32"/>
      <c r="B423" s="13" t="s">
        <v>1613</v>
      </c>
      <c r="C423" s="13"/>
      <c r="D423" s="28"/>
      <c r="E423" s="29"/>
      <c r="F423" s="29"/>
      <c r="G423" s="13"/>
      <c r="H423" s="13"/>
      <c r="I423" s="13"/>
      <c r="J423" s="13"/>
      <c r="K423" s="13"/>
      <c r="L423" s="23"/>
    </row>
    <row r="424" spans="1:12">
      <c r="A424" s="32"/>
      <c r="B424" s="13" t="s">
        <v>1614</v>
      </c>
      <c r="C424" s="13"/>
      <c r="D424" s="28"/>
      <c r="E424" s="29" t="s">
        <v>1049</v>
      </c>
      <c r="F424" s="29" t="s">
        <v>1049</v>
      </c>
      <c r="G424" s="13"/>
      <c r="H424" s="13"/>
      <c r="I424" s="13"/>
      <c r="J424" s="13"/>
      <c r="K424" s="13"/>
      <c r="L424" s="23"/>
    </row>
    <row r="425" spans="1:12">
      <c r="A425" s="32"/>
      <c r="B425" s="13" t="s">
        <v>1615</v>
      </c>
      <c r="C425" s="13"/>
      <c r="D425" s="28"/>
      <c r="E425" s="29" t="s">
        <v>1255</v>
      </c>
      <c r="F425" s="29" t="s">
        <v>1255</v>
      </c>
      <c r="G425" s="13"/>
      <c r="H425" s="13"/>
      <c r="I425" s="13"/>
      <c r="J425" s="13"/>
      <c r="K425" s="13"/>
      <c r="L425" s="23"/>
    </row>
    <row r="426" spans="1:12">
      <c r="A426" s="32"/>
      <c r="B426" s="13" t="s">
        <v>1616</v>
      </c>
      <c r="C426" s="13"/>
      <c r="D426" s="28"/>
      <c r="E426" s="29" t="s">
        <v>1242</v>
      </c>
      <c r="F426" s="29" t="s">
        <v>1242</v>
      </c>
      <c r="G426" s="13"/>
      <c r="H426" s="13"/>
      <c r="I426" s="13"/>
      <c r="J426" s="13"/>
      <c r="K426" s="13"/>
      <c r="L426" s="23"/>
    </row>
    <row r="427" spans="1:12">
      <c r="A427" s="32"/>
      <c r="B427" s="13" t="s">
        <v>1617</v>
      </c>
      <c r="C427" s="13"/>
      <c r="D427" s="28"/>
      <c r="E427" s="29" t="s">
        <v>1569</v>
      </c>
      <c r="F427" s="29" t="s">
        <v>1569</v>
      </c>
      <c r="G427" s="13"/>
      <c r="H427" s="13"/>
      <c r="I427" s="13"/>
      <c r="J427" s="13"/>
      <c r="K427" s="13"/>
      <c r="L427" s="23"/>
    </row>
    <row r="428" spans="1:12">
      <c r="A428" s="32"/>
      <c r="B428" s="13" t="s">
        <v>1618</v>
      </c>
      <c r="C428" s="13"/>
      <c r="D428" s="28"/>
      <c r="E428" s="29" t="s">
        <v>1569</v>
      </c>
      <c r="F428" s="29" t="s">
        <v>1569</v>
      </c>
      <c r="G428" s="13"/>
      <c r="H428" s="13"/>
      <c r="I428" s="13"/>
      <c r="J428" s="13"/>
      <c r="K428" s="13"/>
      <c r="L428" s="23"/>
    </row>
    <row r="429" spans="1:12">
      <c r="A429" s="32"/>
      <c r="B429" s="13" t="s">
        <v>1619</v>
      </c>
      <c r="C429" s="13"/>
      <c r="D429" s="28"/>
      <c r="E429" s="29" t="s">
        <v>1348</v>
      </c>
      <c r="F429" s="29" t="s">
        <v>1348</v>
      </c>
      <c r="G429" s="13"/>
      <c r="H429" s="13"/>
      <c r="I429" s="13"/>
      <c r="J429" s="13"/>
      <c r="K429" s="13"/>
      <c r="L429" s="23"/>
    </row>
    <row r="430" spans="1:12">
      <c r="A430" s="32"/>
      <c r="B430" s="13" t="s">
        <v>1620</v>
      </c>
      <c r="C430" s="13"/>
      <c r="D430" s="28"/>
      <c r="E430" s="29" t="s">
        <v>1213</v>
      </c>
      <c r="F430" s="29" t="s">
        <v>1213</v>
      </c>
      <c r="G430" s="13"/>
      <c r="H430" s="13"/>
      <c r="I430" s="13"/>
      <c r="J430" s="13"/>
      <c r="K430" s="13"/>
      <c r="L430" s="23"/>
    </row>
    <row r="431" spans="1:12">
      <c r="A431" s="32"/>
      <c r="B431" s="13" t="s">
        <v>1621</v>
      </c>
      <c r="C431" s="13"/>
      <c r="D431" s="28"/>
      <c r="E431" s="29" t="s">
        <v>1213</v>
      </c>
      <c r="F431" s="29" t="s">
        <v>1213</v>
      </c>
      <c r="G431" s="13"/>
      <c r="H431" s="13"/>
      <c r="I431" s="13"/>
      <c r="J431" s="13"/>
      <c r="K431" s="13"/>
      <c r="L431" s="23"/>
    </row>
    <row r="432" spans="1:12">
      <c r="A432" s="32"/>
      <c r="B432" s="13" t="s">
        <v>1622</v>
      </c>
      <c r="C432" s="13"/>
      <c r="D432" s="28"/>
      <c r="E432" s="29" t="s">
        <v>1623</v>
      </c>
      <c r="F432" s="29" t="s">
        <v>1623</v>
      </c>
      <c r="G432" s="13"/>
      <c r="H432" s="13"/>
      <c r="I432" s="13"/>
      <c r="J432" s="13"/>
      <c r="K432" s="13"/>
      <c r="L432" s="23"/>
    </row>
    <row r="433" spans="1:12">
      <c r="A433" s="32"/>
      <c r="B433" s="13" t="s">
        <v>1624</v>
      </c>
      <c r="C433" s="13"/>
      <c r="D433" s="28"/>
      <c r="E433" s="29" t="s">
        <v>1424</v>
      </c>
      <c r="F433" s="29" t="s">
        <v>1424</v>
      </c>
      <c r="G433" s="13"/>
      <c r="H433" s="13"/>
      <c r="I433" s="13"/>
      <c r="J433" s="13"/>
      <c r="K433" s="13"/>
      <c r="L433" s="23"/>
    </row>
    <row r="434" spans="1:12">
      <c r="A434" s="32"/>
      <c r="B434" s="13" t="s">
        <v>1625</v>
      </c>
      <c r="C434" s="13"/>
      <c r="D434" s="28"/>
      <c r="E434" s="29" t="s">
        <v>1359</v>
      </c>
      <c r="F434" s="29" t="s">
        <v>1359</v>
      </c>
      <c r="G434" s="13"/>
      <c r="H434" s="13"/>
      <c r="I434" s="13"/>
      <c r="J434" s="13"/>
      <c r="K434" s="13"/>
      <c r="L434" s="23"/>
    </row>
    <row r="435" spans="1:12">
      <c r="A435" s="32"/>
      <c r="B435" s="13" t="s">
        <v>1626</v>
      </c>
      <c r="C435" s="13"/>
      <c r="D435" s="28"/>
      <c r="E435" s="29" t="s">
        <v>1244</v>
      </c>
      <c r="F435" s="29" t="s">
        <v>1244</v>
      </c>
      <c r="G435" s="13"/>
      <c r="H435" s="13"/>
      <c r="I435" s="13"/>
      <c r="J435" s="13"/>
      <c r="K435" s="13"/>
      <c r="L435" s="23"/>
    </row>
    <row r="436" spans="1:12">
      <c r="A436" s="32"/>
      <c r="B436" s="13" t="s">
        <v>1627</v>
      </c>
      <c r="C436" s="13"/>
      <c r="D436" s="28"/>
      <c r="E436" s="29" t="s">
        <v>1244</v>
      </c>
      <c r="F436" s="29" t="s">
        <v>1244</v>
      </c>
      <c r="G436" s="13"/>
      <c r="H436" s="13"/>
      <c r="I436" s="13"/>
      <c r="J436" s="13"/>
      <c r="K436" s="13"/>
      <c r="L436" s="23"/>
    </row>
    <row r="437" spans="1:12">
      <c r="A437" s="32"/>
      <c r="B437" s="13" t="s">
        <v>1628</v>
      </c>
      <c r="C437" s="13"/>
      <c r="D437" s="28"/>
      <c r="E437" s="29" t="s">
        <v>1604</v>
      </c>
      <c r="F437" s="29" t="s">
        <v>1604</v>
      </c>
      <c r="G437" s="13"/>
      <c r="H437" s="13"/>
      <c r="I437" s="13"/>
      <c r="J437" s="13"/>
      <c r="K437" s="13"/>
      <c r="L437" s="23"/>
    </row>
    <row r="438" spans="1:12">
      <c r="A438" s="32"/>
      <c r="B438" s="13" t="s">
        <v>1629</v>
      </c>
      <c r="C438" s="13"/>
      <c r="D438" s="28"/>
      <c r="E438" s="29" t="s">
        <v>1334</v>
      </c>
      <c r="F438" s="29" t="s">
        <v>1334</v>
      </c>
      <c r="G438" s="13"/>
      <c r="H438" s="13"/>
      <c r="I438" s="13"/>
      <c r="J438" s="13"/>
      <c r="K438" s="13"/>
      <c r="L438" s="23"/>
    </row>
    <row r="439" spans="1:12">
      <c r="A439" s="32"/>
      <c r="B439" s="13" t="s">
        <v>1630</v>
      </c>
      <c r="C439" s="13"/>
      <c r="D439" s="28"/>
      <c r="E439" s="29" t="s">
        <v>1334</v>
      </c>
      <c r="F439" s="29" t="s">
        <v>1334</v>
      </c>
      <c r="G439" s="13"/>
      <c r="H439" s="13"/>
      <c r="I439" s="13"/>
      <c r="J439" s="13"/>
      <c r="K439" s="13"/>
      <c r="L439" s="23"/>
    </row>
    <row r="440" spans="1:12">
      <c r="A440" s="32"/>
      <c r="B440" s="13" t="s">
        <v>1631</v>
      </c>
      <c r="C440" s="13"/>
      <c r="D440" s="28"/>
      <c r="E440" s="29" t="s">
        <v>1632</v>
      </c>
      <c r="F440" s="29" t="s">
        <v>1632</v>
      </c>
      <c r="G440" s="13"/>
      <c r="H440" s="13"/>
      <c r="I440" s="13"/>
      <c r="J440" s="13"/>
      <c r="K440" s="13"/>
      <c r="L440" s="23"/>
    </row>
    <row r="441" spans="1:12">
      <c r="A441" s="32"/>
      <c r="B441" s="13" t="s">
        <v>1633</v>
      </c>
      <c r="C441" s="13"/>
      <c r="D441" s="28"/>
      <c r="E441" s="29" t="s">
        <v>1088</v>
      </c>
      <c r="F441" s="29" t="s">
        <v>1088</v>
      </c>
      <c r="G441" s="13"/>
      <c r="H441" s="13"/>
      <c r="I441" s="13"/>
      <c r="J441" s="13"/>
      <c r="K441" s="13"/>
      <c r="L441" s="23"/>
    </row>
    <row r="442" spans="1:12">
      <c r="A442" s="32"/>
      <c r="B442" s="13" t="s">
        <v>1634</v>
      </c>
      <c r="C442" s="13"/>
      <c r="D442" s="28"/>
      <c r="E442" s="29" t="s">
        <v>1024</v>
      </c>
      <c r="F442" s="29" t="s">
        <v>1024</v>
      </c>
      <c r="G442" s="13"/>
      <c r="H442" s="13"/>
      <c r="I442" s="13"/>
      <c r="J442" s="13"/>
      <c r="K442" s="13"/>
      <c r="L442" s="23"/>
    </row>
    <row r="443" spans="1:12">
      <c r="A443" s="32"/>
      <c r="B443" s="13" t="s">
        <v>1635</v>
      </c>
      <c r="C443" s="13"/>
      <c r="D443" s="28"/>
      <c r="E443" s="29" t="s">
        <v>1156</v>
      </c>
      <c r="F443" s="29" t="s">
        <v>1156</v>
      </c>
      <c r="G443" s="13"/>
      <c r="H443" s="13"/>
      <c r="I443" s="13"/>
      <c r="J443" s="13"/>
      <c r="K443" s="13"/>
      <c r="L443" s="23"/>
    </row>
    <row r="444" spans="1:12">
      <c r="A444" s="32"/>
      <c r="B444" s="13" t="s">
        <v>1636</v>
      </c>
      <c r="C444" s="13"/>
      <c r="D444" s="28"/>
      <c r="E444" s="29" t="s">
        <v>1018</v>
      </c>
      <c r="F444" s="29" t="s">
        <v>1018</v>
      </c>
      <c r="G444" s="13"/>
      <c r="H444" s="13"/>
      <c r="I444" s="13"/>
      <c r="J444" s="13"/>
      <c r="K444" s="13"/>
      <c r="L444" s="23"/>
    </row>
    <row r="445" spans="1:12">
      <c r="A445" s="32"/>
      <c r="B445" s="13" t="s">
        <v>1637</v>
      </c>
      <c r="C445" s="13"/>
      <c r="D445" s="28"/>
      <c r="E445" s="29" t="s">
        <v>1020</v>
      </c>
      <c r="F445" s="29" t="s">
        <v>1020</v>
      </c>
      <c r="G445" s="13"/>
      <c r="H445" s="13"/>
      <c r="I445" s="13"/>
      <c r="J445" s="13"/>
      <c r="K445" s="13"/>
      <c r="L445" s="23"/>
    </row>
    <row r="446" spans="1:12">
      <c r="A446" s="32"/>
      <c r="B446" s="13" t="s">
        <v>1638</v>
      </c>
      <c r="C446" s="13"/>
      <c r="D446" s="28"/>
      <c r="E446" s="29" t="s">
        <v>1092</v>
      </c>
      <c r="F446" s="29" t="s">
        <v>1092</v>
      </c>
      <c r="G446" s="13"/>
      <c r="H446" s="13"/>
      <c r="I446" s="13"/>
      <c r="J446" s="13"/>
      <c r="K446" s="13"/>
      <c r="L446" s="23"/>
    </row>
    <row r="447" spans="1:12">
      <c r="A447" s="32"/>
      <c r="B447" s="13" t="s">
        <v>1639</v>
      </c>
      <c r="C447" s="13"/>
      <c r="D447" s="28"/>
      <c r="E447" s="29" t="s">
        <v>1255</v>
      </c>
      <c r="F447" s="29" t="s">
        <v>1255</v>
      </c>
      <c r="G447" s="13"/>
      <c r="H447" s="13"/>
      <c r="I447" s="13"/>
      <c r="J447" s="13"/>
      <c r="K447" s="13"/>
      <c r="L447" s="23"/>
    </row>
    <row r="448" spans="1:12">
      <c r="A448" s="32"/>
      <c r="B448" s="13" t="s">
        <v>1640</v>
      </c>
      <c r="C448" s="13"/>
      <c r="D448" s="28"/>
      <c r="E448" s="29" t="s">
        <v>1090</v>
      </c>
      <c r="F448" s="29" t="s">
        <v>1090</v>
      </c>
      <c r="G448" s="13"/>
      <c r="H448" s="13"/>
      <c r="I448" s="13"/>
      <c r="J448" s="13"/>
      <c r="K448" s="13"/>
      <c r="L448" s="23"/>
    </row>
    <row r="449" spans="1:12">
      <c r="A449" s="32"/>
      <c r="B449" s="13" t="s">
        <v>1641</v>
      </c>
      <c r="C449" s="13"/>
      <c r="D449" s="28"/>
      <c r="E449" s="29" t="s">
        <v>1596</v>
      </c>
      <c r="F449" s="29" t="s">
        <v>1596</v>
      </c>
      <c r="G449" s="13"/>
      <c r="H449" s="13"/>
      <c r="I449" s="13"/>
      <c r="J449" s="13"/>
      <c r="K449" s="13"/>
      <c r="L449" s="23"/>
    </row>
    <row r="450" spans="1:12">
      <c r="A450" s="32"/>
      <c r="B450" s="13" t="s">
        <v>1642</v>
      </c>
      <c r="C450" s="13"/>
      <c r="D450" s="28"/>
      <c r="E450" s="29" t="s">
        <v>1255</v>
      </c>
      <c r="F450" s="29" t="s">
        <v>1255</v>
      </c>
      <c r="G450" s="13"/>
      <c r="H450" s="13"/>
      <c r="I450" s="13"/>
      <c r="J450" s="13"/>
      <c r="K450" s="13"/>
      <c r="L450" s="23"/>
    </row>
    <row r="451" spans="1:12">
      <c r="A451" s="32"/>
      <c r="B451" s="13" t="s">
        <v>1643</v>
      </c>
      <c r="C451" s="13"/>
      <c r="D451" s="28"/>
      <c r="E451" s="29" t="s">
        <v>1090</v>
      </c>
      <c r="F451" s="29" t="s">
        <v>1090</v>
      </c>
      <c r="G451" s="13"/>
      <c r="H451" s="13"/>
      <c r="I451" s="13"/>
      <c r="J451" s="13"/>
      <c r="K451" s="13"/>
      <c r="L451" s="23"/>
    </row>
    <row r="452" spans="1:12">
      <c r="A452" s="32"/>
      <c r="B452" s="13" t="s">
        <v>1644</v>
      </c>
      <c r="C452" s="13"/>
      <c r="D452" s="28"/>
      <c r="E452" s="29" t="s">
        <v>1026</v>
      </c>
      <c r="F452" s="29" t="s">
        <v>1026</v>
      </c>
      <c r="G452" s="13"/>
      <c r="H452" s="13"/>
      <c r="I452" s="13"/>
      <c r="J452" s="13"/>
      <c r="K452" s="13"/>
      <c r="L452" s="23"/>
    </row>
    <row r="453" spans="1:12">
      <c r="A453" s="32"/>
      <c r="B453" s="13" t="s">
        <v>1645</v>
      </c>
      <c r="C453" s="13"/>
      <c r="D453" s="28"/>
      <c r="E453" s="29"/>
      <c r="F453" s="29"/>
      <c r="G453" s="13"/>
      <c r="H453" s="13"/>
      <c r="I453" s="13"/>
      <c r="J453" s="13"/>
      <c r="K453" s="13"/>
      <c r="L453" s="23"/>
    </row>
    <row r="454" spans="1:12">
      <c r="A454" s="32"/>
      <c r="B454" s="13" t="s">
        <v>1646</v>
      </c>
      <c r="C454" s="13"/>
      <c r="D454" s="28"/>
      <c r="E454" s="29"/>
      <c r="F454" s="29"/>
      <c r="G454" s="13"/>
      <c r="H454" s="13"/>
      <c r="I454" s="13"/>
      <c r="J454" s="13"/>
      <c r="K454" s="13"/>
      <c r="L454" s="23"/>
    </row>
    <row r="455" spans="1:12">
      <c r="A455" s="32"/>
      <c r="B455" s="13" t="s">
        <v>1647</v>
      </c>
      <c r="C455" s="13"/>
      <c r="D455" s="28"/>
      <c r="E455" s="29"/>
      <c r="F455" s="29"/>
      <c r="G455" s="13"/>
      <c r="H455" s="13"/>
      <c r="I455" s="13"/>
      <c r="J455" s="13"/>
      <c r="K455" s="13"/>
      <c r="L455" s="23"/>
    </row>
    <row r="456" spans="1:12">
      <c r="A456" s="32"/>
      <c r="B456" s="13" t="s">
        <v>1648</v>
      </c>
      <c r="C456" s="13"/>
      <c r="D456" s="28"/>
      <c r="E456" s="29"/>
      <c r="F456" s="29"/>
      <c r="G456" s="13"/>
      <c r="H456" s="13"/>
      <c r="I456" s="13"/>
      <c r="J456" s="13"/>
      <c r="K456" s="13"/>
      <c r="L456" s="23"/>
    </row>
    <row r="457" spans="1:12">
      <c r="A457" s="32"/>
      <c r="B457" s="13" t="s">
        <v>1649</v>
      </c>
      <c r="C457" s="13"/>
      <c r="D457" s="28"/>
      <c r="E457" s="29"/>
      <c r="F457" s="29"/>
      <c r="G457" s="13"/>
      <c r="H457" s="13"/>
      <c r="I457" s="13"/>
      <c r="J457" s="13"/>
      <c r="K457" s="13"/>
      <c r="L457" s="23"/>
    </row>
    <row r="458" spans="1:12">
      <c r="A458" s="32"/>
      <c r="B458" s="13" t="s">
        <v>1650</v>
      </c>
      <c r="C458" s="13"/>
      <c r="D458" s="28"/>
      <c r="E458" s="29" t="s">
        <v>1563</v>
      </c>
      <c r="F458" s="29" t="s">
        <v>1563</v>
      </c>
      <c r="G458" s="13"/>
      <c r="H458" s="13"/>
      <c r="I458" s="13"/>
      <c r="J458" s="13"/>
      <c r="K458" s="13"/>
      <c r="L458" s="23"/>
    </row>
    <row r="459" spans="1:12">
      <c r="A459" s="32"/>
      <c r="B459" s="13" t="s">
        <v>1651</v>
      </c>
      <c r="C459" s="13"/>
      <c r="D459" s="28"/>
      <c r="E459" s="29" t="s">
        <v>1563</v>
      </c>
      <c r="F459" s="29" t="s">
        <v>1563</v>
      </c>
      <c r="G459" s="13"/>
      <c r="H459" s="13"/>
      <c r="I459" s="13"/>
      <c r="J459" s="13"/>
      <c r="K459" s="13"/>
      <c r="L459" s="23"/>
    </row>
    <row r="460" spans="1:12">
      <c r="A460" s="32"/>
      <c r="B460" s="13" t="s">
        <v>1652</v>
      </c>
      <c r="C460" s="13"/>
      <c r="D460" s="28"/>
      <c r="E460" s="29" t="s">
        <v>1653</v>
      </c>
      <c r="F460" s="29" t="s">
        <v>1653</v>
      </c>
      <c r="G460" s="13"/>
      <c r="H460" s="13"/>
      <c r="I460" s="13"/>
      <c r="J460" s="13"/>
      <c r="K460" s="13"/>
      <c r="L460" s="23"/>
    </row>
    <row r="461" spans="1:12">
      <c r="A461" s="32"/>
      <c r="B461" s="13" t="s">
        <v>1654</v>
      </c>
      <c r="C461" s="13"/>
      <c r="D461" s="28"/>
      <c r="E461" s="29" t="s">
        <v>1261</v>
      </c>
      <c r="F461" s="29" t="s">
        <v>1261</v>
      </c>
      <c r="G461" s="13"/>
      <c r="H461" s="13"/>
      <c r="I461" s="13"/>
      <c r="J461" s="13"/>
      <c r="K461" s="13"/>
      <c r="L461" s="23"/>
    </row>
    <row r="462" spans="1:12">
      <c r="A462" s="32"/>
      <c r="B462" s="13" t="s">
        <v>1655</v>
      </c>
      <c r="C462" s="13"/>
      <c r="D462" s="28"/>
      <c r="E462" s="29" t="s">
        <v>1261</v>
      </c>
      <c r="F462" s="29" t="s">
        <v>1261</v>
      </c>
      <c r="G462" s="13"/>
      <c r="H462" s="13"/>
      <c r="I462" s="13"/>
      <c r="J462" s="13"/>
      <c r="K462" s="13"/>
      <c r="L462" s="23"/>
    </row>
    <row r="463" spans="1:12">
      <c r="A463" s="32"/>
      <c r="B463" s="13" t="s">
        <v>1656</v>
      </c>
      <c r="C463" s="13"/>
      <c r="D463" s="28"/>
      <c r="E463" s="29" t="s">
        <v>1657</v>
      </c>
      <c r="F463" s="29" t="s">
        <v>1657</v>
      </c>
      <c r="G463" s="13"/>
      <c r="H463" s="13"/>
      <c r="I463" s="13"/>
      <c r="J463" s="13"/>
      <c r="K463" s="13"/>
      <c r="L463" s="23"/>
    </row>
    <row r="464" spans="1:12">
      <c r="A464" s="32"/>
      <c r="B464" s="13" t="s">
        <v>1658</v>
      </c>
      <c r="C464" s="13"/>
      <c r="D464" s="28"/>
      <c r="E464" s="29" t="s">
        <v>1659</v>
      </c>
      <c r="F464" s="29" t="s">
        <v>1659</v>
      </c>
      <c r="G464" s="13"/>
      <c r="H464" s="13"/>
      <c r="I464" s="13"/>
      <c r="J464" s="13"/>
      <c r="K464" s="13"/>
      <c r="L464" s="23"/>
    </row>
    <row r="465" spans="1:12">
      <c r="A465" s="32"/>
      <c r="B465" s="13" t="s">
        <v>1660</v>
      </c>
      <c r="C465" s="13"/>
      <c r="D465" s="28"/>
      <c r="E465" s="29" t="s">
        <v>1123</v>
      </c>
      <c r="F465" s="29" t="s">
        <v>1123</v>
      </c>
      <c r="G465" s="13"/>
      <c r="H465" s="13"/>
      <c r="I465" s="13"/>
      <c r="J465" s="13"/>
      <c r="K465" s="13"/>
      <c r="L465" s="23"/>
    </row>
    <row r="466" spans="1:12">
      <c r="A466" s="32"/>
      <c r="B466" s="13" t="s">
        <v>1661</v>
      </c>
      <c r="C466" s="13"/>
      <c r="D466" s="28"/>
      <c r="E466" s="29" t="s">
        <v>1539</v>
      </c>
      <c r="F466" s="29" t="s">
        <v>1539</v>
      </c>
      <c r="G466" s="13"/>
      <c r="H466" s="13"/>
      <c r="I466" s="13"/>
      <c r="J466" s="13"/>
      <c r="K466" s="13"/>
      <c r="L466" s="23"/>
    </row>
    <row r="467" spans="1:12">
      <c r="A467" s="32"/>
      <c r="B467" s="13" t="s">
        <v>1662</v>
      </c>
      <c r="C467" s="13"/>
      <c r="D467" s="28"/>
      <c r="E467" s="29" t="s">
        <v>1242</v>
      </c>
      <c r="F467" s="29" t="s">
        <v>1242</v>
      </c>
      <c r="G467" s="13"/>
      <c r="H467" s="13"/>
      <c r="I467" s="13"/>
      <c r="J467" s="13"/>
      <c r="K467" s="13"/>
      <c r="L467" s="23"/>
    </row>
    <row r="468" spans="1:12">
      <c r="A468" s="32"/>
      <c r="B468" s="13" t="s">
        <v>1663</v>
      </c>
      <c r="C468" s="13"/>
      <c r="D468" s="28"/>
      <c r="E468" s="29" t="s">
        <v>1659</v>
      </c>
      <c r="F468" s="29" t="s">
        <v>1659</v>
      </c>
      <c r="G468" s="13"/>
      <c r="H468" s="13"/>
      <c r="I468" s="13"/>
      <c r="J468" s="13"/>
      <c r="K468" s="13"/>
      <c r="L468" s="23"/>
    </row>
    <row r="469" spans="1:12">
      <c r="A469" s="32"/>
      <c r="B469" s="13" t="s">
        <v>1664</v>
      </c>
      <c r="C469" s="13"/>
      <c r="D469" s="28"/>
      <c r="E469" s="29" t="s">
        <v>1665</v>
      </c>
      <c r="F469" s="29" t="s">
        <v>1665</v>
      </c>
      <c r="G469" s="13"/>
      <c r="H469" s="13"/>
      <c r="I469" s="13"/>
      <c r="J469" s="13"/>
      <c r="K469" s="13"/>
      <c r="L469" s="23"/>
    </row>
    <row r="470" spans="1:12">
      <c r="A470" s="32"/>
      <c r="B470" s="13" t="s">
        <v>1666</v>
      </c>
      <c r="C470" s="13"/>
      <c r="D470" s="28"/>
      <c r="E470" s="29" t="s">
        <v>1302</v>
      </c>
      <c r="F470" s="29" t="s">
        <v>1302</v>
      </c>
      <c r="G470" s="13"/>
      <c r="H470" s="13"/>
      <c r="I470" s="13"/>
      <c r="J470" s="13"/>
      <c r="K470" s="13"/>
      <c r="L470" s="23"/>
    </row>
    <row r="471" spans="1:12">
      <c r="A471" s="32"/>
      <c r="B471" s="13" t="s">
        <v>1667</v>
      </c>
      <c r="C471" s="13"/>
      <c r="D471" s="28"/>
      <c r="E471" s="29" t="s">
        <v>1302</v>
      </c>
      <c r="F471" s="29" t="s">
        <v>1302</v>
      </c>
      <c r="G471" s="13"/>
      <c r="H471" s="13"/>
      <c r="I471" s="13"/>
      <c r="J471" s="13"/>
      <c r="K471" s="13"/>
      <c r="L471" s="23"/>
    </row>
    <row r="472" spans="1:12">
      <c r="A472" s="32"/>
      <c r="B472" s="13" t="s">
        <v>1668</v>
      </c>
      <c r="C472" s="13"/>
      <c r="D472" s="28"/>
      <c r="E472" s="29" t="s">
        <v>1669</v>
      </c>
      <c r="F472" s="29" t="s">
        <v>1669</v>
      </c>
      <c r="G472" s="13"/>
      <c r="H472" s="13"/>
      <c r="I472" s="13"/>
      <c r="J472" s="13"/>
      <c r="K472" s="13"/>
      <c r="L472" s="23"/>
    </row>
    <row r="473" spans="1:12">
      <c r="A473" s="32"/>
      <c r="B473" s="13" t="s">
        <v>1670</v>
      </c>
      <c r="C473" s="13"/>
      <c r="D473" s="28"/>
      <c r="E473" s="29" t="s">
        <v>1671</v>
      </c>
      <c r="F473" s="29" t="s">
        <v>1671</v>
      </c>
      <c r="G473" s="13"/>
      <c r="H473" s="13"/>
      <c r="I473" s="13"/>
      <c r="J473" s="13"/>
      <c r="K473" s="13"/>
      <c r="L473" s="23"/>
    </row>
    <row r="474" spans="1:12">
      <c r="A474" s="31" t="s">
        <v>1672</v>
      </c>
      <c r="B474" s="13" t="s">
        <v>1673</v>
      </c>
      <c r="C474" s="13"/>
      <c r="D474" s="28"/>
      <c r="E474" s="29" t="s">
        <v>1674</v>
      </c>
      <c r="F474" s="29" t="s">
        <v>1674</v>
      </c>
      <c r="G474" s="13"/>
      <c r="H474" s="13"/>
      <c r="I474" s="13"/>
      <c r="J474" s="13"/>
      <c r="K474" s="13"/>
      <c r="L474" s="23"/>
    </row>
    <row r="475" spans="1:12">
      <c r="A475" s="32"/>
      <c r="B475" s="13" t="s">
        <v>1675</v>
      </c>
      <c r="C475" s="13"/>
      <c r="D475" s="28"/>
      <c r="E475" s="29" t="s">
        <v>1676</v>
      </c>
      <c r="F475" s="29" t="s">
        <v>1676</v>
      </c>
      <c r="G475" s="13"/>
      <c r="H475" s="13"/>
      <c r="I475" s="13"/>
      <c r="J475" s="13"/>
      <c r="K475" s="13"/>
      <c r="L475" s="23"/>
    </row>
    <row r="476" spans="1:12">
      <c r="A476" s="36"/>
      <c r="B476" s="13" t="s">
        <v>1677</v>
      </c>
      <c r="C476" s="13"/>
      <c r="D476" s="28"/>
      <c r="E476" s="29" t="s">
        <v>1280</v>
      </c>
      <c r="F476" s="29" t="s">
        <v>1280</v>
      </c>
      <c r="G476" s="13"/>
      <c r="H476" s="13"/>
      <c r="I476" s="13"/>
      <c r="J476" s="13"/>
      <c r="K476" s="13"/>
      <c r="L476" s="23"/>
    </row>
    <row r="477" spans="1:12">
      <c r="A477" s="31" t="s">
        <v>1672</v>
      </c>
      <c r="B477" s="13" t="s">
        <v>1678</v>
      </c>
      <c r="C477" s="13"/>
      <c r="D477" s="28"/>
      <c r="E477" s="29" t="s">
        <v>1049</v>
      </c>
      <c r="F477" s="29" t="s">
        <v>1049</v>
      </c>
      <c r="G477" s="13"/>
      <c r="H477" s="13"/>
      <c r="I477" s="13"/>
      <c r="J477" s="13"/>
      <c r="K477" s="13"/>
      <c r="L477" s="23"/>
    </row>
    <row r="478" spans="1:12">
      <c r="A478" s="32"/>
      <c r="B478" s="13" t="s">
        <v>1679</v>
      </c>
      <c r="C478" s="13"/>
      <c r="D478" s="28"/>
      <c r="E478" s="29" t="s">
        <v>1255</v>
      </c>
      <c r="F478" s="29" t="s">
        <v>1255</v>
      </c>
      <c r="G478" s="13"/>
      <c r="H478" s="13"/>
      <c r="I478" s="13"/>
      <c r="J478" s="13"/>
      <c r="K478" s="13"/>
      <c r="L478" s="23"/>
    </row>
    <row r="479" spans="1:12">
      <c r="A479" s="32"/>
      <c r="B479" s="13" t="s">
        <v>1680</v>
      </c>
      <c r="C479" s="13"/>
      <c r="D479" s="28"/>
      <c r="E479" s="29" t="s">
        <v>1159</v>
      </c>
      <c r="F479" s="29" t="s">
        <v>1159</v>
      </c>
      <c r="G479" s="13"/>
      <c r="H479" s="13"/>
      <c r="I479" s="13"/>
      <c r="J479" s="13"/>
      <c r="K479" s="13"/>
      <c r="L479" s="23"/>
    </row>
    <row r="480" spans="1:12">
      <c r="A480" s="32"/>
      <c r="B480" s="13" t="s">
        <v>1681</v>
      </c>
      <c r="C480" s="13"/>
      <c r="D480" s="28"/>
      <c r="E480" s="29" t="s">
        <v>1345</v>
      </c>
      <c r="F480" s="29" t="s">
        <v>1345</v>
      </c>
      <c r="G480" s="13"/>
      <c r="H480" s="13"/>
      <c r="I480" s="13"/>
      <c r="J480" s="13"/>
      <c r="K480" s="13"/>
      <c r="L480" s="23"/>
    </row>
    <row r="481" spans="1:12">
      <c r="A481" s="32"/>
      <c r="B481" s="13" t="s">
        <v>1682</v>
      </c>
      <c r="C481" s="13"/>
      <c r="D481" s="28"/>
      <c r="E481" s="29" t="s">
        <v>1345</v>
      </c>
      <c r="F481" s="29" t="s">
        <v>1345</v>
      </c>
      <c r="G481" s="13"/>
      <c r="H481" s="13"/>
      <c r="I481" s="13"/>
      <c r="J481" s="13"/>
      <c r="K481" s="13"/>
      <c r="L481" s="23"/>
    </row>
    <row r="482" spans="1:12">
      <c r="A482" s="32"/>
      <c r="B482" s="13" t="s">
        <v>1683</v>
      </c>
      <c r="C482" s="13"/>
      <c r="D482" s="28"/>
      <c r="E482" s="29" t="s">
        <v>1684</v>
      </c>
      <c r="F482" s="29" t="s">
        <v>1684</v>
      </c>
      <c r="G482" s="13"/>
      <c r="H482" s="13"/>
      <c r="I482" s="13"/>
      <c r="J482" s="13"/>
      <c r="K482" s="13"/>
      <c r="L482" s="23"/>
    </row>
    <row r="483" spans="1:12">
      <c r="A483" s="32"/>
      <c r="B483" s="13" t="s">
        <v>1685</v>
      </c>
      <c r="C483" s="13"/>
      <c r="D483" s="28"/>
      <c r="E483" s="29" t="s">
        <v>1213</v>
      </c>
      <c r="F483" s="29" t="s">
        <v>1213</v>
      </c>
      <c r="G483" s="13"/>
      <c r="H483" s="13"/>
      <c r="I483" s="13"/>
      <c r="J483" s="13"/>
      <c r="K483" s="13"/>
      <c r="L483" s="23"/>
    </row>
    <row r="484" spans="1:12">
      <c r="A484" s="32"/>
      <c r="B484" s="13" t="s">
        <v>1686</v>
      </c>
      <c r="C484" s="13"/>
      <c r="D484" s="28"/>
      <c r="E484" s="29" t="s">
        <v>1213</v>
      </c>
      <c r="F484" s="29" t="s">
        <v>1213</v>
      </c>
      <c r="G484" s="13"/>
      <c r="H484" s="13"/>
      <c r="I484" s="13"/>
      <c r="J484" s="13"/>
      <c r="K484" s="13"/>
      <c r="L484" s="23"/>
    </row>
    <row r="485" spans="1:12">
      <c r="A485" s="32"/>
      <c r="B485" s="13" t="s">
        <v>1687</v>
      </c>
      <c r="C485" s="13"/>
      <c r="D485" s="28"/>
      <c r="E485" s="29" t="s">
        <v>1513</v>
      </c>
      <c r="F485" s="29" t="s">
        <v>1513</v>
      </c>
      <c r="G485" s="13"/>
      <c r="H485" s="13"/>
      <c r="I485" s="13"/>
      <c r="J485" s="13"/>
      <c r="K485" s="13"/>
      <c r="L485" s="23"/>
    </row>
    <row r="486" spans="1:12">
      <c r="A486" s="32"/>
      <c r="B486" s="13" t="s">
        <v>1688</v>
      </c>
      <c r="C486" s="13"/>
      <c r="D486" s="28"/>
      <c r="E486" s="29" t="s">
        <v>1517</v>
      </c>
      <c r="F486" s="29" t="s">
        <v>1517</v>
      </c>
      <c r="G486" s="13"/>
      <c r="H486" s="13"/>
      <c r="I486" s="13"/>
      <c r="J486" s="13"/>
      <c r="K486" s="13"/>
      <c r="L486" s="23"/>
    </row>
    <row r="487" spans="1:12">
      <c r="A487" s="32"/>
      <c r="B487" s="13" t="s">
        <v>1689</v>
      </c>
      <c r="C487" s="13"/>
      <c r="D487" s="28"/>
      <c r="E487" s="29" t="s">
        <v>1156</v>
      </c>
      <c r="F487" s="29" t="s">
        <v>1156</v>
      </c>
      <c r="G487" s="13"/>
      <c r="H487" s="13"/>
      <c r="I487" s="13"/>
      <c r="J487" s="13"/>
      <c r="K487" s="13"/>
      <c r="L487" s="23"/>
    </row>
    <row r="488" spans="1:12">
      <c r="A488" s="32"/>
      <c r="B488" s="13" t="s">
        <v>1690</v>
      </c>
      <c r="C488" s="13"/>
      <c r="D488" s="28"/>
      <c r="E488" s="29" t="s">
        <v>1691</v>
      </c>
      <c r="F488" s="29" t="s">
        <v>1691</v>
      </c>
      <c r="G488" s="13"/>
      <c r="H488" s="13"/>
      <c r="I488" s="13"/>
      <c r="J488" s="13"/>
      <c r="K488" s="13"/>
      <c r="L488" s="23"/>
    </row>
    <row r="489" spans="1:12">
      <c r="A489" s="32"/>
      <c r="B489" s="13" t="s">
        <v>1692</v>
      </c>
      <c r="C489" s="13"/>
      <c r="D489" s="28"/>
      <c r="E489" s="29" t="s">
        <v>1204</v>
      </c>
      <c r="F489" s="29" t="s">
        <v>1204</v>
      </c>
      <c r="G489" s="13"/>
      <c r="H489" s="13"/>
      <c r="I489" s="13"/>
      <c r="J489" s="13"/>
      <c r="K489" s="13"/>
      <c r="L489" s="23"/>
    </row>
    <row r="490" spans="1:12">
      <c r="A490" s="32"/>
      <c r="B490" s="13" t="s">
        <v>1693</v>
      </c>
      <c r="C490" s="13"/>
      <c r="D490" s="28"/>
      <c r="E490" s="29" t="s">
        <v>1204</v>
      </c>
      <c r="F490" s="29" t="s">
        <v>1204</v>
      </c>
      <c r="G490" s="13"/>
      <c r="H490" s="13"/>
      <c r="I490" s="13"/>
      <c r="J490" s="13"/>
      <c r="K490" s="13"/>
      <c r="L490" s="23"/>
    </row>
    <row r="491" spans="1:12">
      <c r="A491" s="32"/>
      <c r="B491" s="13" t="s">
        <v>1694</v>
      </c>
      <c r="C491" s="13"/>
      <c r="D491" s="28"/>
      <c r="E491" s="29" t="s">
        <v>1341</v>
      </c>
      <c r="F491" s="29" t="s">
        <v>1341</v>
      </c>
      <c r="G491" s="13"/>
      <c r="H491" s="13"/>
      <c r="I491" s="13"/>
      <c r="J491" s="13"/>
      <c r="K491" s="13"/>
      <c r="L491" s="23"/>
    </row>
    <row r="492" spans="1:12">
      <c r="A492" s="32"/>
      <c r="B492" s="13" t="s">
        <v>1695</v>
      </c>
      <c r="C492" s="13"/>
      <c r="D492" s="28"/>
      <c r="E492" s="29" t="s">
        <v>1073</v>
      </c>
      <c r="F492" s="29" t="s">
        <v>1073</v>
      </c>
      <c r="G492" s="13"/>
      <c r="H492" s="13"/>
      <c r="I492" s="13"/>
      <c r="J492" s="13"/>
      <c r="K492" s="13"/>
      <c r="L492" s="23"/>
    </row>
    <row r="493" spans="1:12">
      <c r="A493" s="32"/>
      <c r="B493" s="13" t="s">
        <v>1696</v>
      </c>
      <c r="C493" s="13"/>
      <c r="D493" s="28"/>
      <c r="E493" s="29" t="s">
        <v>1075</v>
      </c>
      <c r="F493" s="29" t="s">
        <v>1075</v>
      </c>
      <c r="G493" s="13"/>
      <c r="H493" s="13"/>
      <c r="I493" s="13"/>
      <c r="J493" s="13"/>
      <c r="K493" s="13"/>
      <c r="L493" s="23"/>
    </row>
    <row r="494" spans="1:12">
      <c r="A494" s="32"/>
      <c r="B494" s="13" t="s">
        <v>1697</v>
      </c>
      <c r="C494" s="13"/>
      <c r="D494" s="28"/>
      <c r="E494" s="29" t="s">
        <v>1038</v>
      </c>
      <c r="F494" s="29" t="s">
        <v>1038</v>
      </c>
      <c r="G494" s="13"/>
      <c r="H494" s="13"/>
      <c r="I494" s="13"/>
      <c r="J494" s="13"/>
      <c r="K494" s="13"/>
      <c r="L494" s="23"/>
    </row>
    <row r="495" spans="1:12">
      <c r="A495" s="32"/>
      <c r="B495" s="13" t="s">
        <v>1698</v>
      </c>
      <c r="C495" s="13"/>
      <c r="D495" s="28"/>
      <c r="E495" s="29" t="s">
        <v>1699</v>
      </c>
      <c r="F495" s="29" t="s">
        <v>1699</v>
      </c>
      <c r="G495" s="13"/>
      <c r="H495" s="13"/>
      <c r="I495" s="13"/>
      <c r="J495" s="13"/>
      <c r="K495" s="13"/>
      <c r="L495" s="23"/>
    </row>
    <row r="496" spans="1:12">
      <c r="A496" s="32"/>
      <c r="B496" s="13" t="s">
        <v>1700</v>
      </c>
      <c r="C496" s="13"/>
      <c r="D496" s="28"/>
      <c r="E496" s="29" t="s">
        <v>1161</v>
      </c>
      <c r="F496" s="29" t="s">
        <v>1161</v>
      </c>
      <c r="G496" s="13"/>
      <c r="H496" s="13"/>
      <c r="I496" s="13"/>
      <c r="J496" s="13"/>
      <c r="K496" s="13"/>
      <c r="L496" s="23"/>
    </row>
    <row r="497" spans="1:12">
      <c r="A497" s="32"/>
      <c r="B497" s="13" t="s">
        <v>1701</v>
      </c>
      <c r="C497" s="13"/>
      <c r="D497" s="28"/>
      <c r="E497" s="29" t="s">
        <v>1094</v>
      </c>
      <c r="F497" s="29" t="s">
        <v>1094</v>
      </c>
      <c r="G497" s="13"/>
      <c r="H497" s="13"/>
      <c r="I497" s="13"/>
      <c r="J497" s="13"/>
      <c r="K497" s="13"/>
      <c r="L497" s="23"/>
    </row>
    <row r="498" spans="1:12">
      <c r="A498" s="32"/>
      <c r="B498" s="13" t="s">
        <v>1702</v>
      </c>
      <c r="C498" s="13"/>
      <c r="D498" s="28"/>
      <c r="E498" s="29" t="s">
        <v>1703</v>
      </c>
      <c r="F498" s="29" t="s">
        <v>1703</v>
      </c>
      <c r="G498" s="13"/>
      <c r="H498" s="13"/>
      <c r="I498" s="13"/>
      <c r="J498" s="13"/>
      <c r="K498" s="13"/>
      <c r="L498" s="23"/>
    </row>
    <row r="499" spans="1:12">
      <c r="A499" s="32"/>
      <c r="B499" s="13" t="s">
        <v>1704</v>
      </c>
      <c r="C499" s="13"/>
      <c r="D499" s="28"/>
      <c r="E499" s="29" t="s">
        <v>1280</v>
      </c>
      <c r="F499" s="29" t="s">
        <v>1280</v>
      </c>
      <c r="G499" s="13"/>
      <c r="H499" s="13"/>
      <c r="I499" s="13"/>
      <c r="J499" s="13"/>
      <c r="K499" s="13"/>
      <c r="L499" s="23"/>
    </row>
  </sheetData>
  <customSheetViews>
    <customSheetView guid="{CCE0CEAE-4608-435E-9D3B-CBC2E223BEC2}" topLeftCell="A148">
      <selection activeCell="F33" sqref="F33"/>
      <pageMargins left="0.7" right="0.7" top="0.75" bottom="0.75" header="0.3" footer="0.3"/>
      <pageSetup orientation="portrait" horizontalDpi="300" verticalDpi="300"/>
    </customSheetView>
    <customSheetView guid="{F3A29C7B-D7CA-4F82-AD81-75A7954F8115}" topLeftCell="A151">
      <selection activeCell="F33" sqref="F33"/>
      <pageMargins left="0.7" right="0.7" top="0.75" bottom="0.75" header="0.3" footer="0.3"/>
      <pageSetup orientation="portrait" horizontalDpi="300" verticalDpi="300"/>
    </customSheetView>
    <customSheetView guid="{CB3F1FAE-C62B-4B72-896C-25D9DAC4350C}">
      <selection activeCell="D14" sqref="D14"/>
      <pageMargins left="0.7" right="0.7" top="0.75" bottom="0.75" header="0.3" footer="0.3"/>
      <pageSetup orientation="portrait" horizontalDpi="300" verticalDpi="300"/>
    </customSheetView>
    <customSheetView guid="{B2CDAC78-02BA-4212-8D93-56633C1A25A5}" topLeftCell="A475">
      <selection activeCell="H102" sqref="H102"/>
      <pageMargins left="0.7" right="0.7" top="0.75" bottom="0.75" header="0.3" footer="0.3"/>
      <pageSetup orientation="portrait" horizontalDpi="300" verticalDpi="300"/>
    </customSheetView>
    <customSheetView guid="{8C6D7907-C6C5-4CB0-A020-033D83E63B67}">
      <selection activeCell="E474" sqref="E474"/>
      <pageMargins left="0.7" right="0.7" top="0.75" bottom="0.75" header="0.3" footer="0.3"/>
      <pageSetup orientation="portrait" horizontalDpi="300" verticalDpi="300"/>
    </customSheetView>
    <customSheetView guid="{537C3FE8-5F3B-4E4E-995F-46C053DC2D87}">
      <selection activeCell="E474" sqref="E474"/>
      <pageMargins left="0.7" right="0.7" top="0.75" bottom="0.75" header="0.3" footer="0.3"/>
      <pageSetup orientation="portrait" horizontalDpi="300" verticalDpi="300"/>
    </customSheetView>
    <customSheetView guid="{30FB73C9-1A2F-4029-BBDD-333BEA673400}">
      <selection activeCell="E474" sqref="E474"/>
      <pageMargins left="0.7" right="0.7" top="0.75" bottom="0.75" header="0.3" footer="0.3"/>
      <pageSetup orientation="portrait" horizontalDpi="300" verticalDpi="300"/>
    </customSheetView>
    <customSheetView guid="{ACB7D3B7-49A4-48D3-A429-6A890A2F5617}">
      <selection activeCell="B1" sqref="B1:B2"/>
      <pageMargins left="0.7" right="0.7" top="0.75" bottom="0.75" header="0.3" footer="0.3"/>
      <pageSetup orientation="portrait" horizontalDpi="300" verticalDpi="300"/>
    </customSheetView>
    <customSheetView guid="{B8C6B633-CDEE-4A98-93FA-6016F933DF1F}" topLeftCell="A13">
      <selection activeCell="K30" sqref="J30:K30"/>
      <pageMargins left="0.7" right="0.7" top="0.75" bottom="0.75" header="0.3" footer="0.3"/>
      <pageSetup orientation="portrait" horizontalDpi="300" verticalDpi="300"/>
    </customSheetView>
    <customSheetView guid="{265B6695-9241-4382-A6D6-09C085B50FD3}" topLeftCell="A148">
      <selection activeCell="F33" sqref="F33"/>
      <pageMargins left="0.7" right="0.7" top="0.75" bottom="0.75" header="0.3" footer="0.3"/>
      <pageSetup orientation="portrait" horizontalDpi="300" verticalDpi="300"/>
    </customSheetView>
    <customSheetView guid="{A2C4FA49-605E-45F9-ACE1-44E8C567FA23}">
      <selection activeCell="F33" sqref="F33"/>
      <pageMargins left="0.7" right="0.7" top="0.75" bottom="0.75" header="0.3" footer="0.3"/>
      <pageSetup orientation="portrait" horizontalDpi="300" verticalDpi="300"/>
    </customSheetView>
    <customSheetView guid="{AFDE0EBA-069C-4527-9C45-FD44E193CF94}">
      <selection activeCell="F33" sqref="F33"/>
      <pageMargins left="0.7" right="0.7" top="0.75" bottom="0.75" header="0.3" footer="0.3"/>
      <pageSetup orientation="portrait" horizontalDpi="300" verticalDpi="300"/>
    </customSheetView>
  </customSheetViews>
  <mergeCells count="4">
    <mergeCell ref="C1:K1"/>
    <mergeCell ref="A1:A2"/>
    <mergeCell ref="B1:B2"/>
    <mergeCell ref="L1:L2"/>
  </mergeCells>
  <phoneticPr fontId="48" type="noConversion"/>
  <pageMargins left="0.7" right="0.7" top="0.75" bottom="0.75" header="0.3" footer="0.3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9"/>
  <sheetViews>
    <sheetView workbookViewId="0">
      <selection activeCell="C1" sqref="C1:L2"/>
    </sheetView>
  </sheetViews>
  <sheetFormatPr defaultColWidth="9" defaultRowHeight="13.8"/>
  <cols>
    <col min="1" max="1" width="11" style="14" customWidth="1"/>
    <col min="2" max="2" width="37" style="14" customWidth="1"/>
    <col min="3" max="11" width="9" style="14"/>
    <col min="12" max="12" width="9.77734375" style="14" customWidth="1"/>
    <col min="13" max="16384" width="9" style="14"/>
  </cols>
  <sheetData>
    <row r="1" spans="1:12">
      <c r="A1" s="355" t="s">
        <v>1012</v>
      </c>
      <c r="B1" s="350" t="s">
        <v>1013</v>
      </c>
      <c r="C1" s="353" t="s">
        <v>1014</v>
      </c>
      <c r="D1" s="354"/>
      <c r="E1" s="354"/>
      <c r="F1" s="354"/>
      <c r="G1" s="354"/>
      <c r="H1" s="354"/>
      <c r="I1" s="354"/>
      <c r="J1" s="354"/>
      <c r="K1" s="354"/>
      <c r="L1" s="356" t="s">
        <v>110</v>
      </c>
    </row>
    <row r="2" spans="1:12">
      <c r="A2" s="355"/>
      <c r="B2" s="351"/>
      <c r="C2" s="15" t="s">
        <v>377</v>
      </c>
      <c r="D2" s="16" t="s">
        <v>275</v>
      </c>
      <c r="E2" s="16" t="s">
        <v>277</v>
      </c>
      <c r="F2" s="16" t="s">
        <v>320</v>
      </c>
      <c r="G2" s="16" t="s">
        <v>321</v>
      </c>
      <c r="H2" s="16" t="s">
        <v>322</v>
      </c>
      <c r="I2" s="16" t="s">
        <v>323</v>
      </c>
      <c r="J2" s="16" t="s">
        <v>378</v>
      </c>
      <c r="K2" s="22" t="s">
        <v>1015</v>
      </c>
      <c r="L2" s="357"/>
    </row>
    <row r="3" spans="1:12" ht="14.25" customHeight="1">
      <c r="A3" s="17" t="s">
        <v>1016</v>
      </c>
      <c r="B3" s="26" t="s">
        <v>1017</v>
      </c>
      <c r="C3" s="13"/>
      <c r="D3" s="13"/>
      <c r="E3" s="13"/>
      <c r="F3" s="13"/>
      <c r="G3" s="13"/>
      <c r="H3" s="13"/>
      <c r="I3" s="13"/>
      <c r="J3" s="13"/>
      <c r="K3" s="13"/>
      <c r="L3" s="23"/>
    </row>
    <row r="4" spans="1:12">
      <c r="A4" s="17"/>
      <c r="B4" s="26" t="s">
        <v>1019</v>
      </c>
      <c r="C4" s="13"/>
      <c r="D4" s="13"/>
      <c r="E4" s="13"/>
      <c r="F4" s="13"/>
      <c r="G4" s="13"/>
      <c r="H4" s="13"/>
      <c r="I4" s="13"/>
      <c r="J4" s="13"/>
      <c r="K4" s="13"/>
      <c r="L4" s="23"/>
    </row>
    <row r="5" spans="1:12">
      <c r="A5" s="17"/>
      <c r="B5" s="26" t="s">
        <v>1021</v>
      </c>
      <c r="C5" s="13"/>
      <c r="D5" s="13"/>
      <c r="E5" s="13"/>
      <c r="F5" s="13"/>
      <c r="G5" s="13"/>
      <c r="H5" s="13"/>
      <c r="I5" s="13"/>
      <c r="J5" s="13"/>
      <c r="K5" s="13"/>
      <c r="L5" s="23"/>
    </row>
    <row r="6" spans="1:12">
      <c r="A6" s="17"/>
      <c r="B6" s="26" t="s">
        <v>1023</v>
      </c>
      <c r="C6" s="13"/>
      <c r="D6" s="13"/>
      <c r="E6" s="13"/>
      <c r="F6" s="13"/>
      <c r="G6" s="13"/>
      <c r="H6" s="13"/>
      <c r="I6" s="13"/>
      <c r="J6" s="13"/>
      <c r="K6" s="13"/>
      <c r="L6" s="23"/>
    </row>
    <row r="7" spans="1:12">
      <c r="A7" s="17"/>
      <c r="B7" s="26" t="s">
        <v>1025</v>
      </c>
      <c r="C7" s="13"/>
      <c r="D7" s="13"/>
      <c r="E7" s="13"/>
      <c r="F7" s="13"/>
      <c r="G7" s="13"/>
      <c r="H7" s="13"/>
      <c r="I7" s="13"/>
      <c r="J7" s="13"/>
      <c r="K7" s="13"/>
      <c r="L7" s="23"/>
    </row>
    <row r="8" spans="1:12">
      <c r="A8" s="17"/>
      <c r="B8" s="26" t="s">
        <v>1027</v>
      </c>
      <c r="C8" s="13"/>
      <c r="D8" s="13"/>
      <c r="E8" s="13"/>
      <c r="F8" s="13"/>
      <c r="G8" s="13"/>
      <c r="H8" s="13"/>
      <c r="I8" s="13"/>
      <c r="J8" s="13"/>
      <c r="K8" s="13"/>
      <c r="L8" s="23"/>
    </row>
    <row r="9" spans="1:12">
      <c r="A9" s="17"/>
      <c r="B9" s="26" t="s">
        <v>1029</v>
      </c>
      <c r="C9" s="13"/>
      <c r="D9" s="13"/>
      <c r="E9" s="13"/>
      <c r="F9" s="13"/>
      <c r="G9" s="13"/>
      <c r="H9" s="13"/>
      <c r="I9" s="13"/>
      <c r="J9" s="13"/>
      <c r="K9" s="13"/>
      <c r="L9" s="23"/>
    </row>
    <row r="10" spans="1:12">
      <c r="A10" s="17"/>
      <c r="B10" s="26" t="s">
        <v>1031</v>
      </c>
      <c r="C10" s="13"/>
      <c r="D10" s="13"/>
      <c r="E10" s="13"/>
      <c r="F10" s="13"/>
      <c r="G10" s="13"/>
      <c r="H10" s="13"/>
      <c r="I10" s="13"/>
      <c r="J10" s="13"/>
      <c r="K10" s="13"/>
      <c r="L10" s="23"/>
    </row>
    <row r="11" spans="1:12">
      <c r="A11" s="17"/>
      <c r="B11" s="26" t="s">
        <v>1033</v>
      </c>
      <c r="C11" s="13"/>
      <c r="D11" s="13"/>
      <c r="E11" s="13"/>
      <c r="F11" s="13"/>
      <c r="G11" s="13"/>
      <c r="H11" s="13"/>
      <c r="I11" s="13"/>
      <c r="J11" s="13"/>
      <c r="K11" s="13"/>
      <c r="L11" s="23"/>
    </row>
    <row r="12" spans="1:12">
      <c r="A12" s="17"/>
      <c r="B12" s="26" t="s">
        <v>1035</v>
      </c>
      <c r="C12" s="13"/>
      <c r="D12" s="13"/>
      <c r="E12" s="13"/>
      <c r="F12" s="13"/>
      <c r="G12" s="13"/>
      <c r="H12" s="13"/>
      <c r="I12" s="13"/>
      <c r="J12" s="13"/>
      <c r="K12" s="13"/>
      <c r="L12" s="23"/>
    </row>
    <row r="13" spans="1:12">
      <c r="A13" s="17"/>
      <c r="B13" s="26" t="s">
        <v>1037</v>
      </c>
      <c r="C13" s="13"/>
      <c r="D13" s="13"/>
      <c r="E13" s="13"/>
      <c r="F13" s="13"/>
      <c r="G13" s="13"/>
      <c r="H13" s="13"/>
      <c r="I13" s="13"/>
      <c r="J13" s="13"/>
      <c r="K13" s="13"/>
      <c r="L13" s="23"/>
    </row>
    <row r="14" spans="1:12">
      <c r="A14" s="17"/>
      <c r="B14" s="26" t="s">
        <v>1039</v>
      </c>
      <c r="C14" s="13"/>
      <c r="D14" s="13"/>
      <c r="E14" s="13"/>
      <c r="F14" s="13"/>
      <c r="G14" s="13"/>
      <c r="H14" s="13"/>
      <c r="I14" s="13"/>
      <c r="J14" s="13"/>
      <c r="K14" s="13"/>
      <c r="L14" s="23"/>
    </row>
    <row r="15" spans="1:12">
      <c r="A15" s="17"/>
      <c r="B15" s="26" t="s">
        <v>1041</v>
      </c>
      <c r="C15" s="13"/>
      <c r="D15" s="13"/>
      <c r="E15" s="13"/>
      <c r="F15" s="13"/>
      <c r="G15" s="13"/>
      <c r="H15" s="13"/>
      <c r="I15" s="13"/>
      <c r="J15" s="13"/>
      <c r="K15" s="13"/>
      <c r="L15" s="23"/>
    </row>
    <row r="16" spans="1:12">
      <c r="A16" s="17"/>
      <c r="B16" s="26" t="s">
        <v>1043</v>
      </c>
      <c r="C16" s="13"/>
      <c r="D16" s="13"/>
      <c r="E16" s="13"/>
      <c r="F16" s="13"/>
      <c r="G16" s="13"/>
      <c r="H16" s="13"/>
      <c r="I16" s="13"/>
      <c r="J16" s="13"/>
      <c r="K16" s="13"/>
      <c r="L16" s="23"/>
    </row>
    <row r="17" spans="1:12">
      <c r="A17" s="17"/>
      <c r="B17" s="26" t="s">
        <v>1045</v>
      </c>
      <c r="C17" s="13"/>
      <c r="D17" s="13"/>
      <c r="E17" s="13"/>
      <c r="F17" s="13"/>
      <c r="G17" s="13"/>
      <c r="H17" s="13"/>
      <c r="I17" s="13"/>
      <c r="J17" s="13"/>
      <c r="K17" s="13"/>
      <c r="L17" s="23"/>
    </row>
    <row r="18" spans="1:12">
      <c r="A18" s="17"/>
      <c r="B18" s="26" t="s">
        <v>1047</v>
      </c>
      <c r="C18" s="13"/>
      <c r="D18" s="13"/>
      <c r="E18" s="13"/>
      <c r="F18" s="13"/>
      <c r="G18" s="13"/>
      <c r="H18" s="13"/>
      <c r="I18" s="13"/>
      <c r="J18" s="13"/>
      <c r="K18" s="13"/>
      <c r="L18" s="23"/>
    </row>
    <row r="19" spans="1:12">
      <c r="A19" s="17"/>
      <c r="B19" s="26" t="s">
        <v>1048</v>
      </c>
      <c r="C19" s="13"/>
      <c r="D19" s="13"/>
      <c r="E19" s="13"/>
      <c r="F19" s="13"/>
      <c r="G19" s="13"/>
      <c r="H19" s="13"/>
      <c r="I19" s="13"/>
      <c r="J19" s="13"/>
      <c r="K19" s="13"/>
      <c r="L19" s="23"/>
    </row>
    <row r="20" spans="1:12">
      <c r="A20" s="17"/>
      <c r="B20" s="26" t="s">
        <v>1050</v>
      </c>
      <c r="C20" s="13"/>
      <c r="D20" s="13"/>
      <c r="E20" s="13"/>
      <c r="F20" s="13"/>
      <c r="G20" s="13"/>
      <c r="H20" s="13"/>
      <c r="I20" s="13"/>
      <c r="J20" s="13"/>
      <c r="K20" s="13"/>
      <c r="L20" s="23"/>
    </row>
    <row r="21" spans="1:12">
      <c r="A21" s="17"/>
      <c r="B21" s="26" t="s">
        <v>1051</v>
      </c>
      <c r="C21" s="13"/>
      <c r="D21" s="13"/>
      <c r="E21" s="13"/>
      <c r="F21" s="13"/>
      <c r="G21" s="13"/>
      <c r="H21" s="13"/>
      <c r="I21" s="13"/>
      <c r="J21" s="13"/>
      <c r="K21" s="13"/>
      <c r="L21" s="23"/>
    </row>
    <row r="22" spans="1:12">
      <c r="A22" s="17"/>
      <c r="B22" s="26" t="s">
        <v>1053</v>
      </c>
      <c r="C22" s="13"/>
      <c r="D22" s="13"/>
      <c r="E22" s="13"/>
      <c r="F22" s="13"/>
      <c r="G22" s="13"/>
      <c r="H22" s="13"/>
      <c r="I22" s="13"/>
      <c r="J22" s="13"/>
      <c r="K22" s="13"/>
      <c r="L22" s="23"/>
    </row>
    <row r="23" spans="1:12">
      <c r="A23" s="17"/>
      <c r="B23" s="26" t="s">
        <v>1054</v>
      </c>
      <c r="C23" s="13"/>
      <c r="D23" s="13"/>
      <c r="E23" s="13"/>
      <c r="F23" s="13"/>
      <c r="G23" s="13"/>
      <c r="H23" s="13"/>
      <c r="I23" s="13"/>
      <c r="J23" s="13"/>
      <c r="K23" s="13"/>
      <c r="L23" s="23"/>
    </row>
    <row r="24" spans="1:12">
      <c r="A24" s="17"/>
      <c r="B24" s="26" t="s">
        <v>1056</v>
      </c>
      <c r="C24" s="13"/>
      <c r="D24" s="13"/>
      <c r="E24" s="13"/>
      <c r="F24" s="13"/>
      <c r="G24" s="13"/>
      <c r="H24" s="13"/>
      <c r="I24" s="13"/>
      <c r="J24" s="13"/>
      <c r="K24" s="13"/>
      <c r="L24" s="23"/>
    </row>
    <row r="25" spans="1:12">
      <c r="A25" s="17"/>
      <c r="B25" s="26" t="s">
        <v>1058</v>
      </c>
      <c r="C25" s="13"/>
      <c r="D25" s="13"/>
      <c r="E25" s="13"/>
      <c r="F25" s="13"/>
      <c r="G25" s="13"/>
      <c r="H25" s="13"/>
      <c r="I25" s="13"/>
      <c r="J25" s="13"/>
      <c r="K25" s="13"/>
      <c r="L25" s="23"/>
    </row>
    <row r="26" spans="1:12">
      <c r="A26" s="17"/>
      <c r="B26" s="26" t="s">
        <v>1059</v>
      </c>
      <c r="C26" s="13"/>
      <c r="D26" s="13"/>
      <c r="E26" s="13"/>
      <c r="F26" s="13"/>
      <c r="G26" s="13"/>
      <c r="H26" s="13"/>
      <c r="I26" s="13"/>
      <c r="J26" s="13"/>
      <c r="K26" s="13"/>
      <c r="L26" s="23"/>
    </row>
    <row r="27" spans="1:12">
      <c r="A27" s="17"/>
      <c r="B27" s="26" t="s">
        <v>1061</v>
      </c>
      <c r="C27" s="13"/>
      <c r="D27" s="13"/>
      <c r="E27" s="13"/>
      <c r="F27" s="13"/>
      <c r="G27" s="13"/>
      <c r="H27" s="13"/>
      <c r="I27" s="13"/>
      <c r="J27" s="13"/>
      <c r="K27" s="13"/>
      <c r="L27" s="23"/>
    </row>
    <row r="28" spans="1:12">
      <c r="A28" s="17"/>
      <c r="B28" s="26" t="s">
        <v>1063</v>
      </c>
      <c r="C28" s="13"/>
      <c r="D28" s="13"/>
      <c r="E28" s="13"/>
      <c r="F28" s="13"/>
      <c r="G28" s="13"/>
      <c r="H28" s="13"/>
      <c r="I28" s="13"/>
      <c r="J28" s="13"/>
      <c r="K28" s="13"/>
      <c r="L28" s="23"/>
    </row>
    <row r="29" spans="1:12">
      <c r="A29" s="17"/>
      <c r="B29" s="26" t="s">
        <v>1064</v>
      </c>
      <c r="C29" s="13"/>
      <c r="D29" s="13"/>
      <c r="E29" s="13"/>
      <c r="F29" s="13"/>
      <c r="G29" s="13"/>
      <c r="H29" s="13"/>
      <c r="I29" s="13"/>
      <c r="J29" s="13"/>
      <c r="K29" s="13"/>
      <c r="L29" s="23"/>
    </row>
    <row r="30" spans="1:12">
      <c r="A30" s="17"/>
      <c r="B30" s="26" t="s">
        <v>1066</v>
      </c>
      <c r="C30" s="13"/>
      <c r="D30" s="13"/>
      <c r="E30" s="13"/>
      <c r="F30" s="13"/>
      <c r="G30" s="13"/>
      <c r="H30" s="13"/>
      <c r="I30" s="13"/>
      <c r="J30" s="13"/>
      <c r="K30" s="13"/>
      <c r="L30" s="23"/>
    </row>
    <row r="31" spans="1:12">
      <c r="A31" s="17"/>
      <c r="B31" s="26" t="s">
        <v>1068</v>
      </c>
      <c r="C31" s="13"/>
      <c r="D31" s="13"/>
      <c r="E31" s="13"/>
      <c r="F31" s="13"/>
      <c r="G31" s="13"/>
      <c r="H31" s="13"/>
      <c r="I31" s="13"/>
      <c r="J31" s="13"/>
      <c r="K31" s="13"/>
      <c r="L31" s="23"/>
    </row>
    <row r="32" spans="1:12">
      <c r="A32" s="17"/>
      <c r="B32" s="26" t="s">
        <v>1069</v>
      </c>
      <c r="C32" s="13"/>
      <c r="D32" s="13"/>
      <c r="E32" s="13"/>
      <c r="F32" s="13"/>
      <c r="G32" s="13"/>
      <c r="H32" s="13"/>
      <c r="I32" s="13"/>
      <c r="J32" s="13"/>
      <c r="K32" s="13"/>
      <c r="L32" s="23"/>
    </row>
    <row r="33" spans="1:12">
      <c r="A33" s="17"/>
      <c r="B33" s="26" t="s">
        <v>1070</v>
      </c>
      <c r="C33" s="13"/>
      <c r="D33" s="13"/>
      <c r="E33" s="13"/>
      <c r="F33" s="13"/>
      <c r="G33" s="13"/>
      <c r="H33" s="13"/>
      <c r="I33" s="13"/>
      <c r="J33" s="13"/>
      <c r="K33" s="13"/>
      <c r="L33" s="23"/>
    </row>
    <row r="34" spans="1:12">
      <c r="A34" s="17"/>
      <c r="B34" s="26" t="s">
        <v>1072</v>
      </c>
      <c r="C34" s="13"/>
      <c r="D34" s="13"/>
      <c r="E34" s="13"/>
      <c r="F34" s="13"/>
      <c r="G34" s="13"/>
      <c r="H34" s="13"/>
      <c r="I34" s="13"/>
      <c r="J34" s="13"/>
      <c r="K34" s="13"/>
      <c r="L34" s="23"/>
    </row>
    <row r="35" spans="1:12">
      <c r="A35" s="17"/>
      <c r="B35" s="26" t="s">
        <v>1074</v>
      </c>
      <c r="C35" s="13"/>
      <c r="D35" s="13"/>
      <c r="E35" s="13"/>
      <c r="F35" s="13"/>
      <c r="G35" s="13"/>
      <c r="H35" s="13"/>
      <c r="I35" s="13"/>
      <c r="J35" s="13"/>
      <c r="K35" s="13"/>
      <c r="L35" s="23"/>
    </row>
    <row r="36" spans="1:12">
      <c r="A36" s="17"/>
      <c r="B36" s="26" t="s">
        <v>1076</v>
      </c>
      <c r="C36" s="13"/>
      <c r="D36" s="13"/>
      <c r="E36" s="13"/>
      <c r="F36" s="13"/>
      <c r="G36" s="13"/>
      <c r="H36" s="13"/>
      <c r="I36" s="13"/>
      <c r="J36" s="13"/>
      <c r="K36" s="13"/>
      <c r="L36" s="23"/>
    </row>
    <row r="37" spans="1:12">
      <c r="A37" s="17"/>
      <c r="B37" s="26" t="s">
        <v>1077</v>
      </c>
      <c r="C37" s="13"/>
      <c r="D37" s="13"/>
      <c r="E37" s="13"/>
      <c r="F37" s="13"/>
      <c r="G37" s="13"/>
      <c r="H37" s="13"/>
      <c r="I37" s="13"/>
      <c r="J37" s="13"/>
      <c r="K37" s="13"/>
      <c r="L37" s="23"/>
    </row>
    <row r="38" spans="1:12">
      <c r="A38" s="17"/>
      <c r="B38" s="26" t="s">
        <v>1078</v>
      </c>
      <c r="C38" s="13"/>
      <c r="D38" s="13"/>
      <c r="E38" s="13"/>
      <c r="F38" s="13"/>
      <c r="G38" s="13"/>
      <c r="H38" s="13"/>
      <c r="I38" s="13"/>
      <c r="J38" s="13"/>
      <c r="K38" s="13"/>
      <c r="L38" s="23"/>
    </row>
    <row r="39" spans="1:12">
      <c r="A39" s="17"/>
      <c r="B39" s="26" t="s">
        <v>1080</v>
      </c>
      <c r="C39" s="13"/>
      <c r="D39" s="13"/>
      <c r="E39" s="13"/>
      <c r="F39" s="13"/>
      <c r="G39" s="13"/>
      <c r="H39" s="13"/>
      <c r="I39" s="13"/>
      <c r="J39" s="13"/>
      <c r="K39" s="13"/>
      <c r="L39" s="23"/>
    </row>
    <row r="40" spans="1:12">
      <c r="A40" s="17"/>
      <c r="B40" s="26" t="s">
        <v>1082</v>
      </c>
      <c r="C40" s="13"/>
      <c r="D40" s="13"/>
      <c r="E40" s="13"/>
      <c r="F40" s="13"/>
      <c r="G40" s="13"/>
      <c r="H40" s="13"/>
      <c r="I40" s="13"/>
      <c r="J40" s="13"/>
      <c r="K40" s="13"/>
      <c r="L40" s="23"/>
    </row>
    <row r="41" spans="1:12">
      <c r="A41" s="17"/>
      <c r="B41" s="26" t="s">
        <v>1084</v>
      </c>
      <c r="C41" s="13"/>
      <c r="D41" s="13"/>
      <c r="E41" s="13"/>
      <c r="F41" s="13"/>
      <c r="G41" s="13"/>
      <c r="H41" s="13"/>
      <c r="I41" s="13"/>
      <c r="J41" s="13"/>
      <c r="K41" s="13"/>
      <c r="L41" s="23"/>
    </row>
    <row r="42" spans="1:12">
      <c r="A42" s="17"/>
      <c r="B42" s="26" t="s">
        <v>1085</v>
      </c>
      <c r="C42" s="13"/>
      <c r="D42" s="13"/>
      <c r="E42" s="13"/>
      <c r="F42" s="13"/>
      <c r="G42" s="13"/>
      <c r="H42" s="13"/>
      <c r="I42" s="13"/>
      <c r="J42" s="13"/>
      <c r="K42" s="13"/>
      <c r="L42" s="23"/>
    </row>
    <row r="43" spans="1:12">
      <c r="A43" s="17"/>
      <c r="B43" s="26" t="s">
        <v>1086</v>
      </c>
      <c r="C43" s="13"/>
      <c r="D43" s="13"/>
      <c r="E43" s="13"/>
      <c r="F43" s="13"/>
      <c r="G43" s="13"/>
      <c r="H43" s="13"/>
      <c r="I43" s="13"/>
      <c r="J43" s="13"/>
      <c r="K43" s="13"/>
      <c r="L43" s="23"/>
    </row>
    <row r="44" spans="1:12">
      <c r="A44" s="17"/>
      <c r="B44" s="26" t="s">
        <v>1087</v>
      </c>
      <c r="C44" s="13"/>
      <c r="D44" s="13"/>
      <c r="E44" s="13"/>
      <c r="F44" s="13"/>
      <c r="G44" s="13"/>
      <c r="H44" s="13"/>
      <c r="I44" s="13"/>
      <c r="J44" s="13"/>
      <c r="K44" s="13"/>
      <c r="L44" s="23"/>
    </row>
    <row r="45" spans="1:12">
      <c r="A45" s="17"/>
      <c r="B45" s="26" t="s">
        <v>1089</v>
      </c>
      <c r="C45" s="13"/>
      <c r="D45" s="13"/>
      <c r="E45" s="13"/>
      <c r="F45" s="13"/>
      <c r="G45" s="13"/>
      <c r="H45" s="13"/>
      <c r="I45" s="13"/>
      <c r="J45" s="13"/>
      <c r="K45" s="13"/>
      <c r="L45" s="23"/>
    </row>
    <row r="46" spans="1:12">
      <c r="A46" s="17"/>
      <c r="B46" s="26" t="s">
        <v>1091</v>
      </c>
      <c r="C46" s="13"/>
      <c r="D46" s="13"/>
      <c r="E46" s="13"/>
      <c r="F46" s="13"/>
      <c r="G46" s="13"/>
      <c r="H46" s="13"/>
      <c r="I46" s="13"/>
      <c r="J46" s="13"/>
      <c r="K46" s="13"/>
      <c r="L46" s="23"/>
    </row>
    <row r="47" spans="1:12">
      <c r="A47" s="17"/>
      <c r="B47" s="26" t="s">
        <v>1093</v>
      </c>
      <c r="C47" s="13"/>
      <c r="D47" s="13"/>
      <c r="E47" s="13"/>
      <c r="F47" s="13"/>
      <c r="G47" s="13"/>
      <c r="H47" s="13"/>
      <c r="I47" s="13"/>
      <c r="J47" s="13"/>
      <c r="K47" s="13"/>
      <c r="L47" s="23"/>
    </row>
    <row r="48" spans="1:12">
      <c r="A48" s="17"/>
      <c r="B48" s="26" t="s">
        <v>1095</v>
      </c>
      <c r="C48" s="13"/>
      <c r="D48" s="13"/>
      <c r="E48" s="13"/>
      <c r="F48" s="13"/>
      <c r="G48" s="13"/>
      <c r="H48" s="13"/>
      <c r="I48" s="13"/>
      <c r="J48" s="13"/>
      <c r="K48" s="13"/>
      <c r="L48" s="23"/>
    </row>
    <row r="49" spans="1:12">
      <c r="A49" s="17"/>
      <c r="B49" s="26" t="s">
        <v>1096</v>
      </c>
      <c r="C49" s="13"/>
      <c r="D49" s="13"/>
      <c r="E49" s="13"/>
      <c r="F49" s="13"/>
      <c r="G49" s="13"/>
      <c r="H49" s="13"/>
      <c r="I49" s="13"/>
      <c r="J49" s="13"/>
      <c r="K49" s="13"/>
      <c r="L49" s="23"/>
    </row>
    <row r="50" spans="1:12">
      <c r="A50" s="17"/>
      <c r="B50" s="26" t="s">
        <v>1097</v>
      </c>
      <c r="C50" s="13"/>
      <c r="D50" s="13"/>
      <c r="E50" s="13"/>
      <c r="F50" s="13"/>
      <c r="G50" s="13"/>
      <c r="H50" s="13"/>
      <c r="I50" s="13"/>
      <c r="J50" s="13"/>
      <c r="K50" s="13"/>
      <c r="L50" s="23"/>
    </row>
    <row r="51" spans="1:12">
      <c r="A51" s="17"/>
      <c r="B51" s="26" t="s">
        <v>1098</v>
      </c>
      <c r="C51" s="13"/>
      <c r="D51" s="13"/>
      <c r="E51" s="13"/>
      <c r="F51" s="13"/>
      <c r="G51" s="13"/>
      <c r="H51" s="13"/>
      <c r="I51" s="13"/>
      <c r="J51" s="13"/>
      <c r="K51" s="13"/>
      <c r="L51" s="23"/>
    </row>
    <row r="52" spans="1:12">
      <c r="A52" s="17"/>
      <c r="B52" s="26" t="s">
        <v>1099</v>
      </c>
      <c r="C52" s="13"/>
      <c r="D52" s="13"/>
      <c r="E52" s="13"/>
      <c r="F52" s="13"/>
      <c r="G52" s="13"/>
      <c r="H52" s="13"/>
      <c r="I52" s="13"/>
      <c r="J52" s="13"/>
      <c r="K52" s="13"/>
      <c r="L52" s="23"/>
    </row>
    <row r="53" spans="1:12">
      <c r="A53" s="17"/>
      <c r="B53" s="26" t="s">
        <v>1100</v>
      </c>
      <c r="C53" s="13"/>
      <c r="D53" s="13"/>
      <c r="E53" s="13"/>
      <c r="F53" s="13"/>
      <c r="G53" s="13"/>
      <c r="H53" s="13"/>
      <c r="I53" s="13"/>
      <c r="J53" s="13"/>
      <c r="K53" s="13"/>
      <c r="L53" s="23"/>
    </row>
    <row r="54" spans="1:12">
      <c r="A54" s="17"/>
      <c r="B54" s="26" t="s">
        <v>1102</v>
      </c>
      <c r="C54" s="13"/>
      <c r="D54" s="13"/>
      <c r="E54" s="13"/>
      <c r="F54" s="13"/>
      <c r="G54" s="13"/>
      <c r="H54" s="13"/>
      <c r="I54" s="13"/>
      <c r="J54" s="13"/>
      <c r="K54" s="13"/>
      <c r="L54" s="23"/>
    </row>
    <row r="55" spans="1:12">
      <c r="A55" s="17"/>
      <c r="B55" s="26" t="s">
        <v>1104</v>
      </c>
      <c r="C55" s="13"/>
      <c r="D55" s="13"/>
      <c r="E55" s="13"/>
      <c r="F55" s="13"/>
      <c r="G55" s="13"/>
      <c r="H55" s="13"/>
      <c r="I55" s="13"/>
      <c r="J55" s="13"/>
      <c r="K55" s="13"/>
      <c r="L55" s="23"/>
    </row>
    <row r="56" spans="1:12">
      <c r="A56" s="17"/>
      <c r="B56" s="26" t="s">
        <v>1106</v>
      </c>
      <c r="C56" s="13"/>
      <c r="D56" s="13"/>
      <c r="E56" s="13"/>
      <c r="F56" s="13"/>
      <c r="G56" s="13"/>
      <c r="H56" s="13"/>
      <c r="I56" s="13"/>
      <c r="J56" s="13"/>
      <c r="K56" s="13"/>
      <c r="L56" s="23"/>
    </row>
    <row r="57" spans="1:12">
      <c r="A57" s="17"/>
      <c r="B57" s="26" t="s">
        <v>1108</v>
      </c>
      <c r="C57" s="13"/>
      <c r="D57" s="13"/>
      <c r="E57" s="13"/>
      <c r="F57" s="13"/>
      <c r="G57" s="13"/>
      <c r="H57" s="13"/>
      <c r="I57" s="13"/>
      <c r="J57" s="13"/>
      <c r="K57" s="13"/>
      <c r="L57" s="23"/>
    </row>
    <row r="58" spans="1:12">
      <c r="A58" s="17"/>
      <c r="B58" s="26" t="s">
        <v>1110</v>
      </c>
      <c r="C58" s="13"/>
      <c r="D58" s="13"/>
      <c r="E58" s="13"/>
      <c r="F58" s="13"/>
      <c r="G58" s="13"/>
      <c r="H58" s="13"/>
      <c r="I58" s="13"/>
      <c r="J58" s="13"/>
      <c r="K58" s="13"/>
      <c r="L58" s="23"/>
    </row>
    <row r="59" spans="1:12">
      <c r="A59" s="17"/>
      <c r="B59" s="26" t="s">
        <v>1111</v>
      </c>
      <c r="C59" s="13"/>
      <c r="D59" s="13"/>
      <c r="E59" s="13"/>
      <c r="F59" s="13"/>
      <c r="G59" s="13"/>
      <c r="H59" s="13"/>
      <c r="I59" s="13"/>
      <c r="J59" s="13"/>
      <c r="K59" s="13"/>
      <c r="L59" s="23"/>
    </row>
    <row r="60" spans="1:12">
      <c r="A60" s="17"/>
      <c r="B60" s="26" t="s">
        <v>1113</v>
      </c>
      <c r="C60" s="13"/>
      <c r="D60" s="13"/>
      <c r="E60" s="13"/>
      <c r="F60" s="13"/>
      <c r="G60" s="13"/>
      <c r="H60" s="13"/>
      <c r="I60" s="13"/>
      <c r="J60" s="13"/>
      <c r="K60" s="13"/>
      <c r="L60" s="23"/>
    </row>
    <row r="61" spans="1:12">
      <c r="A61" s="17"/>
      <c r="B61" s="26" t="s">
        <v>1114</v>
      </c>
      <c r="C61" s="13"/>
      <c r="D61" s="13"/>
      <c r="E61" s="13"/>
      <c r="F61" s="13"/>
      <c r="G61" s="13"/>
      <c r="H61" s="13"/>
      <c r="I61" s="13"/>
      <c r="J61" s="13"/>
      <c r="K61" s="13"/>
      <c r="L61" s="23"/>
    </row>
    <row r="62" spans="1:12">
      <c r="A62" s="17"/>
      <c r="B62" s="26" t="s">
        <v>1115</v>
      </c>
      <c r="C62" s="13"/>
      <c r="D62" s="13"/>
      <c r="E62" s="13"/>
      <c r="F62" s="13"/>
      <c r="G62" s="13"/>
      <c r="H62" s="13"/>
      <c r="I62" s="13"/>
      <c r="J62" s="13"/>
      <c r="K62" s="13"/>
      <c r="L62" s="23"/>
    </row>
    <row r="63" spans="1:12">
      <c r="A63" s="17"/>
      <c r="B63" s="26" t="s">
        <v>1116</v>
      </c>
      <c r="C63" s="13"/>
      <c r="D63" s="13"/>
      <c r="E63" s="13"/>
      <c r="F63" s="13"/>
      <c r="G63" s="13"/>
      <c r="H63" s="13"/>
      <c r="I63" s="13"/>
      <c r="J63" s="13"/>
      <c r="K63" s="13"/>
      <c r="L63" s="23"/>
    </row>
    <row r="64" spans="1:12">
      <c r="A64" s="17"/>
      <c r="B64" s="26" t="s">
        <v>1117</v>
      </c>
      <c r="C64" s="13"/>
      <c r="D64" s="13"/>
      <c r="E64" s="13"/>
      <c r="F64" s="13"/>
      <c r="G64" s="13"/>
      <c r="H64" s="13"/>
      <c r="I64" s="13"/>
      <c r="J64" s="13"/>
      <c r="K64" s="13"/>
      <c r="L64" s="23"/>
    </row>
    <row r="65" spans="1:12">
      <c r="A65" s="17"/>
      <c r="B65" s="26" t="s">
        <v>1118</v>
      </c>
      <c r="C65" s="13"/>
      <c r="D65" s="13"/>
      <c r="E65" s="13"/>
      <c r="F65" s="13"/>
      <c r="G65" s="13"/>
      <c r="H65" s="13"/>
      <c r="I65" s="13"/>
      <c r="J65" s="13"/>
      <c r="K65" s="13"/>
      <c r="L65" s="23"/>
    </row>
    <row r="66" spans="1:12">
      <c r="A66" s="17"/>
      <c r="B66" s="26" t="s">
        <v>1119</v>
      </c>
      <c r="C66" s="13"/>
      <c r="D66" s="13"/>
      <c r="E66" s="13"/>
      <c r="F66" s="13"/>
      <c r="G66" s="13"/>
      <c r="H66" s="13"/>
      <c r="I66" s="13"/>
      <c r="J66" s="13"/>
      <c r="K66" s="13"/>
      <c r="L66" s="23"/>
    </row>
    <row r="67" spans="1:12">
      <c r="A67" s="17"/>
      <c r="B67" s="26" t="s">
        <v>1121</v>
      </c>
      <c r="C67" s="13"/>
      <c r="D67" s="13"/>
      <c r="E67" s="13"/>
      <c r="F67" s="13"/>
      <c r="G67" s="13"/>
      <c r="H67" s="13"/>
      <c r="I67" s="13"/>
      <c r="J67" s="13"/>
      <c r="K67" s="13"/>
      <c r="L67" s="23"/>
    </row>
    <row r="68" spans="1:12">
      <c r="A68" s="17"/>
      <c r="B68" s="26" t="s">
        <v>1122</v>
      </c>
      <c r="C68" s="13"/>
      <c r="D68" s="13"/>
      <c r="E68" s="13"/>
      <c r="F68" s="13"/>
      <c r="G68" s="13"/>
      <c r="H68" s="13"/>
      <c r="I68" s="13"/>
      <c r="J68" s="13"/>
      <c r="K68" s="13"/>
      <c r="L68" s="23"/>
    </row>
    <row r="69" spans="1:12">
      <c r="A69" s="17"/>
      <c r="B69" s="26" t="s">
        <v>1124</v>
      </c>
      <c r="C69" s="13"/>
      <c r="D69" s="13"/>
      <c r="E69" s="13"/>
      <c r="F69" s="13"/>
      <c r="G69" s="13"/>
      <c r="H69" s="13"/>
      <c r="I69" s="13"/>
      <c r="J69" s="13"/>
      <c r="K69" s="13"/>
      <c r="L69" s="23"/>
    </row>
    <row r="70" spans="1:12">
      <c r="A70" s="17"/>
      <c r="B70" s="26" t="s">
        <v>1126</v>
      </c>
      <c r="C70" s="13"/>
      <c r="D70" s="13"/>
      <c r="E70" s="13"/>
      <c r="F70" s="13"/>
      <c r="G70" s="13"/>
      <c r="H70" s="13"/>
      <c r="I70" s="13"/>
      <c r="J70" s="13"/>
      <c r="K70" s="13"/>
      <c r="L70" s="23"/>
    </row>
    <row r="71" spans="1:12">
      <c r="A71" s="17"/>
      <c r="B71" s="26" t="s">
        <v>1127</v>
      </c>
      <c r="C71" s="13"/>
      <c r="D71" s="13"/>
      <c r="E71" s="13"/>
      <c r="F71" s="13"/>
      <c r="G71" s="13"/>
      <c r="H71" s="13"/>
      <c r="I71" s="13"/>
      <c r="J71" s="13"/>
      <c r="K71" s="13"/>
      <c r="L71" s="23"/>
    </row>
    <row r="72" spans="1:12">
      <c r="A72" s="17"/>
      <c r="B72" s="26" t="s">
        <v>1129</v>
      </c>
      <c r="C72" s="13"/>
      <c r="D72" s="13"/>
      <c r="E72" s="13"/>
      <c r="F72" s="13"/>
      <c r="G72" s="13"/>
      <c r="H72" s="13"/>
      <c r="I72" s="13"/>
      <c r="J72" s="13"/>
      <c r="K72" s="13"/>
      <c r="L72" s="23"/>
    </row>
    <row r="73" spans="1:12">
      <c r="A73" s="17"/>
      <c r="B73" s="26" t="s">
        <v>1130</v>
      </c>
      <c r="C73" s="13"/>
      <c r="D73" s="13"/>
      <c r="E73" s="13"/>
      <c r="F73" s="13"/>
      <c r="G73" s="13"/>
      <c r="H73" s="13"/>
      <c r="I73" s="13"/>
      <c r="J73" s="13"/>
      <c r="K73" s="13"/>
      <c r="L73" s="23"/>
    </row>
    <row r="74" spans="1:12">
      <c r="A74" s="17"/>
      <c r="B74" s="26" t="s">
        <v>1131</v>
      </c>
      <c r="C74" s="13"/>
      <c r="D74" s="13"/>
      <c r="E74" s="13"/>
      <c r="F74" s="13"/>
      <c r="G74" s="13"/>
      <c r="H74" s="13"/>
      <c r="I74" s="13"/>
      <c r="J74" s="13"/>
      <c r="K74" s="13"/>
      <c r="L74" s="23"/>
    </row>
    <row r="75" spans="1:12">
      <c r="A75" s="17"/>
      <c r="B75" s="26" t="s">
        <v>1132</v>
      </c>
      <c r="C75" s="13"/>
      <c r="D75" s="13"/>
      <c r="E75" s="13"/>
      <c r="F75" s="13"/>
      <c r="G75" s="13"/>
      <c r="H75" s="13"/>
      <c r="I75" s="13"/>
      <c r="J75" s="13"/>
      <c r="K75" s="13"/>
      <c r="L75" s="23"/>
    </row>
    <row r="76" spans="1:12">
      <c r="A76" s="17"/>
      <c r="B76" s="26" t="s">
        <v>1133</v>
      </c>
      <c r="C76" s="13"/>
      <c r="D76" s="13"/>
      <c r="E76" s="13"/>
      <c r="F76" s="13"/>
      <c r="G76" s="13"/>
      <c r="H76" s="13"/>
      <c r="I76" s="13"/>
      <c r="J76" s="13"/>
      <c r="K76" s="13"/>
      <c r="L76" s="23"/>
    </row>
    <row r="77" spans="1:12">
      <c r="A77" s="17"/>
      <c r="B77" s="26" t="s">
        <v>1134</v>
      </c>
      <c r="C77" s="13"/>
      <c r="D77" s="13"/>
      <c r="E77" s="13"/>
      <c r="F77" s="13"/>
      <c r="G77" s="13"/>
      <c r="H77" s="13"/>
      <c r="I77" s="13"/>
      <c r="J77" s="13"/>
      <c r="K77" s="13"/>
      <c r="L77" s="23"/>
    </row>
    <row r="78" spans="1:12">
      <c r="A78" s="17"/>
      <c r="B78" s="26" t="s">
        <v>1135</v>
      </c>
      <c r="C78" s="13"/>
      <c r="D78" s="13"/>
      <c r="E78" s="13"/>
      <c r="F78" s="13"/>
      <c r="G78" s="13"/>
      <c r="H78" s="13"/>
      <c r="I78" s="13"/>
      <c r="J78" s="13"/>
      <c r="K78" s="13"/>
      <c r="L78" s="23"/>
    </row>
    <row r="79" spans="1:12">
      <c r="A79" s="17"/>
      <c r="B79" s="26" t="s">
        <v>1137</v>
      </c>
      <c r="C79" s="13"/>
      <c r="D79" s="13"/>
      <c r="E79" s="13"/>
      <c r="F79" s="13"/>
      <c r="G79" s="13"/>
      <c r="H79" s="13"/>
      <c r="I79" s="13"/>
      <c r="J79" s="13"/>
      <c r="K79" s="13"/>
      <c r="L79" s="23"/>
    </row>
    <row r="80" spans="1:12">
      <c r="A80" s="17"/>
      <c r="B80" s="26" t="s">
        <v>1139</v>
      </c>
      <c r="C80" s="13"/>
      <c r="D80" s="13"/>
      <c r="E80" s="13"/>
      <c r="F80" s="13"/>
      <c r="G80" s="13"/>
      <c r="H80" s="13"/>
      <c r="I80" s="13"/>
      <c r="J80" s="13"/>
      <c r="K80" s="13"/>
      <c r="L80" s="23"/>
    </row>
    <row r="81" spans="1:12">
      <c r="A81" s="17"/>
      <c r="B81" s="26" t="s">
        <v>1141</v>
      </c>
      <c r="C81" s="13"/>
      <c r="D81" s="13"/>
      <c r="E81" s="13"/>
      <c r="F81" s="13"/>
      <c r="G81" s="13"/>
      <c r="H81" s="13"/>
      <c r="I81" s="13"/>
      <c r="J81" s="13"/>
      <c r="K81" s="13"/>
      <c r="L81" s="23"/>
    </row>
    <row r="82" spans="1:12">
      <c r="A82" s="17"/>
      <c r="B82" s="26" t="s">
        <v>1142</v>
      </c>
      <c r="C82" s="13"/>
      <c r="D82" s="13"/>
      <c r="E82" s="13"/>
      <c r="F82" s="13"/>
      <c r="G82" s="13"/>
      <c r="H82" s="13"/>
      <c r="I82" s="13"/>
      <c r="J82" s="13"/>
      <c r="K82" s="13"/>
      <c r="L82" s="23"/>
    </row>
    <row r="83" spans="1:12">
      <c r="A83" s="17"/>
      <c r="B83" s="26" t="s">
        <v>1143</v>
      </c>
      <c r="C83" s="13"/>
      <c r="D83" s="13"/>
      <c r="E83" s="13"/>
      <c r="F83" s="13"/>
      <c r="G83" s="13"/>
      <c r="H83" s="13"/>
      <c r="I83" s="13"/>
      <c r="J83" s="13"/>
      <c r="K83" s="13"/>
      <c r="L83" s="23"/>
    </row>
    <row r="84" spans="1:12">
      <c r="A84" s="17"/>
      <c r="B84" s="26" t="s">
        <v>1144</v>
      </c>
      <c r="C84" s="13"/>
      <c r="D84" s="13"/>
      <c r="E84" s="13"/>
      <c r="F84" s="13"/>
      <c r="G84" s="13"/>
      <c r="H84" s="13"/>
      <c r="I84" s="13"/>
      <c r="J84" s="13"/>
      <c r="K84" s="13"/>
      <c r="L84" s="23"/>
    </row>
    <row r="85" spans="1:12">
      <c r="A85" s="17"/>
      <c r="B85" s="26" t="s">
        <v>1145</v>
      </c>
      <c r="C85" s="13"/>
      <c r="D85" s="13"/>
      <c r="E85" s="13"/>
      <c r="F85" s="13"/>
      <c r="G85" s="13"/>
      <c r="H85" s="13"/>
      <c r="I85" s="13"/>
      <c r="J85" s="13"/>
      <c r="K85" s="13"/>
      <c r="L85" s="23"/>
    </row>
    <row r="86" spans="1:12">
      <c r="A86" s="17"/>
      <c r="B86" s="26" t="s">
        <v>1147</v>
      </c>
      <c r="C86" s="13"/>
      <c r="D86" s="13"/>
      <c r="E86" s="13"/>
      <c r="F86" s="13"/>
      <c r="G86" s="13"/>
      <c r="H86" s="13"/>
      <c r="I86" s="13"/>
      <c r="J86" s="13"/>
      <c r="K86" s="13"/>
      <c r="L86" s="23"/>
    </row>
    <row r="87" spans="1:12">
      <c r="A87" s="17"/>
      <c r="B87" s="26" t="s">
        <v>1149</v>
      </c>
      <c r="C87" s="13"/>
      <c r="D87" s="13"/>
      <c r="E87" s="13"/>
      <c r="F87" s="13"/>
      <c r="G87" s="13"/>
      <c r="H87" s="13"/>
      <c r="I87" s="13"/>
      <c r="J87" s="13"/>
      <c r="K87" s="13"/>
      <c r="L87" s="23"/>
    </row>
    <row r="88" spans="1:12">
      <c r="A88" s="17"/>
      <c r="B88" s="26" t="s">
        <v>1151</v>
      </c>
      <c r="C88" s="13"/>
      <c r="D88" s="13"/>
      <c r="E88" s="13"/>
      <c r="F88" s="13"/>
      <c r="G88" s="13"/>
      <c r="H88" s="13"/>
      <c r="I88" s="13"/>
      <c r="J88" s="13"/>
      <c r="K88" s="13"/>
      <c r="L88" s="23"/>
    </row>
    <row r="89" spans="1:12">
      <c r="A89" s="17"/>
      <c r="B89" s="26" t="s">
        <v>1153</v>
      </c>
      <c r="C89" s="13"/>
      <c r="D89" s="13"/>
      <c r="E89" s="13"/>
      <c r="F89" s="13"/>
      <c r="G89" s="13"/>
      <c r="H89" s="13"/>
      <c r="I89" s="13"/>
      <c r="J89" s="13"/>
      <c r="K89" s="13"/>
      <c r="L89" s="23"/>
    </row>
    <row r="90" spans="1:12">
      <c r="A90" s="17"/>
      <c r="B90" s="26" t="s">
        <v>1155</v>
      </c>
      <c r="C90" s="13"/>
      <c r="D90" s="13"/>
      <c r="E90" s="13"/>
      <c r="F90" s="13"/>
      <c r="G90" s="13"/>
      <c r="H90" s="13"/>
      <c r="I90" s="13"/>
      <c r="J90" s="13"/>
      <c r="K90" s="13"/>
      <c r="L90" s="23"/>
    </row>
    <row r="91" spans="1:12">
      <c r="A91" s="17"/>
      <c r="B91" s="26" t="s">
        <v>1157</v>
      </c>
      <c r="C91" s="13"/>
      <c r="D91" s="13"/>
      <c r="E91" s="13"/>
      <c r="F91" s="13"/>
      <c r="G91" s="13"/>
      <c r="H91" s="13"/>
      <c r="I91" s="13"/>
      <c r="J91" s="13"/>
      <c r="K91" s="13"/>
      <c r="L91" s="23"/>
    </row>
    <row r="92" spans="1:12">
      <c r="A92" s="17"/>
      <c r="B92" s="26" t="s">
        <v>1158</v>
      </c>
      <c r="C92" s="13"/>
      <c r="D92" s="13"/>
      <c r="E92" s="13"/>
      <c r="F92" s="13"/>
      <c r="G92" s="13"/>
      <c r="H92" s="13"/>
      <c r="I92" s="13"/>
      <c r="J92" s="13"/>
      <c r="K92" s="13"/>
      <c r="L92" s="23"/>
    </row>
    <row r="93" spans="1:12">
      <c r="A93" s="17"/>
      <c r="B93" s="26" t="s">
        <v>1160</v>
      </c>
      <c r="C93" s="13"/>
      <c r="D93" s="13"/>
      <c r="E93" s="13"/>
      <c r="F93" s="13"/>
      <c r="G93" s="13"/>
      <c r="H93" s="13"/>
      <c r="I93" s="13"/>
      <c r="J93" s="13"/>
      <c r="K93" s="13"/>
      <c r="L93" s="23"/>
    </row>
    <row r="94" spans="1:12">
      <c r="A94" s="17"/>
      <c r="B94" s="26" t="s">
        <v>1162</v>
      </c>
      <c r="C94" s="13"/>
      <c r="D94" s="13"/>
      <c r="E94" s="13"/>
      <c r="F94" s="13"/>
      <c r="G94" s="13"/>
      <c r="H94" s="13"/>
      <c r="I94" s="13"/>
      <c r="J94" s="13"/>
      <c r="K94" s="13"/>
      <c r="L94" s="23"/>
    </row>
    <row r="95" spans="1:12">
      <c r="A95" s="17"/>
      <c r="B95" s="26" t="s">
        <v>1163</v>
      </c>
      <c r="C95" s="13"/>
      <c r="D95" s="13"/>
      <c r="E95" s="13"/>
      <c r="F95" s="13"/>
      <c r="G95" s="13"/>
      <c r="H95" s="13"/>
      <c r="I95" s="13"/>
      <c r="J95" s="13"/>
      <c r="K95" s="13"/>
      <c r="L95" s="23"/>
    </row>
    <row r="96" spans="1:12">
      <c r="A96" s="17"/>
      <c r="B96" s="26" t="s">
        <v>1165</v>
      </c>
      <c r="C96" s="13"/>
      <c r="D96" s="13"/>
      <c r="E96" s="13"/>
      <c r="F96" s="13"/>
      <c r="G96" s="13"/>
      <c r="H96" s="13"/>
      <c r="I96" s="13"/>
      <c r="J96" s="13"/>
      <c r="K96" s="13"/>
      <c r="L96" s="23"/>
    </row>
    <row r="97" spans="1:12">
      <c r="A97" s="17"/>
      <c r="B97" s="26" t="s">
        <v>1167</v>
      </c>
      <c r="C97" s="13"/>
      <c r="D97" s="13"/>
      <c r="E97" s="13"/>
      <c r="F97" s="13"/>
      <c r="G97" s="13"/>
      <c r="H97" s="13"/>
      <c r="I97" s="13"/>
      <c r="J97" s="13"/>
      <c r="K97" s="13"/>
      <c r="L97" s="23"/>
    </row>
    <row r="98" spans="1:12">
      <c r="A98" s="17"/>
      <c r="B98" s="26" t="s">
        <v>1168</v>
      </c>
      <c r="C98" s="13"/>
      <c r="D98" s="13"/>
      <c r="E98" s="13"/>
      <c r="F98" s="13"/>
      <c r="G98" s="13"/>
      <c r="H98" s="13"/>
      <c r="I98" s="13"/>
      <c r="J98" s="13"/>
      <c r="K98" s="13"/>
      <c r="L98" s="23"/>
    </row>
    <row r="99" spans="1:12">
      <c r="A99" s="17"/>
      <c r="B99" s="26" t="s">
        <v>1170</v>
      </c>
      <c r="C99" s="13"/>
      <c r="D99" s="13"/>
      <c r="E99" s="13"/>
      <c r="F99" s="13"/>
      <c r="G99" s="13"/>
      <c r="H99" s="13"/>
      <c r="I99" s="13"/>
      <c r="J99" s="13"/>
      <c r="K99" s="13"/>
      <c r="L99" s="23"/>
    </row>
    <row r="100" spans="1:12">
      <c r="A100" s="17"/>
      <c r="B100" s="26" t="s">
        <v>1171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23"/>
    </row>
    <row r="101" spans="1:12">
      <c r="A101" s="17"/>
      <c r="B101" s="26" t="s">
        <v>1173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23"/>
    </row>
    <row r="102" spans="1:12">
      <c r="A102" s="17"/>
      <c r="B102" s="26" t="s">
        <v>1175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23"/>
    </row>
    <row r="103" spans="1:12">
      <c r="A103" s="17"/>
      <c r="B103" s="26" t="s">
        <v>1176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23"/>
    </row>
    <row r="104" spans="1:12">
      <c r="A104" s="17"/>
      <c r="B104" s="26" t="s">
        <v>1177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23"/>
    </row>
    <row r="105" spans="1:12">
      <c r="A105" s="17"/>
      <c r="B105" s="26" t="s">
        <v>1179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23"/>
    </row>
    <row r="106" spans="1:12">
      <c r="A106" s="17"/>
      <c r="B106" s="26" t="s">
        <v>1180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23"/>
    </row>
    <row r="107" spans="1:12">
      <c r="A107" s="17"/>
      <c r="B107" s="26" t="s">
        <v>1182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23"/>
    </row>
    <row r="108" spans="1:12">
      <c r="A108" s="24" t="s">
        <v>1184</v>
      </c>
      <c r="B108" s="13" t="s">
        <v>1185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23"/>
    </row>
    <row r="109" spans="1:12">
      <c r="A109" s="17"/>
      <c r="B109" s="13" t="s">
        <v>1186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23"/>
    </row>
    <row r="110" spans="1:12">
      <c r="A110" s="17"/>
      <c r="B110" s="13" t="s">
        <v>1187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23"/>
    </row>
    <row r="111" spans="1:12">
      <c r="A111" s="24" t="s">
        <v>1184</v>
      </c>
      <c r="B111" s="13" t="s">
        <v>1188</v>
      </c>
      <c r="C111" s="13"/>
      <c r="D111" s="13"/>
      <c r="E111" s="13"/>
      <c r="F111" s="13"/>
      <c r="G111" s="13"/>
      <c r="H111" s="13"/>
      <c r="I111" s="13"/>
      <c r="J111" s="13"/>
      <c r="K111" s="13"/>
      <c r="L111" s="23"/>
    </row>
    <row r="112" spans="1:12">
      <c r="A112" s="24"/>
      <c r="B112" s="13" t="s">
        <v>1190</v>
      </c>
      <c r="C112" s="13"/>
      <c r="D112" s="13"/>
      <c r="E112" s="13"/>
      <c r="F112" s="13"/>
      <c r="G112" s="13"/>
      <c r="H112" s="13"/>
      <c r="I112" s="13"/>
      <c r="J112" s="13"/>
      <c r="K112" s="13"/>
      <c r="L112" s="23"/>
    </row>
    <row r="113" spans="1:12">
      <c r="A113" s="24"/>
      <c r="B113" s="13" t="s">
        <v>1192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23"/>
    </row>
    <row r="114" spans="1:12">
      <c r="A114" s="24"/>
      <c r="B114" s="13" t="s">
        <v>1194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23"/>
    </row>
    <row r="115" spans="1:12">
      <c r="A115" s="24"/>
      <c r="B115" s="13" t="s">
        <v>1196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23"/>
    </row>
    <row r="116" spans="1:12">
      <c r="A116" s="24"/>
      <c r="B116" s="13" t="s">
        <v>1198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23"/>
    </row>
    <row r="117" spans="1:12">
      <c r="A117" s="24"/>
      <c r="B117" s="13" t="s">
        <v>1200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23"/>
    </row>
    <row r="118" spans="1:12">
      <c r="A118" s="24"/>
      <c r="B118" s="13" t="s">
        <v>1202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23"/>
    </row>
    <row r="119" spans="1:12">
      <c r="A119" s="24"/>
      <c r="B119" s="13" t="s">
        <v>1203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23"/>
    </row>
    <row r="120" spans="1:12">
      <c r="A120" s="24"/>
      <c r="B120" s="13" t="s">
        <v>1205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23"/>
    </row>
    <row r="121" spans="1:12">
      <c r="A121" s="24"/>
      <c r="B121" s="13" t="s">
        <v>1206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23"/>
    </row>
    <row r="122" spans="1:12">
      <c r="A122" s="24"/>
      <c r="B122" s="13" t="s">
        <v>1208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23"/>
    </row>
    <row r="123" spans="1:12">
      <c r="A123" s="24"/>
      <c r="B123" s="13" t="s">
        <v>1210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23"/>
    </row>
    <row r="124" spans="1:12">
      <c r="A124" s="24"/>
      <c r="B124" s="13" t="s">
        <v>1212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23"/>
    </row>
    <row r="125" spans="1:12">
      <c r="A125" s="24"/>
      <c r="B125" s="13" t="s">
        <v>1214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23"/>
    </row>
    <row r="126" spans="1:12">
      <c r="A126" s="24"/>
      <c r="B126" s="13" t="s">
        <v>1215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23"/>
    </row>
    <row r="127" spans="1:12">
      <c r="A127" s="24"/>
      <c r="B127" s="13" t="s">
        <v>1217</v>
      </c>
      <c r="C127" s="13"/>
      <c r="D127" s="13"/>
      <c r="E127" s="13"/>
      <c r="F127" s="13"/>
      <c r="G127" s="13"/>
      <c r="H127" s="13"/>
      <c r="I127" s="13"/>
      <c r="J127" s="13"/>
      <c r="K127" s="13"/>
      <c r="L127" s="23"/>
    </row>
    <row r="128" spans="1:12">
      <c r="A128" s="24"/>
      <c r="B128" s="13" t="s">
        <v>1218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23"/>
    </row>
    <row r="129" spans="1:12">
      <c r="A129" s="24"/>
      <c r="B129" s="13" t="s">
        <v>1219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23"/>
    </row>
    <row r="130" spans="1:12">
      <c r="A130" s="24"/>
      <c r="B130" s="13" t="s">
        <v>1220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23"/>
    </row>
    <row r="131" spans="1:12">
      <c r="A131" s="24"/>
      <c r="B131" s="13" t="s">
        <v>1221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23"/>
    </row>
    <row r="132" spans="1:12">
      <c r="A132" s="24"/>
      <c r="B132" s="13" t="s">
        <v>1223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23"/>
    </row>
    <row r="133" spans="1:12">
      <c r="A133" s="24"/>
      <c r="B133" s="13" t="s">
        <v>1224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23"/>
    </row>
    <row r="134" spans="1:12">
      <c r="A134" s="24"/>
      <c r="B134" s="13" t="s">
        <v>1225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23"/>
    </row>
    <row r="135" spans="1:12">
      <c r="A135" s="24"/>
      <c r="B135" s="13" t="s">
        <v>1226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23"/>
    </row>
    <row r="136" spans="1:12">
      <c r="A136" s="24"/>
      <c r="B136" s="13" t="s">
        <v>1227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23"/>
    </row>
    <row r="137" spans="1:12">
      <c r="A137" s="24"/>
      <c r="B137" s="13" t="s">
        <v>1229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23"/>
    </row>
    <row r="138" spans="1:12">
      <c r="A138" s="24"/>
      <c r="B138" s="13" t="s">
        <v>1230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23"/>
    </row>
    <row r="139" spans="1:12">
      <c r="A139" s="24"/>
      <c r="B139" s="13" t="s">
        <v>1231</v>
      </c>
      <c r="C139" s="13"/>
      <c r="D139" s="13"/>
      <c r="E139" s="13"/>
      <c r="F139" s="13"/>
      <c r="G139" s="23"/>
      <c r="H139" s="13"/>
      <c r="I139" s="13"/>
      <c r="J139" s="13"/>
      <c r="K139" s="13"/>
      <c r="L139" s="23"/>
    </row>
    <row r="140" spans="1:12">
      <c r="A140" s="24"/>
      <c r="B140" s="13" t="s">
        <v>1233</v>
      </c>
      <c r="C140" s="13"/>
      <c r="D140" s="13"/>
      <c r="E140" s="13"/>
      <c r="F140" s="13"/>
      <c r="G140" s="23"/>
      <c r="H140" s="13"/>
      <c r="I140" s="13"/>
      <c r="J140" s="13"/>
      <c r="K140" s="13"/>
      <c r="L140" s="23"/>
    </row>
    <row r="141" spans="1:12">
      <c r="A141" s="24"/>
      <c r="B141" s="13" t="s">
        <v>1234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23"/>
    </row>
    <row r="142" spans="1:12">
      <c r="A142" s="24"/>
      <c r="B142" s="13" t="s">
        <v>1236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23"/>
    </row>
    <row r="143" spans="1:12">
      <c r="A143" s="24"/>
      <c r="B143" s="13" t="s">
        <v>1238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23"/>
    </row>
    <row r="144" spans="1:12">
      <c r="A144" s="24"/>
      <c r="B144" s="13" t="s">
        <v>1240</v>
      </c>
      <c r="C144" s="13"/>
      <c r="D144" s="13"/>
      <c r="E144" s="13"/>
      <c r="F144" s="13"/>
      <c r="G144" s="13"/>
      <c r="H144" s="13"/>
      <c r="I144" s="13"/>
      <c r="J144" s="13"/>
      <c r="K144" s="13"/>
      <c r="L144" s="23"/>
    </row>
    <row r="145" spans="1:12">
      <c r="A145" s="24"/>
      <c r="B145" s="13" t="s">
        <v>1241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23"/>
    </row>
    <row r="146" spans="1:12">
      <c r="A146" s="24"/>
      <c r="B146" s="13" t="s">
        <v>1243</v>
      </c>
      <c r="C146" s="13"/>
      <c r="D146" s="13"/>
      <c r="E146" s="13"/>
      <c r="F146" s="13"/>
      <c r="G146" s="13"/>
      <c r="H146" s="13"/>
      <c r="I146" s="13"/>
      <c r="J146" s="13"/>
      <c r="K146" s="13"/>
      <c r="L146" s="23"/>
    </row>
    <row r="147" spans="1:12">
      <c r="A147" s="24"/>
      <c r="B147" s="13" t="s">
        <v>1245</v>
      </c>
      <c r="C147" s="13"/>
      <c r="D147" s="13"/>
      <c r="E147" s="13"/>
      <c r="F147" s="13"/>
      <c r="G147" s="13"/>
      <c r="H147" s="13"/>
      <c r="I147" s="13"/>
      <c r="J147" s="13"/>
      <c r="K147" s="13"/>
      <c r="L147" s="23"/>
    </row>
    <row r="148" spans="1:12">
      <c r="A148" s="24"/>
      <c r="B148" s="13" t="s">
        <v>1246</v>
      </c>
      <c r="C148" s="13"/>
      <c r="D148" s="13"/>
      <c r="E148" s="13"/>
      <c r="F148" s="13"/>
      <c r="G148" s="13"/>
      <c r="H148" s="13"/>
      <c r="I148" s="13"/>
      <c r="J148" s="13"/>
      <c r="K148" s="13"/>
      <c r="L148" s="23"/>
    </row>
    <row r="149" spans="1:12">
      <c r="A149" s="24"/>
      <c r="B149" s="13" t="s">
        <v>1247</v>
      </c>
      <c r="C149" s="13"/>
      <c r="D149" s="13"/>
      <c r="E149" s="13"/>
      <c r="F149" s="13"/>
      <c r="G149" s="13"/>
      <c r="H149" s="13"/>
      <c r="I149" s="13"/>
      <c r="J149" s="13"/>
      <c r="K149" s="13"/>
      <c r="L149" s="23"/>
    </row>
    <row r="150" spans="1:12">
      <c r="A150" s="24"/>
      <c r="B150" s="13" t="s">
        <v>1248</v>
      </c>
      <c r="C150" s="13"/>
      <c r="D150" s="13"/>
      <c r="E150" s="13"/>
      <c r="F150" s="13"/>
      <c r="G150" s="13"/>
      <c r="H150" s="13"/>
      <c r="I150" s="13"/>
      <c r="J150" s="13"/>
      <c r="K150" s="13"/>
      <c r="L150" s="23"/>
    </row>
    <row r="151" spans="1:12">
      <c r="A151" s="24"/>
      <c r="B151" s="13" t="s">
        <v>1250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23"/>
    </row>
    <row r="152" spans="1:12">
      <c r="A152" s="24"/>
      <c r="B152" s="13" t="s">
        <v>1252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23"/>
    </row>
    <row r="153" spans="1:12">
      <c r="A153" s="24"/>
      <c r="B153" s="13" t="s">
        <v>1253</v>
      </c>
      <c r="C153" s="13"/>
      <c r="D153" s="13"/>
      <c r="E153" s="13"/>
      <c r="F153" s="13"/>
      <c r="G153" s="13"/>
      <c r="H153" s="13"/>
      <c r="I153" s="13"/>
      <c r="J153" s="13"/>
      <c r="K153" s="13"/>
      <c r="L153" s="23"/>
    </row>
    <row r="154" spans="1:12">
      <c r="A154" s="24"/>
      <c r="B154" s="13" t="s">
        <v>1254</v>
      </c>
      <c r="C154" s="13"/>
      <c r="D154" s="13"/>
      <c r="E154" s="13"/>
      <c r="F154" s="13"/>
      <c r="G154" s="13"/>
      <c r="H154" s="13"/>
      <c r="I154" s="13"/>
      <c r="J154" s="13"/>
      <c r="K154" s="13"/>
      <c r="L154" s="23"/>
    </row>
    <row r="155" spans="1:12">
      <c r="A155" s="24"/>
      <c r="B155" s="13" t="s">
        <v>1256</v>
      </c>
      <c r="C155" s="13"/>
      <c r="D155" s="13"/>
      <c r="E155" s="13"/>
      <c r="F155" s="13"/>
      <c r="G155" s="13"/>
      <c r="H155" s="13"/>
      <c r="I155" s="13"/>
      <c r="J155" s="13"/>
      <c r="K155" s="13"/>
      <c r="L155" s="23"/>
    </row>
    <row r="156" spans="1:12">
      <c r="A156" s="24"/>
      <c r="B156" s="13" t="s">
        <v>1257</v>
      </c>
      <c r="C156" s="13"/>
      <c r="D156" s="13"/>
      <c r="E156" s="13"/>
      <c r="F156" s="13"/>
      <c r="G156" s="13"/>
      <c r="H156" s="13"/>
      <c r="I156" s="13"/>
      <c r="J156" s="13"/>
      <c r="K156" s="13"/>
      <c r="L156" s="23"/>
    </row>
    <row r="157" spans="1:12">
      <c r="A157" s="24"/>
      <c r="B157" s="13" t="s">
        <v>1259</v>
      </c>
      <c r="C157" s="13"/>
      <c r="D157" s="13"/>
      <c r="E157" s="13"/>
      <c r="F157" s="13"/>
      <c r="G157" s="13"/>
      <c r="H157" s="13"/>
      <c r="I157" s="13"/>
      <c r="J157" s="13"/>
      <c r="K157" s="13"/>
      <c r="L157" s="23"/>
    </row>
    <row r="158" spans="1:12">
      <c r="A158" s="24"/>
      <c r="B158" s="13" t="s">
        <v>1260</v>
      </c>
      <c r="C158" s="13"/>
      <c r="D158" s="13"/>
      <c r="E158" s="13"/>
      <c r="F158" s="13"/>
      <c r="G158" s="13"/>
      <c r="H158" s="13"/>
      <c r="I158" s="13"/>
      <c r="J158" s="13"/>
      <c r="K158" s="13"/>
      <c r="L158" s="23"/>
    </row>
    <row r="159" spans="1:12">
      <c r="A159" s="24"/>
      <c r="B159" s="13" t="s">
        <v>1262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23"/>
    </row>
    <row r="160" spans="1:12">
      <c r="A160" s="24"/>
      <c r="B160" s="13" t="s">
        <v>1264</v>
      </c>
      <c r="C160" s="13"/>
      <c r="D160" s="13"/>
      <c r="E160" s="13"/>
      <c r="F160" s="13"/>
      <c r="G160" s="13"/>
      <c r="H160" s="13"/>
      <c r="I160" s="13"/>
      <c r="J160" s="13"/>
      <c r="K160" s="13"/>
      <c r="L160" s="23"/>
    </row>
    <row r="161" spans="1:12">
      <c r="A161" s="24"/>
      <c r="B161" s="13" t="s">
        <v>1265</v>
      </c>
      <c r="C161" s="13"/>
      <c r="D161" s="13"/>
      <c r="E161" s="13"/>
      <c r="F161" s="13"/>
      <c r="G161" s="13"/>
      <c r="H161" s="13"/>
      <c r="I161" s="13"/>
      <c r="J161" s="13"/>
      <c r="K161" s="13"/>
      <c r="L161" s="23"/>
    </row>
    <row r="162" spans="1:12">
      <c r="A162" s="24"/>
      <c r="B162" s="13" t="s">
        <v>1266</v>
      </c>
      <c r="C162" s="13"/>
      <c r="D162" s="13"/>
      <c r="E162" s="13"/>
      <c r="F162" s="13"/>
      <c r="G162" s="13"/>
      <c r="H162" s="13"/>
      <c r="I162" s="13"/>
      <c r="J162" s="13"/>
      <c r="K162" s="13"/>
      <c r="L162" s="23"/>
    </row>
    <row r="163" spans="1:12">
      <c r="A163" s="24"/>
      <c r="B163" s="13" t="s">
        <v>1267</v>
      </c>
      <c r="C163" s="13"/>
      <c r="D163" s="13"/>
      <c r="E163" s="13"/>
      <c r="F163" s="13"/>
      <c r="G163" s="13"/>
      <c r="H163" s="13"/>
      <c r="I163" s="13"/>
      <c r="J163" s="13"/>
      <c r="K163" s="13"/>
      <c r="L163" s="23"/>
    </row>
    <row r="164" spans="1:12">
      <c r="A164" s="24"/>
      <c r="B164" s="13" t="s">
        <v>1268</v>
      </c>
      <c r="C164" s="13"/>
      <c r="D164" s="13"/>
      <c r="E164" s="13"/>
      <c r="F164" s="13"/>
      <c r="G164" s="13"/>
      <c r="H164" s="13"/>
      <c r="I164" s="13"/>
      <c r="J164" s="13"/>
      <c r="K164" s="13"/>
      <c r="L164" s="23"/>
    </row>
    <row r="165" spans="1:12">
      <c r="A165" s="24"/>
      <c r="B165" s="13" t="s">
        <v>1269</v>
      </c>
      <c r="C165" s="13"/>
      <c r="D165" s="13"/>
      <c r="E165" s="13"/>
      <c r="F165" s="13"/>
      <c r="G165" s="13"/>
      <c r="H165" s="13"/>
      <c r="I165" s="13"/>
      <c r="J165" s="13"/>
      <c r="K165" s="13"/>
      <c r="L165" s="23"/>
    </row>
    <row r="166" spans="1:12">
      <c r="A166" s="24"/>
      <c r="B166" s="13" t="s">
        <v>1270</v>
      </c>
      <c r="C166" s="13"/>
      <c r="D166" s="13"/>
      <c r="E166" s="13"/>
      <c r="F166" s="13"/>
      <c r="G166" s="13"/>
      <c r="H166" s="13"/>
      <c r="I166" s="13"/>
      <c r="J166" s="13"/>
      <c r="K166" s="13"/>
      <c r="L166" s="23"/>
    </row>
    <row r="167" spans="1:12">
      <c r="A167" s="24"/>
      <c r="B167" s="13" t="s">
        <v>1271</v>
      </c>
      <c r="C167" s="13"/>
      <c r="D167" s="13"/>
      <c r="E167" s="13"/>
      <c r="F167" s="13"/>
      <c r="G167" s="13"/>
      <c r="H167" s="13"/>
      <c r="I167" s="13"/>
      <c r="J167" s="13"/>
      <c r="K167" s="13"/>
      <c r="L167" s="23"/>
    </row>
    <row r="168" spans="1:12">
      <c r="A168" s="24"/>
      <c r="B168" s="13" t="s">
        <v>1272</v>
      </c>
      <c r="C168" s="13"/>
      <c r="D168" s="13"/>
      <c r="E168" s="13"/>
      <c r="F168" s="13"/>
      <c r="G168" s="13"/>
      <c r="H168" s="13"/>
      <c r="I168" s="13"/>
      <c r="J168" s="13"/>
      <c r="K168" s="13"/>
      <c r="L168" s="23"/>
    </row>
    <row r="169" spans="1:12">
      <c r="A169" s="24"/>
      <c r="B169" s="13" t="s">
        <v>1273</v>
      </c>
      <c r="C169" s="13"/>
      <c r="D169" s="13"/>
      <c r="E169" s="13"/>
      <c r="F169" s="13"/>
      <c r="G169" s="13"/>
      <c r="H169" s="13"/>
      <c r="I169" s="13"/>
      <c r="J169" s="13"/>
      <c r="K169" s="13"/>
      <c r="L169" s="23"/>
    </row>
    <row r="170" spans="1:12">
      <c r="A170" s="24"/>
      <c r="B170" s="13" t="s">
        <v>1274</v>
      </c>
      <c r="C170" s="13"/>
      <c r="D170" s="13"/>
      <c r="E170" s="13"/>
      <c r="F170" s="13"/>
      <c r="G170" s="13"/>
      <c r="H170" s="13"/>
      <c r="I170" s="13"/>
      <c r="J170" s="13"/>
      <c r="K170" s="13"/>
      <c r="L170" s="23"/>
    </row>
    <row r="171" spans="1:12">
      <c r="A171" s="24"/>
      <c r="B171" s="13" t="s">
        <v>1276</v>
      </c>
      <c r="C171" s="13"/>
      <c r="D171" s="13"/>
      <c r="E171" s="13"/>
      <c r="F171" s="13"/>
      <c r="G171" s="13"/>
      <c r="H171" s="13"/>
      <c r="I171" s="13"/>
      <c r="J171" s="13"/>
      <c r="K171" s="13"/>
      <c r="L171" s="23"/>
    </row>
    <row r="172" spans="1:12">
      <c r="A172" s="24"/>
      <c r="B172" s="13" t="s">
        <v>1277</v>
      </c>
      <c r="C172" s="13"/>
      <c r="D172" s="13"/>
      <c r="E172" s="13"/>
      <c r="F172" s="13"/>
      <c r="G172" s="13"/>
      <c r="H172" s="13"/>
      <c r="I172" s="13"/>
      <c r="J172" s="13"/>
      <c r="K172" s="13"/>
      <c r="L172" s="23"/>
    </row>
    <row r="173" spans="1:12">
      <c r="A173" s="24"/>
      <c r="B173" s="13" t="s">
        <v>1279</v>
      </c>
      <c r="C173" s="13"/>
      <c r="D173" s="13"/>
      <c r="E173" s="13"/>
      <c r="F173" s="13"/>
      <c r="G173" s="13"/>
      <c r="H173" s="13"/>
      <c r="I173" s="13"/>
      <c r="J173" s="13"/>
      <c r="K173" s="13"/>
      <c r="L173" s="23"/>
    </row>
    <row r="174" spans="1:12">
      <c r="A174" s="24"/>
      <c r="B174" s="13" t="s">
        <v>1281</v>
      </c>
      <c r="C174" s="13"/>
      <c r="D174" s="13"/>
      <c r="E174" s="13"/>
      <c r="F174" s="13"/>
      <c r="G174" s="13"/>
      <c r="H174" s="13"/>
      <c r="I174" s="13"/>
      <c r="J174" s="13"/>
      <c r="K174" s="13"/>
      <c r="L174" s="23"/>
    </row>
    <row r="175" spans="1:12">
      <c r="A175" s="24"/>
      <c r="B175" s="13" t="s">
        <v>1282</v>
      </c>
      <c r="C175" s="13"/>
      <c r="D175" s="13"/>
      <c r="E175" s="13"/>
      <c r="F175" s="13"/>
      <c r="G175" s="13"/>
      <c r="H175" s="13"/>
      <c r="I175" s="13"/>
      <c r="J175" s="13"/>
      <c r="K175" s="13"/>
      <c r="L175" s="23"/>
    </row>
    <row r="176" spans="1:12">
      <c r="A176" s="24"/>
      <c r="B176" s="13" t="s">
        <v>1283</v>
      </c>
      <c r="C176" s="13"/>
      <c r="D176" s="13"/>
      <c r="E176" s="13"/>
      <c r="F176" s="13"/>
      <c r="G176" s="13"/>
      <c r="H176" s="13"/>
      <c r="I176" s="13"/>
      <c r="J176" s="13"/>
      <c r="K176" s="13"/>
      <c r="L176" s="23"/>
    </row>
    <row r="177" spans="1:12">
      <c r="A177" s="24"/>
      <c r="B177" s="13" t="s">
        <v>1284</v>
      </c>
      <c r="C177" s="13"/>
      <c r="D177" s="13"/>
      <c r="E177" s="13"/>
      <c r="F177" s="13"/>
      <c r="G177" s="13"/>
      <c r="H177" s="13"/>
      <c r="I177" s="13"/>
      <c r="J177" s="13"/>
      <c r="K177" s="13"/>
      <c r="L177" s="23"/>
    </row>
    <row r="178" spans="1:12">
      <c r="A178" s="24"/>
      <c r="B178" s="13" t="s">
        <v>1285</v>
      </c>
      <c r="C178" s="13"/>
      <c r="D178" s="13"/>
      <c r="E178" s="13"/>
      <c r="F178" s="13"/>
      <c r="G178" s="13"/>
      <c r="H178" s="13"/>
      <c r="I178" s="13"/>
      <c r="J178" s="13"/>
      <c r="K178" s="13"/>
      <c r="L178" s="23"/>
    </row>
    <row r="179" spans="1:12">
      <c r="A179" s="24"/>
      <c r="B179" s="13" t="s">
        <v>1286</v>
      </c>
      <c r="C179" s="13"/>
      <c r="D179" s="13"/>
      <c r="E179" s="13"/>
      <c r="F179" s="13"/>
      <c r="G179" s="13"/>
      <c r="H179" s="13"/>
      <c r="I179" s="13"/>
      <c r="J179" s="13"/>
      <c r="K179" s="13"/>
      <c r="L179" s="23"/>
    </row>
    <row r="180" spans="1:12">
      <c r="A180" s="24"/>
      <c r="B180" s="13" t="s">
        <v>1288</v>
      </c>
      <c r="C180" s="13"/>
      <c r="D180" s="13"/>
      <c r="E180" s="13"/>
      <c r="F180" s="13"/>
      <c r="G180" s="13"/>
      <c r="H180" s="13"/>
      <c r="I180" s="13"/>
      <c r="J180" s="13"/>
      <c r="K180" s="13"/>
      <c r="L180" s="23"/>
    </row>
    <row r="181" spans="1:12">
      <c r="A181" s="24"/>
      <c r="B181" s="13" t="s">
        <v>1290</v>
      </c>
      <c r="C181" s="13"/>
      <c r="D181" s="13"/>
      <c r="E181" s="13"/>
      <c r="F181" s="13"/>
      <c r="G181" s="13"/>
      <c r="H181" s="13"/>
      <c r="I181" s="13"/>
      <c r="J181" s="13"/>
      <c r="K181" s="13"/>
      <c r="L181" s="23"/>
    </row>
    <row r="182" spans="1:12">
      <c r="A182" s="24"/>
      <c r="B182" s="13" t="s">
        <v>1291</v>
      </c>
      <c r="C182" s="13"/>
      <c r="D182" s="13"/>
      <c r="E182" s="13"/>
      <c r="F182" s="13"/>
      <c r="G182" s="13"/>
      <c r="H182" s="13"/>
      <c r="I182" s="13"/>
      <c r="J182" s="13"/>
      <c r="K182" s="13"/>
      <c r="L182" s="23"/>
    </row>
    <row r="183" spans="1:12">
      <c r="A183" s="24"/>
      <c r="B183" s="13" t="s">
        <v>1292</v>
      </c>
      <c r="C183" s="13"/>
      <c r="D183" s="13"/>
      <c r="E183" s="13"/>
      <c r="F183" s="13"/>
      <c r="G183" s="13"/>
      <c r="H183" s="13"/>
      <c r="I183" s="13"/>
      <c r="J183" s="13"/>
      <c r="K183" s="13"/>
      <c r="L183" s="23"/>
    </row>
    <row r="184" spans="1:12">
      <c r="A184" s="24"/>
      <c r="B184" s="13" t="s">
        <v>1294</v>
      </c>
      <c r="C184" s="13"/>
      <c r="D184" s="13"/>
      <c r="E184" s="13"/>
      <c r="F184" s="13"/>
      <c r="G184" s="13"/>
      <c r="H184" s="13"/>
      <c r="I184" s="13"/>
      <c r="J184" s="13"/>
      <c r="K184" s="13"/>
      <c r="L184" s="23"/>
    </row>
    <row r="185" spans="1:12">
      <c r="A185" s="24"/>
      <c r="B185" s="13" t="s">
        <v>1296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23"/>
    </row>
    <row r="186" spans="1:12">
      <c r="A186" s="24"/>
      <c r="B186" s="13" t="s">
        <v>1297</v>
      </c>
      <c r="C186" s="13"/>
      <c r="D186" s="13"/>
      <c r="E186" s="13"/>
      <c r="F186" s="13"/>
      <c r="G186" s="23"/>
      <c r="H186" s="13"/>
      <c r="I186" s="13"/>
      <c r="J186" s="13"/>
      <c r="K186" s="13"/>
      <c r="L186" s="23"/>
    </row>
    <row r="187" spans="1:12">
      <c r="A187" s="24"/>
      <c r="B187" s="13" t="s">
        <v>1298</v>
      </c>
      <c r="C187" s="13"/>
      <c r="D187" s="13"/>
      <c r="E187" s="13"/>
      <c r="F187" s="13"/>
      <c r="G187" s="23"/>
      <c r="H187" s="13"/>
      <c r="I187" s="13"/>
      <c r="J187" s="13"/>
      <c r="K187" s="13"/>
      <c r="L187" s="23"/>
    </row>
    <row r="188" spans="1:12">
      <c r="A188" s="24"/>
      <c r="B188" s="13" t="s">
        <v>1299</v>
      </c>
      <c r="C188" s="13"/>
      <c r="D188" s="13"/>
      <c r="E188" s="13"/>
      <c r="F188" s="13"/>
      <c r="G188" s="13"/>
      <c r="H188" s="13"/>
      <c r="I188" s="13"/>
      <c r="J188" s="13"/>
      <c r="K188" s="13"/>
      <c r="L188" s="23"/>
    </row>
    <row r="189" spans="1:12">
      <c r="A189" s="24"/>
      <c r="B189" s="13" t="s">
        <v>1301</v>
      </c>
      <c r="C189" s="13"/>
      <c r="D189" s="13"/>
      <c r="E189" s="13"/>
      <c r="F189" s="13"/>
      <c r="G189" s="13"/>
      <c r="H189" s="13"/>
      <c r="I189" s="13"/>
      <c r="J189" s="13"/>
      <c r="K189" s="13"/>
      <c r="L189" s="23"/>
    </row>
    <row r="190" spans="1:12">
      <c r="A190" s="24"/>
      <c r="B190" s="13" t="s">
        <v>1303</v>
      </c>
      <c r="C190" s="13"/>
      <c r="D190" s="13"/>
      <c r="E190" s="13"/>
      <c r="F190" s="13"/>
      <c r="G190" s="13"/>
      <c r="H190" s="13"/>
      <c r="I190" s="13"/>
      <c r="J190" s="13"/>
      <c r="K190" s="13"/>
      <c r="L190" s="23"/>
    </row>
    <row r="191" spans="1:12">
      <c r="A191" s="24"/>
      <c r="B191" s="13" t="s">
        <v>1304</v>
      </c>
      <c r="C191" s="13"/>
      <c r="D191" s="13"/>
      <c r="E191" s="13"/>
      <c r="F191" s="13"/>
      <c r="G191" s="13"/>
      <c r="H191" s="13"/>
      <c r="I191" s="13"/>
      <c r="J191" s="13"/>
      <c r="K191" s="13"/>
      <c r="L191" s="23"/>
    </row>
    <row r="192" spans="1:12">
      <c r="A192" s="24"/>
      <c r="B192" s="13" t="s">
        <v>1305</v>
      </c>
      <c r="C192" s="13"/>
      <c r="D192" s="13"/>
      <c r="E192" s="13"/>
      <c r="F192" s="13"/>
      <c r="G192" s="13"/>
      <c r="H192" s="13"/>
      <c r="I192" s="13"/>
      <c r="J192" s="13"/>
      <c r="K192" s="13"/>
      <c r="L192" s="23"/>
    </row>
    <row r="193" spans="1:12">
      <c r="A193" s="24"/>
      <c r="B193" s="13" t="s">
        <v>1306</v>
      </c>
      <c r="C193" s="13"/>
      <c r="D193" s="13"/>
      <c r="E193" s="13"/>
      <c r="F193" s="13"/>
      <c r="G193" s="13"/>
      <c r="H193" s="13"/>
      <c r="I193" s="13"/>
      <c r="J193" s="13"/>
      <c r="K193" s="13"/>
      <c r="L193" s="23"/>
    </row>
    <row r="194" spans="1:12">
      <c r="A194" s="24"/>
      <c r="B194" s="13" t="s">
        <v>1308</v>
      </c>
      <c r="C194" s="13"/>
      <c r="D194" s="13"/>
      <c r="E194" s="13"/>
      <c r="F194" s="13"/>
      <c r="G194" s="13"/>
      <c r="H194" s="13"/>
      <c r="I194" s="13"/>
      <c r="J194" s="13"/>
      <c r="K194" s="13"/>
      <c r="L194" s="23"/>
    </row>
    <row r="195" spans="1:12">
      <c r="A195" s="24"/>
      <c r="B195" s="13" t="s">
        <v>1309</v>
      </c>
      <c r="C195" s="13"/>
      <c r="D195" s="13"/>
      <c r="E195" s="13"/>
      <c r="F195" s="13"/>
      <c r="G195" s="13"/>
      <c r="H195" s="13"/>
      <c r="I195" s="13"/>
      <c r="J195" s="13"/>
      <c r="K195" s="13"/>
      <c r="L195" s="23"/>
    </row>
    <row r="196" spans="1:12">
      <c r="A196" s="24"/>
      <c r="B196" s="13" t="s">
        <v>1310</v>
      </c>
      <c r="C196" s="13"/>
      <c r="D196" s="13"/>
      <c r="E196" s="13"/>
      <c r="F196" s="13"/>
      <c r="G196" s="13"/>
      <c r="H196" s="13"/>
      <c r="I196" s="13"/>
      <c r="J196" s="13"/>
      <c r="K196" s="13"/>
      <c r="L196" s="23"/>
    </row>
    <row r="197" spans="1:12">
      <c r="A197" s="24"/>
      <c r="B197" s="13" t="s">
        <v>1311</v>
      </c>
      <c r="C197" s="13"/>
      <c r="D197" s="13"/>
      <c r="E197" s="13"/>
      <c r="F197" s="13"/>
      <c r="G197" s="13"/>
      <c r="H197" s="13"/>
      <c r="I197" s="13"/>
      <c r="J197" s="13"/>
      <c r="K197" s="13"/>
      <c r="L197" s="23"/>
    </row>
    <row r="198" spans="1:12">
      <c r="A198" s="24"/>
      <c r="B198" s="13" t="s">
        <v>1312</v>
      </c>
      <c r="C198" s="13"/>
      <c r="D198" s="13"/>
      <c r="E198" s="13"/>
      <c r="F198" s="13"/>
      <c r="G198" s="13"/>
      <c r="H198" s="13"/>
      <c r="I198" s="13"/>
      <c r="J198" s="13"/>
      <c r="K198" s="13"/>
      <c r="L198" s="23"/>
    </row>
    <row r="199" spans="1:12">
      <c r="A199" s="24"/>
      <c r="B199" s="13" t="s">
        <v>1313</v>
      </c>
      <c r="C199" s="13"/>
      <c r="D199" s="13"/>
      <c r="E199" s="13"/>
      <c r="F199" s="13"/>
      <c r="G199" s="13"/>
      <c r="H199" s="13"/>
      <c r="I199" s="13"/>
      <c r="J199" s="13"/>
      <c r="K199" s="13"/>
      <c r="L199" s="23"/>
    </row>
    <row r="200" spans="1:12">
      <c r="A200" s="24"/>
      <c r="B200" s="13" t="s">
        <v>1314</v>
      </c>
      <c r="C200" s="13"/>
      <c r="D200" s="13"/>
      <c r="E200" s="13"/>
      <c r="F200" s="13"/>
      <c r="G200" s="13"/>
      <c r="H200" s="13"/>
      <c r="I200" s="13"/>
      <c r="J200" s="13"/>
      <c r="K200" s="13"/>
      <c r="L200" s="23"/>
    </row>
    <row r="201" spans="1:12">
      <c r="A201" s="24"/>
      <c r="B201" s="13" t="s">
        <v>1315</v>
      </c>
      <c r="C201" s="13"/>
      <c r="D201" s="13"/>
      <c r="E201" s="13"/>
      <c r="F201" s="13"/>
      <c r="G201" s="13"/>
      <c r="H201" s="13"/>
      <c r="I201" s="13"/>
      <c r="J201" s="13"/>
      <c r="K201" s="13"/>
      <c r="L201" s="23"/>
    </row>
    <row r="202" spans="1:12">
      <c r="A202" s="24"/>
      <c r="B202" s="13" t="s">
        <v>1316</v>
      </c>
      <c r="C202" s="13"/>
      <c r="D202" s="13"/>
      <c r="E202" s="13"/>
      <c r="F202" s="13"/>
      <c r="G202" s="13"/>
      <c r="H202" s="13"/>
      <c r="I202" s="13"/>
      <c r="J202" s="13"/>
      <c r="K202" s="13"/>
      <c r="L202" s="23"/>
    </row>
    <row r="203" spans="1:12">
      <c r="A203" s="24"/>
      <c r="B203" s="13" t="s">
        <v>1317</v>
      </c>
      <c r="C203" s="13"/>
      <c r="D203" s="13"/>
      <c r="E203" s="13"/>
      <c r="F203" s="13"/>
      <c r="G203" s="13"/>
      <c r="H203" s="13"/>
      <c r="I203" s="13"/>
      <c r="J203" s="13"/>
      <c r="K203" s="13"/>
      <c r="L203" s="23"/>
    </row>
    <row r="204" spans="1:12">
      <c r="A204" s="24"/>
      <c r="B204" s="13" t="s">
        <v>1319</v>
      </c>
      <c r="C204" s="13"/>
      <c r="D204" s="13"/>
      <c r="E204" s="13"/>
      <c r="F204" s="13"/>
      <c r="G204" s="13"/>
      <c r="H204" s="13"/>
      <c r="I204" s="13"/>
      <c r="J204" s="13"/>
      <c r="K204" s="13"/>
      <c r="L204" s="23"/>
    </row>
    <row r="205" spans="1:12">
      <c r="A205" s="24"/>
      <c r="B205" s="13" t="s">
        <v>1320</v>
      </c>
      <c r="C205" s="13"/>
      <c r="D205" s="13"/>
      <c r="E205" s="13"/>
      <c r="F205" s="13"/>
      <c r="G205" s="13"/>
      <c r="H205" s="13"/>
      <c r="I205" s="13"/>
      <c r="J205" s="13"/>
      <c r="K205" s="13"/>
      <c r="L205" s="23"/>
    </row>
    <row r="206" spans="1:12">
      <c r="A206" s="24"/>
      <c r="B206" s="13" t="s">
        <v>1321</v>
      </c>
      <c r="C206" s="13"/>
      <c r="D206" s="13"/>
      <c r="E206" s="13"/>
      <c r="F206" s="13"/>
      <c r="G206" s="13"/>
      <c r="H206" s="13"/>
      <c r="I206" s="13"/>
      <c r="J206" s="13"/>
      <c r="K206" s="13"/>
      <c r="L206" s="23"/>
    </row>
    <row r="207" spans="1:12">
      <c r="A207" s="24"/>
      <c r="B207" s="13" t="s">
        <v>1323</v>
      </c>
      <c r="C207" s="13"/>
      <c r="D207" s="13"/>
      <c r="E207" s="13"/>
      <c r="F207" s="13"/>
      <c r="G207" s="13"/>
      <c r="H207" s="13"/>
      <c r="I207" s="13"/>
      <c r="J207" s="13"/>
      <c r="K207" s="13"/>
      <c r="L207" s="23"/>
    </row>
    <row r="208" spans="1:12">
      <c r="A208" s="24"/>
      <c r="B208" s="13" t="s">
        <v>1324</v>
      </c>
      <c r="C208" s="13"/>
      <c r="D208" s="13"/>
      <c r="E208" s="13"/>
      <c r="F208" s="13"/>
      <c r="G208" s="13"/>
      <c r="H208" s="13"/>
      <c r="I208" s="13"/>
      <c r="J208" s="13"/>
      <c r="K208" s="13"/>
      <c r="L208" s="23"/>
    </row>
    <row r="209" spans="1:12">
      <c r="A209" s="24"/>
      <c r="B209" s="13" t="s">
        <v>1325</v>
      </c>
      <c r="C209" s="13"/>
      <c r="D209" s="13"/>
      <c r="E209" s="13"/>
      <c r="F209" s="13"/>
      <c r="G209" s="13"/>
      <c r="H209" s="13"/>
      <c r="I209" s="13"/>
      <c r="J209" s="13"/>
      <c r="K209" s="13"/>
      <c r="L209" s="23"/>
    </row>
    <row r="210" spans="1:12">
      <c r="A210" s="24"/>
      <c r="B210" s="13" t="s">
        <v>1327</v>
      </c>
      <c r="C210" s="13"/>
      <c r="D210" s="13"/>
      <c r="E210" s="13"/>
      <c r="F210" s="13"/>
      <c r="G210" s="13"/>
      <c r="H210" s="13"/>
      <c r="I210" s="13"/>
      <c r="J210" s="13"/>
      <c r="K210" s="13"/>
      <c r="L210" s="23"/>
    </row>
    <row r="211" spans="1:12">
      <c r="A211" s="24"/>
      <c r="B211" s="13" t="s">
        <v>1328</v>
      </c>
      <c r="C211" s="13"/>
      <c r="D211" s="13"/>
      <c r="E211" s="13"/>
      <c r="F211" s="13"/>
      <c r="G211" s="13"/>
      <c r="H211" s="13"/>
      <c r="I211" s="13"/>
      <c r="J211" s="13"/>
      <c r="K211" s="13"/>
      <c r="L211" s="23"/>
    </row>
    <row r="212" spans="1:12">
      <c r="A212" s="24"/>
      <c r="B212" s="13" t="s">
        <v>1329</v>
      </c>
      <c r="C212" s="13"/>
      <c r="D212" s="13"/>
      <c r="E212" s="13"/>
      <c r="F212" s="13"/>
      <c r="G212" s="13"/>
      <c r="H212" s="13"/>
      <c r="I212" s="13"/>
      <c r="J212" s="13"/>
      <c r="K212" s="13"/>
      <c r="L212" s="23"/>
    </row>
    <row r="213" spans="1:12">
      <c r="A213" s="24"/>
      <c r="B213" s="13" t="s">
        <v>1330</v>
      </c>
      <c r="C213" s="13"/>
      <c r="D213" s="13"/>
      <c r="E213" s="13"/>
      <c r="F213" s="13"/>
      <c r="G213" s="13"/>
      <c r="H213" s="13"/>
      <c r="I213" s="13"/>
      <c r="J213" s="13"/>
      <c r="K213" s="13"/>
      <c r="L213" s="23"/>
    </row>
    <row r="214" spans="1:12">
      <c r="A214" s="24"/>
      <c r="B214" s="13" t="s">
        <v>1331</v>
      </c>
      <c r="C214" s="13"/>
      <c r="D214" s="13"/>
      <c r="E214" s="13"/>
      <c r="F214" s="13"/>
      <c r="G214" s="13"/>
      <c r="H214" s="13"/>
      <c r="I214" s="13"/>
      <c r="J214" s="13"/>
      <c r="K214" s="13"/>
      <c r="L214" s="23"/>
    </row>
    <row r="215" spans="1:12">
      <c r="A215" s="24"/>
      <c r="B215" s="13" t="s">
        <v>1332</v>
      </c>
      <c r="C215" s="13"/>
      <c r="D215" s="13"/>
      <c r="E215" s="13"/>
      <c r="F215" s="13"/>
      <c r="G215" s="13"/>
      <c r="H215" s="13"/>
      <c r="I215" s="13"/>
      <c r="J215" s="13"/>
      <c r="K215" s="13"/>
      <c r="L215" s="23"/>
    </row>
    <row r="216" spans="1:12">
      <c r="A216" s="24"/>
      <c r="B216" s="13" t="s">
        <v>1333</v>
      </c>
      <c r="C216" s="13"/>
      <c r="D216" s="13"/>
      <c r="E216" s="13"/>
      <c r="F216" s="13"/>
      <c r="G216" s="13"/>
      <c r="H216" s="13"/>
      <c r="I216" s="13"/>
      <c r="J216" s="13"/>
      <c r="K216" s="13"/>
      <c r="L216" s="23"/>
    </row>
    <row r="217" spans="1:12">
      <c r="A217" s="24"/>
      <c r="B217" s="13" t="s">
        <v>1335</v>
      </c>
      <c r="C217" s="13"/>
      <c r="D217" s="13"/>
      <c r="E217" s="13"/>
      <c r="F217" s="13"/>
      <c r="G217" s="13"/>
      <c r="H217" s="13"/>
      <c r="I217" s="13"/>
      <c r="J217" s="13"/>
      <c r="K217" s="13"/>
      <c r="L217" s="23"/>
    </row>
    <row r="218" spans="1:12">
      <c r="A218" s="24"/>
      <c r="B218" s="13" t="s">
        <v>1336</v>
      </c>
      <c r="C218" s="13"/>
      <c r="D218" s="13"/>
      <c r="E218" s="13"/>
      <c r="F218" s="13"/>
      <c r="G218" s="13"/>
      <c r="H218" s="13"/>
      <c r="I218" s="13"/>
      <c r="J218" s="13"/>
      <c r="K218" s="13"/>
      <c r="L218" s="23"/>
    </row>
    <row r="219" spans="1:12">
      <c r="A219" s="24"/>
      <c r="B219" s="13" t="s">
        <v>1338</v>
      </c>
      <c r="C219" s="13"/>
      <c r="D219" s="13"/>
      <c r="E219" s="13"/>
      <c r="F219" s="13"/>
      <c r="G219" s="13"/>
      <c r="H219" s="13"/>
      <c r="I219" s="13"/>
      <c r="J219" s="13"/>
      <c r="K219" s="13"/>
      <c r="L219" s="23"/>
    </row>
    <row r="220" spans="1:12">
      <c r="A220" s="24"/>
      <c r="B220" s="13" t="s">
        <v>1340</v>
      </c>
      <c r="C220" s="13"/>
      <c r="D220" s="13"/>
      <c r="E220" s="13"/>
      <c r="F220" s="13"/>
      <c r="G220" s="13"/>
      <c r="H220" s="13"/>
      <c r="I220" s="13"/>
      <c r="J220" s="13"/>
      <c r="K220" s="13"/>
      <c r="L220" s="23"/>
    </row>
    <row r="221" spans="1:12">
      <c r="A221" s="24"/>
      <c r="B221" s="13" t="s">
        <v>1342</v>
      </c>
      <c r="C221" s="13"/>
      <c r="D221" s="13"/>
      <c r="E221" s="13"/>
      <c r="F221" s="13"/>
      <c r="G221" s="13"/>
      <c r="H221" s="13"/>
      <c r="I221" s="13"/>
      <c r="J221" s="13"/>
      <c r="K221" s="13"/>
      <c r="L221" s="23"/>
    </row>
    <row r="222" spans="1:12">
      <c r="A222" s="24"/>
      <c r="B222" s="13" t="s">
        <v>1343</v>
      </c>
      <c r="C222" s="13"/>
      <c r="D222" s="13"/>
      <c r="E222" s="13"/>
      <c r="F222" s="13"/>
      <c r="G222" s="13"/>
      <c r="H222" s="13"/>
      <c r="I222" s="13"/>
      <c r="J222" s="13"/>
      <c r="K222" s="13"/>
      <c r="L222" s="23"/>
    </row>
    <row r="223" spans="1:12">
      <c r="A223" s="24"/>
      <c r="B223" s="13" t="s">
        <v>1344</v>
      </c>
      <c r="C223" s="13"/>
      <c r="D223" s="13"/>
      <c r="E223" s="13"/>
      <c r="F223" s="13"/>
      <c r="G223" s="13"/>
      <c r="H223" s="13"/>
      <c r="I223" s="13"/>
      <c r="J223" s="13"/>
      <c r="K223" s="13"/>
      <c r="L223" s="23"/>
    </row>
    <row r="224" spans="1:12">
      <c r="A224" s="24"/>
      <c r="B224" s="13" t="s">
        <v>1346</v>
      </c>
      <c r="C224" s="13"/>
      <c r="D224" s="13"/>
      <c r="E224" s="13"/>
      <c r="F224" s="13"/>
      <c r="G224" s="13"/>
      <c r="H224" s="13"/>
      <c r="I224" s="13"/>
      <c r="J224" s="13"/>
      <c r="K224" s="13"/>
      <c r="L224" s="23"/>
    </row>
    <row r="225" spans="1:12">
      <c r="A225" s="24"/>
      <c r="B225" s="13" t="s">
        <v>1347</v>
      </c>
      <c r="C225" s="13"/>
      <c r="D225" s="13"/>
      <c r="E225" s="13"/>
      <c r="F225" s="13"/>
      <c r="G225" s="13"/>
      <c r="H225" s="13"/>
      <c r="I225" s="13"/>
      <c r="J225" s="13"/>
      <c r="K225" s="13"/>
      <c r="L225" s="23"/>
    </row>
    <row r="226" spans="1:12">
      <c r="A226" s="24"/>
      <c r="B226" s="13" t="s">
        <v>1349</v>
      </c>
      <c r="C226" s="13"/>
      <c r="D226" s="13"/>
      <c r="E226" s="13"/>
      <c r="F226" s="13"/>
      <c r="G226" s="13"/>
      <c r="H226" s="13"/>
      <c r="I226" s="13"/>
      <c r="J226" s="13"/>
      <c r="K226" s="13"/>
      <c r="L226" s="23"/>
    </row>
    <row r="227" spans="1:12">
      <c r="A227" s="24"/>
      <c r="B227" s="13" t="s">
        <v>1350</v>
      </c>
      <c r="C227" s="13"/>
      <c r="D227" s="13"/>
      <c r="E227" s="13"/>
      <c r="F227" s="13"/>
      <c r="G227" s="13"/>
      <c r="H227" s="13"/>
      <c r="I227" s="13"/>
      <c r="J227" s="13"/>
      <c r="K227" s="13"/>
      <c r="L227" s="23"/>
    </row>
    <row r="228" spans="1:12">
      <c r="A228" s="24"/>
      <c r="B228" s="13" t="s">
        <v>1351</v>
      </c>
      <c r="C228" s="13"/>
      <c r="D228" s="13"/>
      <c r="E228" s="13"/>
      <c r="F228" s="13"/>
      <c r="G228" s="13"/>
      <c r="H228" s="13"/>
      <c r="I228" s="13"/>
      <c r="J228" s="13"/>
      <c r="K228" s="13"/>
      <c r="L228" s="23"/>
    </row>
    <row r="229" spans="1:12">
      <c r="A229" s="24"/>
      <c r="B229" s="13" t="s">
        <v>1352</v>
      </c>
      <c r="C229" s="13"/>
      <c r="D229" s="13"/>
      <c r="E229" s="13"/>
      <c r="F229" s="13"/>
      <c r="G229" s="13"/>
      <c r="H229" s="13"/>
      <c r="I229" s="13"/>
      <c r="J229" s="13"/>
      <c r="K229" s="13"/>
      <c r="L229" s="23"/>
    </row>
    <row r="230" spans="1:12">
      <c r="A230" s="24"/>
      <c r="B230" s="13" t="s">
        <v>1353</v>
      </c>
      <c r="C230" s="13"/>
      <c r="D230" s="13"/>
      <c r="E230" s="13"/>
      <c r="F230" s="13"/>
      <c r="G230" s="13"/>
      <c r="H230" s="13"/>
      <c r="I230" s="13"/>
      <c r="J230" s="13"/>
      <c r="K230" s="13"/>
      <c r="L230" s="23"/>
    </row>
    <row r="231" spans="1:12">
      <c r="A231" s="24"/>
      <c r="B231" s="13" t="s">
        <v>1354</v>
      </c>
      <c r="C231" s="13"/>
      <c r="D231" s="13"/>
      <c r="E231" s="13"/>
      <c r="F231" s="13"/>
      <c r="G231" s="13"/>
      <c r="H231" s="13"/>
      <c r="I231" s="13"/>
      <c r="J231" s="13"/>
      <c r="K231" s="13"/>
      <c r="L231" s="23"/>
    </row>
    <row r="232" spans="1:12">
      <c r="A232" s="24"/>
      <c r="B232" s="13" t="s">
        <v>1356</v>
      </c>
      <c r="C232" s="13"/>
      <c r="D232" s="13"/>
      <c r="E232" s="13"/>
      <c r="F232" s="13"/>
      <c r="G232" s="13"/>
      <c r="H232" s="13"/>
      <c r="I232" s="13"/>
      <c r="J232" s="13"/>
      <c r="K232" s="13"/>
      <c r="L232" s="23"/>
    </row>
    <row r="233" spans="1:12">
      <c r="A233" s="24"/>
      <c r="B233" s="13" t="s">
        <v>1357</v>
      </c>
      <c r="C233" s="13"/>
      <c r="D233" s="13"/>
      <c r="E233" s="13"/>
      <c r="F233" s="13"/>
      <c r="G233" s="13"/>
      <c r="H233" s="13"/>
      <c r="I233" s="13"/>
      <c r="J233" s="13"/>
      <c r="K233" s="13"/>
      <c r="L233" s="23"/>
    </row>
    <row r="234" spans="1:12">
      <c r="A234" s="24"/>
      <c r="B234" s="13" t="s">
        <v>1358</v>
      </c>
      <c r="C234" s="13"/>
      <c r="D234" s="13"/>
      <c r="E234" s="13"/>
      <c r="F234" s="13"/>
      <c r="G234" s="13"/>
      <c r="H234" s="13"/>
      <c r="I234" s="13"/>
      <c r="J234" s="13"/>
      <c r="K234" s="13"/>
      <c r="L234" s="23"/>
    </row>
    <row r="235" spans="1:12">
      <c r="A235" s="24"/>
      <c r="B235" s="13" t="s">
        <v>1360</v>
      </c>
      <c r="C235" s="13"/>
      <c r="D235" s="13"/>
      <c r="E235" s="13"/>
      <c r="F235" s="13"/>
      <c r="G235" s="13"/>
      <c r="H235" s="13"/>
      <c r="I235" s="13"/>
      <c r="J235" s="13"/>
      <c r="K235" s="13"/>
      <c r="L235" s="23"/>
    </row>
    <row r="236" spans="1:12">
      <c r="A236" s="24"/>
      <c r="B236" s="13" t="s">
        <v>1361</v>
      </c>
      <c r="C236" s="13"/>
      <c r="D236" s="13"/>
      <c r="E236" s="13"/>
      <c r="F236" s="13"/>
      <c r="G236" s="13"/>
      <c r="H236" s="13"/>
      <c r="I236" s="13"/>
      <c r="J236" s="13"/>
      <c r="K236" s="13"/>
      <c r="L236" s="23"/>
    </row>
    <row r="237" spans="1:12">
      <c r="A237" s="24"/>
      <c r="B237" s="13" t="s">
        <v>1362</v>
      </c>
      <c r="C237" s="13"/>
      <c r="D237" s="13"/>
      <c r="E237" s="13"/>
      <c r="F237" s="13"/>
      <c r="G237" s="13"/>
      <c r="H237" s="13"/>
      <c r="I237" s="13"/>
      <c r="J237" s="13"/>
      <c r="K237" s="13"/>
      <c r="L237" s="23"/>
    </row>
    <row r="238" spans="1:12">
      <c r="A238" s="24"/>
      <c r="B238" s="13" t="s">
        <v>1364</v>
      </c>
      <c r="C238" s="13"/>
      <c r="D238" s="13"/>
      <c r="E238" s="13"/>
      <c r="F238" s="13"/>
      <c r="G238" s="13"/>
      <c r="H238" s="13"/>
      <c r="I238" s="13"/>
      <c r="J238" s="13"/>
      <c r="K238" s="13"/>
      <c r="L238" s="23"/>
    </row>
    <row r="239" spans="1:12">
      <c r="A239" s="24"/>
      <c r="B239" s="13" t="s">
        <v>1365</v>
      </c>
      <c r="C239" s="13"/>
      <c r="D239" s="13"/>
      <c r="E239" s="13"/>
      <c r="F239" s="13"/>
      <c r="G239" s="13"/>
      <c r="H239" s="13"/>
      <c r="I239" s="13"/>
      <c r="J239" s="13"/>
      <c r="K239" s="13"/>
      <c r="L239" s="23"/>
    </row>
    <row r="240" spans="1:12">
      <c r="A240" s="24"/>
      <c r="B240" s="13" t="s">
        <v>1366</v>
      </c>
      <c r="C240" s="13"/>
      <c r="D240" s="13"/>
      <c r="E240" s="13"/>
      <c r="F240" s="13"/>
      <c r="G240" s="13"/>
      <c r="H240" s="13"/>
      <c r="I240" s="13"/>
      <c r="J240" s="13"/>
      <c r="K240" s="13"/>
      <c r="L240" s="23"/>
    </row>
    <row r="241" spans="1:12">
      <c r="A241" s="24"/>
      <c r="B241" s="13" t="s">
        <v>1368</v>
      </c>
      <c r="C241" s="13"/>
      <c r="D241" s="13"/>
      <c r="E241" s="13"/>
      <c r="F241" s="13"/>
      <c r="G241" s="13"/>
      <c r="H241" s="13"/>
      <c r="I241" s="13"/>
      <c r="J241" s="13"/>
      <c r="K241" s="13"/>
      <c r="L241" s="23"/>
    </row>
    <row r="242" spans="1:12">
      <c r="A242" s="24"/>
      <c r="B242" s="13" t="s">
        <v>1370</v>
      </c>
      <c r="C242" s="13"/>
      <c r="D242" s="13"/>
      <c r="E242" s="13"/>
      <c r="F242" s="13"/>
      <c r="G242" s="13"/>
      <c r="H242" s="13"/>
      <c r="I242" s="13"/>
      <c r="J242" s="13"/>
      <c r="K242" s="13"/>
      <c r="L242" s="23"/>
    </row>
    <row r="243" spans="1:12">
      <c r="A243" s="24"/>
      <c r="B243" s="13" t="s">
        <v>1372</v>
      </c>
      <c r="C243" s="13"/>
      <c r="D243" s="13"/>
      <c r="E243" s="13"/>
      <c r="F243" s="13"/>
      <c r="G243" s="13"/>
      <c r="H243" s="13"/>
      <c r="I243" s="13"/>
      <c r="J243" s="13"/>
      <c r="K243" s="13"/>
      <c r="L243" s="23"/>
    </row>
    <row r="244" spans="1:12">
      <c r="A244" s="24"/>
      <c r="B244" s="13" t="s">
        <v>1374</v>
      </c>
      <c r="C244" s="13"/>
      <c r="D244" s="13"/>
      <c r="E244" s="13"/>
      <c r="F244" s="13"/>
      <c r="G244" s="13"/>
      <c r="H244" s="13"/>
      <c r="I244" s="13"/>
      <c r="J244" s="13"/>
      <c r="K244" s="13"/>
      <c r="L244" s="23"/>
    </row>
    <row r="245" spans="1:12">
      <c r="A245" s="24"/>
      <c r="B245" s="13" t="s">
        <v>1375</v>
      </c>
      <c r="C245" s="13"/>
      <c r="D245" s="13"/>
      <c r="E245" s="13"/>
      <c r="F245" s="13"/>
      <c r="G245" s="13"/>
      <c r="H245" s="13"/>
      <c r="I245" s="13"/>
      <c r="J245" s="13"/>
      <c r="K245" s="13"/>
      <c r="L245" s="23"/>
    </row>
    <row r="246" spans="1:12">
      <c r="A246" s="24"/>
      <c r="B246" s="13" t="s">
        <v>1376</v>
      </c>
      <c r="C246" s="13"/>
      <c r="D246" s="13"/>
      <c r="E246" s="13"/>
      <c r="F246" s="13"/>
      <c r="G246" s="13"/>
      <c r="H246" s="13"/>
      <c r="I246" s="13"/>
      <c r="J246" s="13"/>
      <c r="K246" s="13"/>
      <c r="L246" s="23"/>
    </row>
    <row r="247" spans="1:12">
      <c r="A247" s="24"/>
      <c r="B247" s="13" t="s">
        <v>1377</v>
      </c>
      <c r="C247" s="13"/>
      <c r="D247" s="13"/>
      <c r="E247" s="13"/>
      <c r="F247" s="13"/>
      <c r="G247" s="13"/>
      <c r="H247" s="13"/>
      <c r="I247" s="13"/>
      <c r="J247" s="13"/>
      <c r="K247" s="13"/>
      <c r="L247" s="23"/>
    </row>
    <row r="248" spans="1:12">
      <c r="A248" s="24"/>
      <c r="B248" s="13" t="s">
        <v>1378</v>
      </c>
      <c r="C248" s="13"/>
      <c r="D248" s="13"/>
      <c r="E248" s="13"/>
      <c r="F248" s="13"/>
      <c r="G248" s="13"/>
      <c r="H248" s="13"/>
      <c r="I248" s="13"/>
      <c r="J248" s="13"/>
      <c r="K248" s="13"/>
      <c r="L248" s="23"/>
    </row>
    <row r="249" spans="1:12">
      <c r="A249" s="24"/>
      <c r="B249" s="13" t="s">
        <v>1379</v>
      </c>
      <c r="C249" s="13"/>
      <c r="D249" s="13"/>
      <c r="E249" s="13"/>
      <c r="F249" s="13"/>
      <c r="G249" s="13"/>
      <c r="H249" s="13"/>
      <c r="I249" s="13"/>
      <c r="J249" s="13"/>
      <c r="K249" s="13"/>
      <c r="L249" s="23"/>
    </row>
    <row r="250" spans="1:12">
      <c r="A250" s="24"/>
      <c r="B250" s="13" t="s">
        <v>1381</v>
      </c>
      <c r="C250" s="13"/>
      <c r="D250" s="13"/>
      <c r="E250" s="13"/>
      <c r="F250" s="13"/>
      <c r="G250" s="13"/>
      <c r="H250" s="13"/>
      <c r="I250" s="13"/>
      <c r="J250" s="13"/>
      <c r="K250" s="13"/>
      <c r="L250" s="23"/>
    </row>
    <row r="251" spans="1:12">
      <c r="A251" s="24"/>
      <c r="B251" s="13" t="s">
        <v>1382</v>
      </c>
      <c r="C251" s="13"/>
      <c r="D251" s="13"/>
      <c r="E251" s="13"/>
      <c r="F251" s="13"/>
      <c r="G251" s="13"/>
      <c r="H251" s="13"/>
      <c r="I251" s="13"/>
      <c r="J251" s="13"/>
      <c r="K251" s="13"/>
      <c r="L251" s="23"/>
    </row>
    <row r="252" spans="1:12">
      <c r="A252" s="24"/>
      <c r="B252" s="13" t="s">
        <v>1383</v>
      </c>
      <c r="C252" s="13"/>
      <c r="D252" s="13"/>
      <c r="E252" s="13"/>
      <c r="F252" s="13"/>
      <c r="G252" s="13"/>
      <c r="H252" s="13"/>
      <c r="I252" s="13"/>
      <c r="J252" s="13"/>
      <c r="K252" s="13"/>
      <c r="L252" s="23"/>
    </row>
    <row r="253" spans="1:12">
      <c r="A253" s="24"/>
      <c r="B253" s="13" t="s">
        <v>1384</v>
      </c>
      <c r="C253" s="13"/>
      <c r="D253" s="13"/>
      <c r="E253" s="13"/>
      <c r="F253" s="13"/>
      <c r="G253" s="13"/>
      <c r="H253" s="13"/>
      <c r="I253" s="13"/>
      <c r="J253" s="13"/>
      <c r="K253" s="13"/>
      <c r="L253" s="23"/>
    </row>
    <row r="254" spans="1:12">
      <c r="A254" s="24"/>
      <c r="B254" s="13" t="s">
        <v>1386</v>
      </c>
      <c r="C254" s="13"/>
      <c r="D254" s="13"/>
      <c r="E254" s="13"/>
      <c r="F254" s="13"/>
      <c r="G254" s="13"/>
      <c r="H254" s="13"/>
      <c r="I254" s="13"/>
      <c r="J254" s="13"/>
      <c r="K254" s="13"/>
      <c r="L254" s="23"/>
    </row>
    <row r="255" spans="1:12">
      <c r="A255" s="24"/>
      <c r="B255" s="13" t="s">
        <v>1388</v>
      </c>
      <c r="C255" s="13"/>
      <c r="D255" s="13"/>
      <c r="E255" s="13"/>
      <c r="F255" s="13"/>
      <c r="G255" s="13"/>
      <c r="H255" s="13"/>
      <c r="I255" s="13"/>
      <c r="J255" s="13"/>
      <c r="K255" s="13"/>
      <c r="L255" s="23"/>
    </row>
    <row r="256" spans="1:12">
      <c r="A256" s="24"/>
      <c r="B256" s="13" t="s">
        <v>1389</v>
      </c>
      <c r="C256" s="13"/>
      <c r="D256" s="13"/>
      <c r="E256" s="13"/>
      <c r="F256" s="13"/>
      <c r="G256" s="13"/>
      <c r="H256" s="13"/>
      <c r="I256" s="13"/>
      <c r="J256" s="13"/>
      <c r="K256" s="13"/>
      <c r="L256" s="23"/>
    </row>
    <row r="257" spans="1:12">
      <c r="A257" s="24"/>
      <c r="B257" s="13" t="s">
        <v>1391</v>
      </c>
      <c r="C257" s="13"/>
      <c r="D257" s="13"/>
      <c r="E257" s="13"/>
      <c r="F257" s="13"/>
      <c r="G257" s="13"/>
      <c r="H257" s="13"/>
      <c r="I257" s="13"/>
      <c r="J257" s="13"/>
      <c r="K257" s="13"/>
      <c r="L257" s="23"/>
    </row>
    <row r="258" spans="1:12">
      <c r="A258" s="24"/>
      <c r="B258" s="13" t="s">
        <v>1392</v>
      </c>
      <c r="C258" s="13"/>
      <c r="D258" s="13"/>
      <c r="E258" s="13"/>
      <c r="F258" s="13"/>
      <c r="G258" s="13"/>
      <c r="H258" s="13"/>
      <c r="I258" s="13"/>
      <c r="J258" s="13"/>
      <c r="K258" s="13"/>
      <c r="L258" s="23"/>
    </row>
    <row r="259" spans="1:12">
      <c r="A259" s="24"/>
      <c r="B259" s="13" t="s">
        <v>1394</v>
      </c>
      <c r="C259" s="13"/>
      <c r="D259" s="13"/>
      <c r="E259" s="13"/>
      <c r="F259" s="13"/>
      <c r="G259" s="13"/>
      <c r="H259" s="13"/>
      <c r="I259" s="13"/>
      <c r="J259" s="13"/>
      <c r="K259" s="13"/>
      <c r="L259" s="23"/>
    </row>
    <row r="260" spans="1:12">
      <c r="A260" s="24"/>
      <c r="B260" s="13" t="s">
        <v>1396</v>
      </c>
      <c r="C260" s="13"/>
      <c r="D260" s="13"/>
      <c r="E260" s="13"/>
      <c r="F260" s="13"/>
      <c r="G260" s="13"/>
      <c r="H260" s="13"/>
      <c r="I260" s="13"/>
      <c r="J260" s="13"/>
      <c r="K260" s="13"/>
      <c r="L260" s="23"/>
    </row>
    <row r="261" spans="1:12">
      <c r="A261" s="24"/>
      <c r="B261" s="13" t="s">
        <v>1397</v>
      </c>
      <c r="C261" s="13"/>
      <c r="D261" s="13"/>
      <c r="E261" s="13"/>
      <c r="F261" s="13"/>
      <c r="G261" s="13"/>
      <c r="H261" s="13"/>
      <c r="I261" s="13"/>
      <c r="J261" s="13"/>
      <c r="K261" s="13"/>
      <c r="L261" s="23"/>
    </row>
    <row r="262" spans="1:12">
      <c r="A262" s="24"/>
      <c r="B262" s="13" t="s">
        <v>1399</v>
      </c>
      <c r="C262" s="13"/>
      <c r="D262" s="13"/>
      <c r="E262" s="13"/>
      <c r="F262" s="13"/>
      <c r="G262" s="13"/>
      <c r="H262" s="13"/>
      <c r="I262" s="13"/>
      <c r="J262" s="13"/>
      <c r="K262" s="13"/>
      <c r="L262" s="23"/>
    </row>
    <row r="263" spans="1:12">
      <c r="A263" s="24"/>
      <c r="B263" s="13" t="s">
        <v>1400</v>
      </c>
      <c r="C263" s="13"/>
      <c r="D263" s="13"/>
      <c r="E263" s="13"/>
      <c r="F263" s="13"/>
      <c r="G263" s="13"/>
      <c r="H263" s="13"/>
      <c r="I263" s="13"/>
      <c r="J263" s="13"/>
      <c r="K263" s="13"/>
      <c r="L263" s="23"/>
    </row>
    <row r="264" spans="1:12">
      <c r="A264" s="24"/>
      <c r="B264" s="13" t="s">
        <v>1402</v>
      </c>
      <c r="C264" s="13"/>
      <c r="D264" s="13"/>
      <c r="E264" s="13"/>
      <c r="F264" s="13"/>
      <c r="G264" s="13"/>
      <c r="H264" s="13"/>
      <c r="I264" s="13"/>
      <c r="J264" s="13"/>
      <c r="K264" s="13"/>
      <c r="L264" s="23"/>
    </row>
    <row r="265" spans="1:12">
      <c r="A265" s="24"/>
      <c r="B265" s="13" t="s">
        <v>1404</v>
      </c>
      <c r="C265" s="13"/>
      <c r="D265" s="13"/>
      <c r="E265" s="13"/>
      <c r="F265" s="13"/>
      <c r="G265" s="13"/>
      <c r="H265" s="13"/>
      <c r="I265" s="13"/>
      <c r="J265" s="13"/>
      <c r="K265" s="13"/>
      <c r="L265" s="23"/>
    </row>
    <row r="266" spans="1:12">
      <c r="A266" s="24"/>
      <c r="B266" s="13" t="s">
        <v>1406</v>
      </c>
      <c r="C266" s="13"/>
      <c r="D266" s="13"/>
      <c r="E266" s="13"/>
      <c r="F266" s="13"/>
      <c r="G266" s="13"/>
      <c r="H266" s="13"/>
      <c r="I266" s="13"/>
      <c r="J266" s="13"/>
      <c r="K266" s="13"/>
      <c r="L266" s="23"/>
    </row>
    <row r="267" spans="1:12">
      <c r="A267" s="24"/>
      <c r="B267" s="13" t="s">
        <v>1408</v>
      </c>
      <c r="C267" s="13"/>
      <c r="D267" s="13"/>
      <c r="E267" s="13"/>
      <c r="F267" s="13"/>
      <c r="G267" s="13"/>
      <c r="H267" s="13"/>
      <c r="I267" s="13"/>
      <c r="J267" s="13"/>
      <c r="K267" s="13"/>
      <c r="L267" s="23"/>
    </row>
    <row r="268" spans="1:12">
      <c r="A268" s="24"/>
      <c r="B268" s="13" t="s">
        <v>1410</v>
      </c>
      <c r="C268" s="13"/>
      <c r="D268" s="13"/>
      <c r="E268" s="13"/>
      <c r="F268" s="13"/>
      <c r="G268" s="13"/>
      <c r="H268" s="13"/>
      <c r="I268" s="13"/>
      <c r="J268" s="13"/>
      <c r="K268" s="13"/>
      <c r="L268" s="23"/>
    </row>
    <row r="269" spans="1:12">
      <c r="A269" s="24"/>
      <c r="B269" s="13" t="s">
        <v>1411</v>
      </c>
      <c r="C269" s="13"/>
      <c r="D269" s="13"/>
      <c r="E269" s="13"/>
      <c r="F269" s="13"/>
      <c r="G269" s="13"/>
      <c r="H269" s="13"/>
      <c r="I269" s="13"/>
      <c r="J269" s="13"/>
      <c r="K269" s="13"/>
      <c r="L269" s="23"/>
    </row>
    <row r="270" spans="1:12">
      <c r="A270" s="24"/>
      <c r="B270" s="13" t="s">
        <v>1412</v>
      </c>
      <c r="C270" s="13"/>
      <c r="D270" s="13"/>
      <c r="E270" s="13"/>
      <c r="F270" s="13"/>
      <c r="G270" s="13"/>
      <c r="H270" s="13"/>
      <c r="I270" s="13"/>
      <c r="J270" s="13"/>
      <c r="K270" s="13"/>
      <c r="L270" s="23"/>
    </row>
    <row r="271" spans="1:12">
      <c r="A271" s="24"/>
      <c r="B271" s="13" t="s">
        <v>1414</v>
      </c>
      <c r="C271" s="13"/>
      <c r="D271" s="13"/>
      <c r="E271" s="13"/>
      <c r="F271" s="13"/>
      <c r="G271" s="13"/>
      <c r="H271" s="13"/>
      <c r="I271" s="13"/>
      <c r="J271" s="13"/>
      <c r="K271" s="13"/>
      <c r="L271" s="23"/>
    </row>
    <row r="272" spans="1:12">
      <c r="A272" s="24"/>
      <c r="B272" s="13" t="s">
        <v>1415</v>
      </c>
      <c r="C272" s="13"/>
      <c r="D272" s="13"/>
      <c r="E272" s="13"/>
      <c r="F272" s="13"/>
      <c r="G272" s="13"/>
      <c r="H272" s="13"/>
      <c r="I272" s="13"/>
      <c r="J272" s="13"/>
      <c r="K272" s="13"/>
      <c r="L272" s="23"/>
    </row>
    <row r="273" spans="1:12">
      <c r="A273" s="24"/>
      <c r="B273" s="13" t="s">
        <v>1416</v>
      </c>
      <c r="C273" s="13"/>
      <c r="D273" s="13"/>
      <c r="E273" s="13"/>
      <c r="F273" s="13"/>
      <c r="G273" s="13"/>
      <c r="H273" s="13"/>
      <c r="I273" s="13"/>
      <c r="J273" s="13"/>
      <c r="K273" s="13"/>
      <c r="L273" s="23"/>
    </row>
    <row r="274" spans="1:12">
      <c r="A274" s="24"/>
      <c r="B274" s="13" t="s">
        <v>1418</v>
      </c>
      <c r="C274" s="13"/>
      <c r="D274" s="13"/>
      <c r="E274" s="13"/>
      <c r="F274" s="13"/>
      <c r="G274" s="13"/>
      <c r="H274" s="13"/>
      <c r="I274" s="13"/>
      <c r="J274" s="13"/>
      <c r="K274" s="13"/>
      <c r="L274" s="23"/>
    </row>
    <row r="275" spans="1:12">
      <c r="A275" s="24"/>
      <c r="B275" s="13" t="s">
        <v>1419</v>
      </c>
      <c r="C275" s="13"/>
      <c r="D275" s="13"/>
      <c r="E275" s="13"/>
      <c r="F275" s="13"/>
      <c r="G275" s="13"/>
      <c r="H275" s="13"/>
      <c r="I275" s="13"/>
      <c r="J275" s="13"/>
      <c r="K275" s="13"/>
      <c r="L275" s="23"/>
    </row>
    <row r="276" spans="1:12">
      <c r="A276" s="24"/>
      <c r="B276" s="13" t="s">
        <v>1420</v>
      </c>
      <c r="C276" s="13"/>
      <c r="D276" s="13"/>
      <c r="E276" s="13"/>
      <c r="F276" s="13"/>
      <c r="G276" s="13"/>
      <c r="H276" s="13"/>
      <c r="I276" s="13"/>
      <c r="J276" s="13"/>
      <c r="K276" s="13"/>
      <c r="L276" s="23"/>
    </row>
    <row r="277" spans="1:12">
      <c r="A277" s="24"/>
      <c r="B277" s="13" t="s">
        <v>1421</v>
      </c>
      <c r="C277" s="13"/>
      <c r="D277" s="13"/>
      <c r="E277" s="13"/>
      <c r="F277" s="13"/>
      <c r="G277" s="13"/>
      <c r="H277" s="13"/>
      <c r="I277" s="13"/>
      <c r="J277" s="13"/>
      <c r="K277" s="13"/>
      <c r="L277" s="23"/>
    </row>
    <row r="278" spans="1:12">
      <c r="A278" s="24"/>
      <c r="B278" s="13" t="s">
        <v>1423</v>
      </c>
      <c r="C278" s="13"/>
      <c r="D278" s="13"/>
      <c r="E278" s="13"/>
      <c r="F278" s="13"/>
      <c r="G278" s="13"/>
      <c r="H278" s="13"/>
      <c r="I278" s="13"/>
      <c r="J278" s="13"/>
      <c r="K278" s="13"/>
      <c r="L278" s="23"/>
    </row>
    <row r="279" spans="1:12">
      <c r="A279" s="24"/>
      <c r="B279" s="13" t="s">
        <v>1425</v>
      </c>
      <c r="C279" s="13"/>
      <c r="D279" s="13"/>
      <c r="E279" s="13"/>
      <c r="F279" s="13"/>
      <c r="G279" s="13"/>
      <c r="H279" s="13"/>
      <c r="I279" s="13"/>
      <c r="J279" s="13"/>
      <c r="K279" s="13"/>
      <c r="L279" s="23"/>
    </row>
    <row r="280" spans="1:12">
      <c r="A280" s="24"/>
      <c r="B280" s="13" t="s">
        <v>1426</v>
      </c>
      <c r="C280" s="13"/>
      <c r="D280" s="13"/>
      <c r="E280" s="13"/>
      <c r="F280" s="13"/>
      <c r="G280" s="13"/>
      <c r="H280" s="13"/>
      <c r="I280" s="13"/>
      <c r="J280" s="13"/>
      <c r="K280" s="13"/>
      <c r="L280" s="23"/>
    </row>
    <row r="281" spans="1:12">
      <c r="A281" s="24"/>
      <c r="B281" s="13" t="s">
        <v>1428</v>
      </c>
      <c r="C281" s="13"/>
      <c r="D281" s="13"/>
      <c r="E281" s="13"/>
      <c r="F281" s="13"/>
      <c r="G281" s="13"/>
      <c r="H281" s="13"/>
      <c r="I281" s="13"/>
      <c r="J281" s="13"/>
      <c r="K281" s="13"/>
      <c r="L281" s="23"/>
    </row>
    <row r="282" spans="1:12">
      <c r="A282" s="24"/>
      <c r="B282" s="13" t="s">
        <v>1430</v>
      </c>
      <c r="C282" s="13"/>
      <c r="D282" s="13"/>
      <c r="E282" s="13"/>
      <c r="F282" s="13"/>
      <c r="G282" s="13"/>
      <c r="H282" s="13"/>
      <c r="I282" s="13"/>
      <c r="J282" s="13"/>
      <c r="K282" s="13"/>
      <c r="L282" s="23"/>
    </row>
    <row r="283" spans="1:12">
      <c r="A283" s="24"/>
      <c r="B283" s="13" t="s">
        <v>1432</v>
      </c>
      <c r="C283" s="13"/>
      <c r="D283" s="13"/>
      <c r="E283" s="13"/>
      <c r="F283" s="13"/>
      <c r="G283" s="13"/>
      <c r="H283" s="13"/>
      <c r="I283" s="13"/>
      <c r="J283" s="13"/>
      <c r="K283" s="13"/>
      <c r="L283" s="23"/>
    </row>
    <row r="284" spans="1:12">
      <c r="A284" s="24"/>
      <c r="B284" s="13" t="s">
        <v>1434</v>
      </c>
      <c r="C284" s="13"/>
      <c r="D284" s="13"/>
      <c r="E284" s="13"/>
      <c r="F284" s="13"/>
      <c r="G284" s="13"/>
      <c r="H284" s="13"/>
      <c r="I284" s="13"/>
      <c r="J284" s="13"/>
      <c r="K284" s="13"/>
      <c r="L284" s="23"/>
    </row>
    <row r="285" spans="1:12">
      <c r="A285" s="24"/>
      <c r="B285" s="13" t="s">
        <v>1435</v>
      </c>
      <c r="C285" s="13"/>
      <c r="D285" s="13"/>
      <c r="E285" s="13"/>
      <c r="F285" s="13"/>
      <c r="G285" s="13"/>
      <c r="H285" s="13"/>
      <c r="I285" s="13"/>
      <c r="J285" s="13"/>
      <c r="K285" s="13"/>
      <c r="L285" s="23"/>
    </row>
    <row r="286" spans="1:12">
      <c r="A286" s="24"/>
      <c r="B286" s="13" t="s">
        <v>1436</v>
      </c>
      <c r="C286" s="13"/>
      <c r="D286" s="13"/>
      <c r="E286" s="13"/>
      <c r="F286" s="13"/>
      <c r="G286" s="13"/>
      <c r="H286" s="13"/>
      <c r="I286" s="13"/>
      <c r="J286" s="13"/>
      <c r="K286" s="13"/>
      <c r="L286" s="23"/>
    </row>
    <row r="287" spans="1:12">
      <c r="A287" s="24"/>
      <c r="B287" s="13" t="s">
        <v>1437</v>
      </c>
      <c r="C287" s="13"/>
      <c r="D287" s="13"/>
      <c r="E287" s="13"/>
      <c r="F287" s="13"/>
      <c r="G287" s="13"/>
      <c r="H287" s="13"/>
      <c r="I287" s="13"/>
      <c r="J287" s="13"/>
      <c r="K287" s="13"/>
      <c r="L287" s="23"/>
    </row>
    <row r="288" spans="1:12">
      <c r="A288" s="24"/>
      <c r="B288" s="13" t="s">
        <v>1438</v>
      </c>
      <c r="C288" s="13"/>
      <c r="D288" s="13"/>
      <c r="E288" s="13"/>
      <c r="F288" s="13"/>
      <c r="G288" s="13"/>
      <c r="H288" s="13"/>
      <c r="I288" s="13"/>
      <c r="J288" s="13"/>
      <c r="K288" s="13"/>
      <c r="L288" s="23"/>
    </row>
    <row r="289" spans="1:12">
      <c r="A289" s="24"/>
      <c r="B289" s="13" t="s">
        <v>1439</v>
      </c>
      <c r="C289" s="13"/>
      <c r="D289" s="13"/>
      <c r="E289" s="13"/>
      <c r="F289" s="13"/>
      <c r="G289" s="13"/>
      <c r="H289" s="13"/>
      <c r="I289" s="13"/>
      <c r="J289" s="13"/>
      <c r="K289" s="13"/>
      <c r="L289" s="23"/>
    </row>
    <row r="290" spans="1:12">
      <c r="A290" s="24"/>
      <c r="B290" s="13" t="s">
        <v>1440</v>
      </c>
      <c r="C290" s="13"/>
      <c r="D290" s="13"/>
      <c r="E290" s="13"/>
      <c r="F290" s="13"/>
      <c r="G290" s="13"/>
      <c r="H290" s="13"/>
      <c r="I290" s="13"/>
      <c r="J290" s="13"/>
      <c r="K290" s="13"/>
      <c r="L290" s="23"/>
    </row>
    <row r="291" spans="1:12">
      <c r="A291" s="24"/>
      <c r="B291" s="13" t="s">
        <v>1441</v>
      </c>
      <c r="C291" s="13"/>
      <c r="D291" s="13"/>
      <c r="E291" s="13"/>
      <c r="F291" s="13"/>
      <c r="G291" s="13"/>
      <c r="H291" s="13"/>
      <c r="I291" s="13"/>
      <c r="J291" s="13"/>
      <c r="K291" s="13"/>
      <c r="L291" s="23"/>
    </row>
    <row r="292" spans="1:12">
      <c r="A292" s="24"/>
      <c r="B292" s="13" t="s">
        <v>1442</v>
      </c>
      <c r="C292" s="13"/>
      <c r="D292" s="13"/>
      <c r="E292" s="13"/>
      <c r="F292" s="13"/>
      <c r="G292" s="13"/>
      <c r="H292" s="13"/>
      <c r="I292" s="13"/>
      <c r="J292" s="13"/>
      <c r="K292" s="13"/>
      <c r="L292" s="23"/>
    </row>
    <row r="293" spans="1:12">
      <c r="A293" s="24"/>
      <c r="B293" s="13" t="s">
        <v>1444</v>
      </c>
      <c r="C293" s="13"/>
      <c r="D293" s="13"/>
      <c r="E293" s="13"/>
      <c r="F293" s="13"/>
      <c r="G293" s="13"/>
      <c r="H293" s="13"/>
      <c r="I293" s="13"/>
      <c r="J293" s="13"/>
      <c r="K293" s="13"/>
      <c r="L293" s="23"/>
    </row>
    <row r="294" spans="1:12">
      <c r="A294" s="24"/>
      <c r="B294" s="13" t="s">
        <v>1446</v>
      </c>
      <c r="C294" s="13"/>
      <c r="D294" s="13"/>
      <c r="E294" s="13"/>
      <c r="F294" s="13"/>
      <c r="G294" s="13"/>
      <c r="H294" s="13"/>
      <c r="I294" s="13"/>
      <c r="J294" s="13"/>
      <c r="K294" s="13"/>
      <c r="L294" s="23"/>
    </row>
    <row r="295" spans="1:12">
      <c r="A295" s="24"/>
      <c r="B295" s="13" t="s">
        <v>1447</v>
      </c>
      <c r="C295" s="13"/>
      <c r="D295" s="13"/>
      <c r="E295" s="13"/>
      <c r="F295" s="13"/>
      <c r="G295" s="13"/>
      <c r="H295" s="13"/>
      <c r="I295" s="13"/>
      <c r="J295" s="13"/>
      <c r="K295" s="13"/>
      <c r="L295" s="23"/>
    </row>
    <row r="296" spans="1:12">
      <c r="A296" s="24"/>
      <c r="B296" s="13" t="s">
        <v>1448</v>
      </c>
      <c r="C296" s="13"/>
      <c r="D296" s="13"/>
      <c r="E296" s="13"/>
      <c r="F296" s="13"/>
      <c r="G296" s="13"/>
      <c r="H296" s="13"/>
      <c r="I296" s="13"/>
      <c r="J296" s="13"/>
      <c r="K296" s="13"/>
      <c r="L296" s="23"/>
    </row>
    <row r="297" spans="1:12">
      <c r="A297" s="24"/>
      <c r="B297" s="13" t="s">
        <v>1450</v>
      </c>
      <c r="C297" s="13"/>
      <c r="D297" s="13"/>
      <c r="E297" s="13"/>
      <c r="F297" s="13"/>
      <c r="G297" s="13"/>
      <c r="H297" s="13"/>
      <c r="I297" s="13"/>
      <c r="J297" s="13"/>
      <c r="K297" s="13"/>
      <c r="L297" s="23"/>
    </row>
    <row r="298" spans="1:12">
      <c r="A298" s="24"/>
      <c r="B298" s="13" t="s">
        <v>1452</v>
      </c>
      <c r="C298" s="13"/>
      <c r="D298" s="13"/>
      <c r="E298" s="13"/>
      <c r="F298" s="13"/>
      <c r="G298" s="13"/>
      <c r="H298" s="13"/>
      <c r="I298" s="13"/>
      <c r="J298" s="13"/>
      <c r="K298" s="13"/>
      <c r="L298" s="23"/>
    </row>
    <row r="299" spans="1:12">
      <c r="A299" s="24"/>
      <c r="B299" s="13" t="s">
        <v>1453</v>
      </c>
      <c r="C299" s="13"/>
      <c r="D299" s="13"/>
      <c r="E299" s="13"/>
      <c r="F299" s="13"/>
      <c r="G299" s="13"/>
      <c r="H299" s="13"/>
      <c r="I299" s="13"/>
      <c r="J299" s="13"/>
      <c r="K299" s="13"/>
      <c r="L299" s="23"/>
    </row>
    <row r="300" spans="1:12">
      <c r="A300" s="24"/>
      <c r="B300" s="13" t="s">
        <v>1455</v>
      </c>
      <c r="C300" s="13"/>
      <c r="D300" s="13"/>
      <c r="E300" s="13"/>
      <c r="F300" s="13"/>
      <c r="G300" s="13"/>
      <c r="H300" s="13"/>
      <c r="I300" s="13"/>
      <c r="J300" s="13"/>
      <c r="K300" s="13"/>
      <c r="L300" s="23"/>
    </row>
    <row r="301" spans="1:12">
      <c r="A301" s="24"/>
      <c r="B301" s="13" t="s">
        <v>1456</v>
      </c>
      <c r="C301" s="13"/>
      <c r="D301" s="13"/>
      <c r="E301" s="13"/>
      <c r="F301" s="13"/>
      <c r="G301" s="13"/>
      <c r="H301" s="13"/>
      <c r="I301" s="13"/>
      <c r="J301" s="13"/>
      <c r="K301" s="13"/>
      <c r="L301" s="23"/>
    </row>
    <row r="302" spans="1:12">
      <c r="A302" s="24"/>
      <c r="B302" s="13" t="s">
        <v>1457</v>
      </c>
      <c r="C302" s="13"/>
      <c r="D302" s="13"/>
      <c r="E302" s="13"/>
      <c r="F302" s="13"/>
      <c r="G302" s="13"/>
      <c r="H302" s="13"/>
      <c r="I302" s="13"/>
      <c r="J302" s="13"/>
      <c r="K302" s="13"/>
      <c r="L302" s="23"/>
    </row>
    <row r="303" spans="1:12">
      <c r="A303" s="24"/>
      <c r="B303" s="13" t="s">
        <v>1459</v>
      </c>
      <c r="C303" s="13"/>
      <c r="D303" s="13"/>
      <c r="E303" s="13"/>
      <c r="F303" s="13"/>
      <c r="G303" s="13"/>
      <c r="H303" s="13"/>
      <c r="I303" s="13"/>
      <c r="J303" s="13"/>
      <c r="K303" s="13"/>
      <c r="L303" s="23"/>
    </row>
    <row r="304" spans="1:12">
      <c r="A304" s="24"/>
      <c r="B304" s="13" t="s">
        <v>1460</v>
      </c>
      <c r="C304" s="13"/>
      <c r="D304" s="13"/>
      <c r="E304" s="13"/>
      <c r="F304" s="13"/>
      <c r="G304" s="13"/>
      <c r="H304" s="13"/>
      <c r="I304" s="13"/>
      <c r="J304" s="13"/>
      <c r="K304" s="13"/>
      <c r="L304" s="23"/>
    </row>
    <row r="305" spans="1:12">
      <c r="A305" s="24"/>
      <c r="B305" s="13" t="s">
        <v>1462</v>
      </c>
      <c r="C305" s="13"/>
      <c r="D305" s="13"/>
      <c r="E305" s="13"/>
      <c r="F305" s="13"/>
      <c r="G305" s="23"/>
      <c r="H305" s="13"/>
      <c r="I305" s="13"/>
      <c r="J305" s="13"/>
      <c r="K305" s="13"/>
      <c r="L305" s="23"/>
    </row>
    <row r="306" spans="1:12">
      <c r="A306" s="24"/>
      <c r="B306" s="13" t="s">
        <v>1463</v>
      </c>
      <c r="C306" s="13"/>
      <c r="D306" s="13"/>
      <c r="E306" s="13"/>
      <c r="F306" s="13"/>
      <c r="G306" s="23"/>
      <c r="H306" s="13"/>
      <c r="I306" s="13"/>
      <c r="J306" s="13"/>
      <c r="K306" s="13"/>
      <c r="L306" s="23"/>
    </row>
    <row r="307" spans="1:12">
      <c r="A307" s="24"/>
      <c r="B307" s="13" t="s">
        <v>1464</v>
      </c>
      <c r="C307" s="13"/>
      <c r="D307" s="13"/>
      <c r="E307" s="13"/>
      <c r="F307" s="13"/>
      <c r="G307" s="13"/>
      <c r="H307" s="13"/>
      <c r="I307" s="13"/>
      <c r="J307" s="13"/>
      <c r="K307" s="13"/>
      <c r="L307" s="23"/>
    </row>
    <row r="308" spans="1:12">
      <c r="A308" s="24"/>
      <c r="B308" s="13" t="s">
        <v>1466</v>
      </c>
      <c r="C308" s="13"/>
      <c r="D308" s="13"/>
      <c r="E308" s="13"/>
      <c r="F308" s="13"/>
      <c r="G308" s="13"/>
      <c r="H308" s="13"/>
      <c r="I308" s="13"/>
      <c r="J308" s="13"/>
      <c r="K308" s="13"/>
      <c r="L308" s="23"/>
    </row>
    <row r="309" spans="1:12">
      <c r="A309" s="24"/>
      <c r="B309" s="13" t="s">
        <v>1467</v>
      </c>
      <c r="C309" s="13"/>
      <c r="D309" s="13"/>
      <c r="E309" s="13"/>
      <c r="F309" s="13"/>
      <c r="G309" s="13"/>
      <c r="H309" s="13"/>
      <c r="I309" s="13"/>
      <c r="J309" s="13"/>
      <c r="K309" s="13"/>
      <c r="L309" s="23"/>
    </row>
    <row r="310" spans="1:12">
      <c r="A310" s="24"/>
      <c r="B310" s="13" t="s">
        <v>1468</v>
      </c>
      <c r="C310" s="13"/>
      <c r="D310" s="13"/>
      <c r="E310" s="13"/>
      <c r="F310" s="13"/>
      <c r="G310" s="13"/>
      <c r="H310" s="13"/>
      <c r="I310" s="13"/>
      <c r="J310" s="13"/>
      <c r="K310" s="13"/>
      <c r="L310" s="23"/>
    </row>
    <row r="311" spans="1:12">
      <c r="A311" s="24"/>
      <c r="B311" s="13" t="s">
        <v>1470</v>
      </c>
      <c r="C311" s="13"/>
      <c r="D311" s="13"/>
      <c r="E311" s="13"/>
      <c r="F311" s="13"/>
      <c r="G311" s="13"/>
      <c r="H311" s="13"/>
      <c r="I311" s="13"/>
      <c r="J311" s="13"/>
      <c r="K311" s="13"/>
      <c r="L311" s="23"/>
    </row>
    <row r="312" spans="1:12">
      <c r="A312" s="24"/>
      <c r="B312" s="13" t="s">
        <v>1471</v>
      </c>
      <c r="C312" s="13"/>
      <c r="D312" s="13"/>
      <c r="E312" s="13"/>
      <c r="F312" s="13"/>
      <c r="G312" s="13"/>
      <c r="H312" s="13"/>
      <c r="I312" s="13"/>
      <c r="J312" s="13"/>
      <c r="K312" s="13"/>
      <c r="L312" s="23"/>
    </row>
    <row r="313" spans="1:12">
      <c r="A313" s="24"/>
      <c r="B313" s="13" t="s">
        <v>1472</v>
      </c>
      <c r="C313" s="13"/>
      <c r="D313" s="13"/>
      <c r="E313" s="13"/>
      <c r="F313" s="13"/>
      <c r="G313" s="13"/>
      <c r="H313" s="13"/>
      <c r="I313" s="13"/>
      <c r="J313" s="13"/>
      <c r="K313" s="13"/>
      <c r="L313" s="23"/>
    </row>
    <row r="314" spans="1:12">
      <c r="A314" s="24"/>
      <c r="B314" s="13" t="s">
        <v>1474</v>
      </c>
      <c r="C314" s="13"/>
      <c r="D314" s="13"/>
      <c r="E314" s="13"/>
      <c r="F314" s="13"/>
      <c r="G314" s="13"/>
      <c r="H314" s="13"/>
      <c r="I314" s="13"/>
      <c r="J314" s="13"/>
      <c r="K314" s="13"/>
      <c r="L314" s="23"/>
    </row>
    <row r="315" spans="1:12">
      <c r="A315" s="24"/>
      <c r="B315" s="13" t="s">
        <v>1475</v>
      </c>
      <c r="C315" s="13"/>
      <c r="D315" s="13"/>
      <c r="E315" s="13"/>
      <c r="F315" s="13"/>
      <c r="G315" s="13"/>
      <c r="H315" s="13"/>
      <c r="I315" s="13"/>
      <c r="J315" s="13"/>
      <c r="K315" s="13"/>
      <c r="L315" s="23"/>
    </row>
    <row r="316" spans="1:12">
      <c r="A316" s="24"/>
      <c r="B316" s="13" t="s">
        <v>1477</v>
      </c>
      <c r="C316" s="13"/>
      <c r="D316" s="13"/>
      <c r="E316" s="13"/>
      <c r="F316" s="13"/>
      <c r="G316" s="13"/>
      <c r="H316" s="13"/>
      <c r="I316" s="13"/>
      <c r="J316" s="13"/>
      <c r="K316" s="13"/>
      <c r="L316" s="23"/>
    </row>
    <row r="317" spans="1:12">
      <c r="A317" s="24"/>
      <c r="B317" s="13" t="s">
        <v>1478</v>
      </c>
      <c r="C317" s="13"/>
      <c r="D317" s="13"/>
      <c r="E317" s="13"/>
      <c r="F317" s="13"/>
      <c r="G317" s="13"/>
      <c r="H317" s="13"/>
      <c r="I317" s="13"/>
      <c r="J317" s="13"/>
      <c r="K317" s="13"/>
      <c r="L317" s="23"/>
    </row>
    <row r="318" spans="1:12">
      <c r="A318" s="24"/>
      <c r="B318" s="13" t="s">
        <v>1479</v>
      </c>
      <c r="C318" s="13"/>
      <c r="D318" s="13"/>
      <c r="E318" s="13"/>
      <c r="F318" s="13"/>
      <c r="G318" s="13"/>
      <c r="H318" s="13"/>
      <c r="I318" s="13"/>
      <c r="J318" s="13"/>
      <c r="K318" s="13"/>
      <c r="L318" s="23"/>
    </row>
    <row r="319" spans="1:12">
      <c r="A319" s="24"/>
      <c r="B319" s="13" t="s">
        <v>1480</v>
      </c>
      <c r="C319" s="13"/>
      <c r="D319" s="13"/>
      <c r="E319" s="13"/>
      <c r="F319" s="13"/>
      <c r="G319" s="13"/>
      <c r="H319" s="13"/>
      <c r="I319" s="13"/>
      <c r="J319" s="13"/>
      <c r="K319" s="13"/>
      <c r="L319" s="23"/>
    </row>
    <row r="320" spans="1:12">
      <c r="A320" s="24"/>
      <c r="B320" s="13" t="s">
        <v>1481</v>
      </c>
      <c r="C320" s="13"/>
      <c r="D320" s="13"/>
      <c r="E320" s="13"/>
      <c r="F320" s="13"/>
      <c r="G320" s="13"/>
      <c r="H320" s="13"/>
      <c r="I320" s="13"/>
      <c r="J320" s="13"/>
      <c r="K320" s="13"/>
      <c r="L320" s="23"/>
    </row>
    <row r="321" spans="1:12">
      <c r="A321" s="24"/>
      <c r="B321" s="13" t="s">
        <v>1482</v>
      </c>
      <c r="C321" s="13"/>
      <c r="D321" s="13"/>
      <c r="E321" s="13"/>
      <c r="F321" s="13"/>
      <c r="G321" s="13"/>
      <c r="H321" s="13"/>
      <c r="I321" s="13"/>
      <c r="J321" s="13"/>
      <c r="K321" s="13"/>
      <c r="L321" s="23"/>
    </row>
    <row r="322" spans="1:12">
      <c r="A322" s="24"/>
      <c r="B322" s="13" t="s">
        <v>1483</v>
      </c>
      <c r="C322" s="13"/>
      <c r="D322" s="13"/>
      <c r="E322" s="13"/>
      <c r="F322" s="13"/>
      <c r="G322" s="13"/>
      <c r="H322" s="13"/>
      <c r="I322" s="13"/>
      <c r="J322" s="13"/>
      <c r="K322" s="13"/>
      <c r="L322" s="23"/>
    </row>
    <row r="323" spans="1:12">
      <c r="A323" s="24"/>
      <c r="B323" s="13" t="s">
        <v>1485</v>
      </c>
      <c r="C323" s="13"/>
      <c r="D323" s="13"/>
      <c r="E323" s="13"/>
      <c r="F323" s="13"/>
      <c r="G323" s="13"/>
      <c r="H323" s="13"/>
      <c r="I323" s="13"/>
      <c r="J323" s="13"/>
      <c r="K323" s="13"/>
      <c r="L323" s="23"/>
    </row>
    <row r="324" spans="1:12">
      <c r="A324" s="24"/>
      <c r="B324" s="13" t="s">
        <v>1487</v>
      </c>
      <c r="C324" s="13"/>
      <c r="D324" s="13"/>
      <c r="E324" s="13"/>
      <c r="F324" s="13"/>
      <c r="G324" s="13"/>
      <c r="H324" s="13"/>
      <c r="I324" s="13"/>
      <c r="J324" s="13"/>
      <c r="K324" s="13"/>
      <c r="L324" s="23"/>
    </row>
    <row r="325" spans="1:12">
      <c r="A325" s="24"/>
      <c r="B325" s="13" t="s">
        <v>1489</v>
      </c>
      <c r="C325" s="13"/>
      <c r="D325" s="13"/>
      <c r="E325" s="13"/>
      <c r="F325" s="13"/>
      <c r="G325" s="13"/>
      <c r="H325" s="13"/>
      <c r="I325" s="13"/>
      <c r="J325" s="13"/>
      <c r="K325" s="13"/>
      <c r="L325" s="23"/>
    </row>
    <row r="326" spans="1:12">
      <c r="A326" s="24"/>
      <c r="B326" s="13" t="s">
        <v>1490</v>
      </c>
      <c r="C326" s="13"/>
      <c r="D326" s="13"/>
      <c r="E326" s="13"/>
      <c r="F326" s="13"/>
      <c r="G326" s="13"/>
      <c r="H326" s="13"/>
      <c r="I326" s="13"/>
      <c r="J326" s="13"/>
      <c r="K326" s="13"/>
      <c r="L326" s="23"/>
    </row>
    <row r="327" spans="1:12">
      <c r="A327" s="24"/>
      <c r="B327" s="13" t="s">
        <v>1491</v>
      </c>
      <c r="C327" s="13"/>
      <c r="D327" s="13"/>
      <c r="E327" s="13"/>
      <c r="F327" s="13"/>
      <c r="G327" s="13"/>
      <c r="H327" s="13"/>
      <c r="I327" s="13"/>
      <c r="J327" s="13"/>
      <c r="K327" s="13"/>
      <c r="L327" s="23"/>
    </row>
    <row r="328" spans="1:12">
      <c r="A328" s="24"/>
      <c r="B328" s="13" t="s">
        <v>1492</v>
      </c>
      <c r="C328" s="13"/>
      <c r="D328" s="13"/>
      <c r="E328" s="13"/>
      <c r="F328" s="13"/>
      <c r="G328" s="13"/>
      <c r="H328" s="13"/>
      <c r="I328" s="13"/>
      <c r="J328" s="13"/>
      <c r="K328" s="13"/>
      <c r="L328" s="23"/>
    </row>
    <row r="329" spans="1:12">
      <c r="A329" s="24"/>
      <c r="B329" s="13" t="s">
        <v>1493</v>
      </c>
      <c r="C329" s="13"/>
      <c r="D329" s="13"/>
      <c r="E329" s="13"/>
      <c r="F329" s="13"/>
      <c r="G329" s="13"/>
      <c r="H329" s="13"/>
      <c r="I329" s="13"/>
      <c r="J329" s="13"/>
      <c r="K329" s="13"/>
      <c r="L329" s="23"/>
    </row>
    <row r="330" spans="1:12">
      <c r="A330" s="24"/>
      <c r="B330" s="13" t="s">
        <v>1494</v>
      </c>
      <c r="C330" s="13"/>
      <c r="D330" s="13"/>
      <c r="E330" s="13"/>
      <c r="F330" s="13"/>
      <c r="G330" s="13"/>
      <c r="H330" s="13"/>
      <c r="I330" s="13"/>
      <c r="J330" s="13"/>
      <c r="K330" s="13"/>
      <c r="L330" s="23"/>
    </row>
    <row r="331" spans="1:12">
      <c r="A331" s="24"/>
      <c r="B331" s="13" t="s">
        <v>1495</v>
      </c>
      <c r="C331" s="13"/>
      <c r="D331" s="13"/>
      <c r="E331" s="13"/>
      <c r="F331" s="13"/>
      <c r="G331" s="13"/>
      <c r="H331" s="13"/>
      <c r="I331" s="13"/>
      <c r="J331" s="13"/>
      <c r="K331" s="13"/>
      <c r="L331" s="23"/>
    </row>
    <row r="332" spans="1:12">
      <c r="A332" s="24"/>
      <c r="B332" s="13" t="s">
        <v>1496</v>
      </c>
      <c r="C332" s="13"/>
      <c r="D332" s="13"/>
      <c r="E332" s="13"/>
      <c r="F332" s="13"/>
      <c r="G332" s="13"/>
      <c r="H332" s="13"/>
      <c r="I332" s="13"/>
      <c r="J332" s="13"/>
      <c r="K332" s="13"/>
      <c r="L332" s="23"/>
    </row>
    <row r="333" spans="1:12">
      <c r="A333" s="24"/>
      <c r="B333" s="13" t="s">
        <v>1498</v>
      </c>
      <c r="C333" s="13"/>
      <c r="D333" s="13"/>
      <c r="E333" s="13"/>
      <c r="F333" s="13"/>
      <c r="G333" s="13"/>
      <c r="H333" s="13"/>
      <c r="I333" s="13"/>
      <c r="J333" s="13"/>
      <c r="K333" s="13"/>
      <c r="L333" s="23"/>
    </row>
    <row r="334" spans="1:12">
      <c r="A334" s="24"/>
      <c r="B334" s="13" t="s">
        <v>1500</v>
      </c>
      <c r="C334" s="13"/>
      <c r="D334" s="13"/>
      <c r="E334" s="13"/>
      <c r="F334" s="13"/>
      <c r="G334" s="13"/>
      <c r="H334" s="13"/>
      <c r="I334" s="13"/>
      <c r="J334" s="13"/>
      <c r="K334" s="13"/>
      <c r="L334" s="23"/>
    </row>
    <row r="335" spans="1:12">
      <c r="A335" s="24"/>
      <c r="B335" s="13" t="s">
        <v>1501</v>
      </c>
      <c r="C335" s="13"/>
      <c r="D335" s="13"/>
      <c r="E335" s="13"/>
      <c r="F335" s="13"/>
      <c r="G335" s="13"/>
      <c r="H335" s="13"/>
      <c r="I335" s="13"/>
      <c r="J335" s="13"/>
      <c r="K335" s="13"/>
      <c r="L335" s="23"/>
    </row>
    <row r="336" spans="1:12">
      <c r="A336" s="24"/>
      <c r="B336" s="13" t="s">
        <v>1502</v>
      </c>
      <c r="C336" s="13"/>
      <c r="D336" s="13"/>
      <c r="E336" s="13"/>
      <c r="F336" s="13"/>
      <c r="G336" s="13"/>
      <c r="H336" s="13"/>
      <c r="I336" s="13"/>
      <c r="J336" s="13"/>
      <c r="K336" s="13"/>
      <c r="L336" s="23"/>
    </row>
    <row r="337" spans="1:12">
      <c r="A337" s="24"/>
      <c r="B337" s="13" t="s">
        <v>1504</v>
      </c>
      <c r="C337" s="13"/>
      <c r="D337" s="13"/>
      <c r="E337" s="13"/>
      <c r="F337" s="13"/>
      <c r="G337" s="13"/>
      <c r="H337" s="13"/>
      <c r="I337" s="13"/>
      <c r="J337" s="13"/>
      <c r="K337" s="13"/>
      <c r="L337" s="23"/>
    </row>
    <row r="338" spans="1:12">
      <c r="A338" s="24"/>
      <c r="B338" s="13" t="s">
        <v>1506</v>
      </c>
      <c r="C338" s="13"/>
      <c r="D338" s="13"/>
      <c r="E338" s="13"/>
      <c r="F338" s="13"/>
      <c r="G338" s="13"/>
      <c r="H338" s="13"/>
      <c r="I338" s="13"/>
      <c r="J338" s="13"/>
      <c r="K338" s="13"/>
      <c r="L338" s="23"/>
    </row>
    <row r="339" spans="1:12">
      <c r="A339" s="24"/>
      <c r="B339" s="13" t="s">
        <v>1507</v>
      </c>
      <c r="C339" s="13"/>
      <c r="D339" s="13"/>
      <c r="E339" s="13"/>
      <c r="F339" s="13"/>
      <c r="G339" s="13"/>
      <c r="H339" s="13"/>
      <c r="I339" s="13"/>
      <c r="J339" s="13"/>
      <c r="K339" s="13"/>
      <c r="L339" s="23"/>
    </row>
    <row r="340" spans="1:12">
      <c r="A340" s="24"/>
      <c r="B340" s="13" t="s">
        <v>1508</v>
      </c>
      <c r="C340" s="13"/>
      <c r="D340" s="13"/>
      <c r="E340" s="13"/>
      <c r="F340" s="13"/>
      <c r="G340" s="13"/>
      <c r="H340" s="13"/>
      <c r="I340" s="13"/>
      <c r="J340" s="13"/>
      <c r="K340" s="13"/>
      <c r="L340" s="23"/>
    </row>
    <row r="341" spans="1:12">
      <c r="A341" s="24"/>
      <c r="B341" s="13" t="s">
        <v>1510</v>
      </c>
      <c r="C341" s="13"/>
      <c r="D341" s="13"/>
      <c r="E341" s="13"/>
      <c r="F341" s="13"/>
      <c r="G341" s="13"/>
      <c r="H341" s="13"/>
      <c r="I341" s="13"/>
      <c r="J341" s="13"/>
      <c r="K341" s="13"/>
      <c r="L341" s="23"/>
    </row>
    <row r="342" spans="1:12">
      <c r="A342" s="24"/>
      <c r="B342" s="13" t="s">
        <v>1511</v>
      </c>
      <c r="C342" s="13"/>
      <c r="D342" s="13"/>
      <c r="E342" s="13"/>
      <c r="F342" s="13"/>
      <c r="G342" s="13"/>
      <c r="H342" s="13"/>
      <c r="I342" s="13"/>
      <c r="J342" s="13"/>
      <c r="K342" s="13"/>
      <c r="L342" s="23"/>
    </row>
    <row r="343" spans="1:12">
      <c r="A343" s="24"/>
      <c r="B343" s="13" t="s">
        <v>1512</v>
      </c>
      <c r="C343" s="13"/>
      <c r="D343" s="13"/>
      <c r="E343" s="13"/>
      <c r="F343" s="13"/>
      <c r="G343" s="13"/>
      <c r="H343" s="13"/>
      <c r="I343" s="13"/>
      <c r="J343" s="13"/>
      <c r="K343" s="13"/>
      <c r="L343" s="23"/>
    </row>
    <row r="344" spans="1:12">
      <c r="A344" s="24"/>
      <c r="B344" s="13" t="s">
        <v>1514</v>
      </c>
      <c r="C344" s="13"/>
      <c r="D344" s="13"/>
      <c r="E344" s="13"/>
      <c r="F344" s="13"/>
      <c r="G344" s="13"/>
      <c r="H344" s="13"/>
      <c r="I344" s="13"/>
      <c r="J344" s="13"/>
      <c r="K344" s="13"/>
      <c r="L344" s="23"/>
    </row>
    <row r="345" spans="1:12">
      <c r="A345" s="24"/>
      <c r="B345" s="13" t="s">
        <v>1515</v>
      </c>
      <c r="C345" s="13"/>
      <c r="D345" s="13"/>
      <c r="E345" s="13"/>
      <c r="F345" s="13"/>
      <c r="G345" s="13"/>
      <c r="H345" s="13"/>
      <c r="I345" s="13"/>
      <c r="J345" s="13"/>
      <c r="K345" s="13"/>
      <c r="L345" s="23"/>
    </row>
    <row r="346" spans="1:12">
      <c r="A346" s="24"/>
      <c r="B346" s="13" t="s">
        <v>1516</v>
      </c>
      <c r="C346" s="13"/>
      <c r="D346" s="13"/>
      <c r="E346" s="13"/>
      <c r="F346" s="13"/>
      <c r="G346" s="13"/>
      <c r="H346" s="13"/>
      <c r="I346" s="13"/>
      <c r="J346" s="13"/>
      <c r="K346" s="13"/>
      <c r="L346" s="23"/>
    </row>
    <row r="347" spans="1:12">
      <c r="A347" s="24"/>
      <c r="B347" s="13" t="s">
        <v>1518</v>
      </c>
      <c r="C347" s="13"/>
      <c r="D347" s="13"/>
      <c r="E347" s="13"/>
      <c r="F347" s="13"/>
      <c r="G347" s="13"/>
      <c r="H347" s="13"/>
      <c r="I347" s="13"/>
      <c r="J347" s="13"/>
      <c r="K347" s="13"/>
      <c r="L347" s="23"/>
    </row>
    <row r="348" spans="1:12">
      <c r="A348" s="24"/>
      <c r="B348" s="13" t="s">
        <v>1519</v>
      </c>
      <c r="C348" s="13"/>
      <c r="D348" s="13"/>
      <c r="E348" s="13"/>
      <c r="F348" s="13"/>
      <c r="G348" s="13"/>
      <c r="H348" s="13"/>
      <c r="I348" s="13"/>
      <c r="J348" s="13"/>
      <c r="K348" s="13"/>
      <c r="L348" s="23"/>
    </row>
    <row r="349" spans="1:12">
      <c r="A349" s="24"/>
      <c r="B349" s="13" t="s">
        <v>1521</v>
      </c>
      <c r="C349" s="13"/>
      <c r="D349" s="13"/>
      <c r="E349" s="13"/>
      <c r="F349" s="13"/>
      <c r="G349" s="13"/>
      <c r="H349" s="13"/>
      <c r="I349" s="13"/>
      <c r="J349" s="13"/>
      <c r="K349" s="13"/>
      <c r="L349" s="23"/>
    </row>
    <row r="350" spans="1:12">
      <c r="A350" s="24"/>
      <c r="B350" s="13" t="s">
        <v>1522</v>
      </c>
      <c r="C350" s="13"/>
      <c r="D350" s="13"/>
      <c r="E350" s="13"/>
      <c r="F350" s="13"/>
      <c r="G350" s="13"/>
      <c r="H350" s="13"/>
      <c r="I350" s="13"/>
      <c r="J350" s="13"/>
      <c r="K350" s="13"/>
      <c r="L350" s="23"/>
    </row>
    <row r="351" spans="1:12">
      <c r="A351" s="24"/>
      <c r="B351" s="13" t="s">
        <v>1523</v>
      </c>
      <c r="C351" s="13"/>
      <c r="D351" s="13"/>
      <c r="E351" s="13"/>
      <c r="F351" s="13"/>
      <c r="G351" s="13"/>
      <c r="H351" s="13"/>
      <c r="I351" s="13"/>
      <c r="J351" s="13"/>
      <c r="K351" s="13"/>
      <c r="L351" s="23"/>
    </row>
    <row r="352" spans="1:12">
      <c r="A352" s="24"/>
      <c r="B352" s="13" t="s">
        <v>1525</v>
      </c>
      <c r="C352" s="13"/>
      <c r="D352" s="13"/>
      <c r="E352" s="13"/>
      <c r="F352" s="13"/>
      <c r="G352" s="13"/>
      <c r="H352" s="13"/>
      <c r="I352" s="13"/>
      <c r="J352" s="13"/>
      <c r="K352" s="13"/>
      <c r="L352" s="23"/>
    </row>
    <row r="353" spans="1:12">
      <c r="A353" s="24"/>
      <c r="B353" s="13" t="s">
        <v>1527</v>
      </c>
      <c r="C353" s="13"/>
      <c r="D353" s="13"/>
      <c r="E353" s="13"/>
      <c r="F353" s="13"/>
      <c r="G353" s="13"/>
      <c r="H353" s="13"/>
      <c r="I353" s="13"/>
      <c r="J353" s="13"/>
      <c r="K353" s="13"/>
      <c r="L353" s="23"/>
    </row>
    <row r="354" spans="1:12">
      <c r="A354" s="24"/>
      <c r="B354" s="13" t="s">
        <v>1528</v>
      </c>
      <c r="C354" s="13"/>
      <c r="D354" s="13"/>
      <c r="E354" s="13"/>
      <c r="F354" s="13"/>
      <c r="G354" s="13"/>
      <c r="H354" s="13"/>
      <c r="I354" s="13"/>
      <c r="J354" s="13"/>
      <c r="K354" s="13"/>
      <c r="L354" s="23"/>
    </row>
    <row r="355" spans="1:12">
      <c r="A355" s="24"/>
      <c r="B355" s="13" t="s">
        <v>1529</v>
      </c>
      <c r="C355" s="13"/>
      <c r="D355" s="13"/>
      <c r="E355" s="13"/>
      <c r="F355" s="13"/>
      <c r="G355" s="13"/>
      <c r="H355" s="13"/>
      <c r="I355" s="13"/>
      <c r="J355" s="13"/>
      <c r="K355" s="13"/>
      <c r="L355" s="23"/>
    </row>
    <row r="356" spans="1:12">
      <c r="A356" s="24"/>
      <c r="B356" s="13" t="s">
        <v>1530</v>
      </c>
      <c r="C356" s="13"/>
      <c r="D356" s="13"/>
      <c r="E356" s="13"/>
      <c r="F356" s="13"/>
      <c r="G356" s="13"/>
      <c r="H356" s="13"/>
      <c r="I356" s="13"/>
      <c r="J356" s="13"/>
      <c r="K356" s="13"/>
      <c r="L356" s="23"/>
    </row>
    <row r="357" spans="1:12">
      <c r="A357" s="24"/>
      <c r="B357" s="13" t="s">
        <v>1531</v>
      </c>
      <c r="C357" s="13"/>
      <c r="D357" s="13"/>
      <c r="E357" s="13"/>
      <c r="F357" s="13"/>
      <c r="G357" s="13"/>
      <c r="H357" s="13"/>
      <c r="I357" s="13"/>
      <c r="J357" s="13"/>
      <c r="K357" s="13"/>
      <c r="L357" s="23"/>
    </row>
    <row r="358" spans="1:12">
      <c r="A358" s="24"/>
      <c r="B358" s="13" t="s">
        <v>1532</v>
      </c>
      <c r="C358" s="13"/>
      <c r="D358" s="13"/>
      <c r="E358" s="13"/>
      <c r="F358" s="13"/>
      <c r="G358" s="13"/>
      <c r="H358" s="13"/>
      <c r="I358" s="13"/>
      <c r="J358" s="13"/>
      <c r="K358" s="13"/>
      <c r="L358" s="23"/>
    </row>
    <row r="359" spans="1:12">
      <c r="A359" s="24"/>
      <c r="B359" s="13" t="s">
        <v>1533</v>
      </c>
      <c r="C359" s="13"/>
      <c r="D359" s="13"/>
      <c r="E359" s="13"/>
      <c r="F359" s="13"/>
      <c r="G359" s="13"/>
      <c r="H359" s="13"/>
      <c r="I359" s="13"/>
      <c r="J359" s="13"/>
      <c r="K359" s="13"/>
      <c r="L359" s="23"/>
    </row>
    <row r="360" spans="1:12">
      <c r="A360" s="24"/>
      <c r="B360" s="13" t="s">
        <v>1534</v>
      </c>
      <c r="C360" s="13"/>
      <c r="D360" s="13"/>
      <c r="E360" s="13"/>
      <c r="F360" s="13"/>
      <c r="G360" s="13"/>
      <c r="H360" s="13"/>
      <c r="I360" s="13"/>
      <c r="J360" s="13"/>
      <c r="K360" s="13"/>
      <c r="L360" s="23"/>
    </row>
    <row r="361" spans="1:12">
      <c r="A361" s="24"/>
      <c r="B361" s="13" t="s">
        <v>1535</v>
      </c>
      <c r="C361" s="13"/>
      <c r="D361" s="13"/>
      <c r="E361" s="13"/>
      <c r="F361" s="13"/>
      <c r="G361" s="13"/>
      <c r="H361" s="13"/>
      <c r="I361" s="13"/>
      <c r="J361" s="13"/>
      <c r="K361" s="13"/>
      <c r="L361" s="23"/>
    </row>
    <row r="362" spans="1:12">
      <c r="A362" s="24"/>
      <c r="B362" s="13" t="s">
        <v>1536</v>
      </c>
      <c r="C362" s="13"/>
      <c r="D362" s="13"/>
      <c r="E362" s="13"/>
      <c r="F362" s="13"/>
      <c r="G362" s="13"/>
      <c r="H362" s="13"/>
      <c r="I362" s="13"/>
      <c r="J362" s="13"/>
      <c r="K362" s="13"/>
      <c r="L362" s="23"/>
    </row>
    <row r="363" spans="1:12">
      <c r="A363" s="24"/>
      <c r="B363" s="13" t="s">
        <v>1538</v>
      </c>
      <c r="C363" s="13"/>
      <c r="D363" s="13"/>
      <c r="E363" s="13"/>
      <c r="F363" s="13"/>
      <c r="G363" s="13"/>
      <c r="H363" s="13"/>
      <c r="I363" s="13"/>
      <c r="J363" s="13"/>
      <c r="K363" s="13"/>
      <c r="L363" s="23"/>
    </row>
    <row r="364" spans="1:12">
      <c r="A364" s="24"/>
      <c r="B364" s="13" t="s">
        <v>1540</v>
      </c>
      <c r="C364" s="13"/>
      <c r="D364" s="13"/>
      <c r="E364" s="13"/>
      <c r="F364" s="13"/>
      <c r="G364" s="13"/>
      <c r="H364" s="13"/>
      <c r="I364" s="13"/>
      <c r="J364" s="13"/>
      <c r="K364" s="13"/>
      <c r="L364" s="23"/>
    </row>
    <row r="365" spans="1:12">
      <c r="A365" s="24"/>
      <c r="B365" s="13" t="s">
        <v>1541</v>
      </c>
      <c r="C365" s="13"/>
      <c r="D365" s="13"/>
      <c r="E365" s="13"/>
      <c r="F365" s="13"/>
      <c r="G365" s="13"/>
      <c r="H365" s="13"/>
      <c r="I365" s="13"/>
      <c r="J365" s="13"/>
      <c r="K365" s="13"/>
      <c r="L365" s="23"/>
    </row>
    <row r="366" spans="1:12">
      <c r="A366" s="24"/>
      <c r="B366" s="13" t="s">
        <v>1542</v>
      </c>
      <c r="C366" s="13"/>
      <c r="D366" s="13"/>
      <c r="E366" s="13"/>
      <c r="F366" s="13"/>
      <c r="G366" s="13"/>
      <c r="H366" s="13"/>
      <c r="I366" s="13"/>
      <c r="J366" s="13"/>
      <c r="K366" s="13"/>
      <c r="L366" s="23"/>
    </row>
    <row r="367" spans="1:12">
      <c r="A367" s="24"/>
      <c r="B367" s="13" t="s">
        <v>1543</v>
      </c>
      <c r="C367" s="13"/>
      <c r="D367" s="13"/>
      <c r="E367" s="13"/>
      <c r="F367" s="13"/>
      <c r="G367" s="13"/>
      <c r="H367" s="13"/>
      <c r="I367" s="13"/>
      <c r="J367" s="13"/>
      <c r="K367" s="13"/>
      <c r="L367" s="23"/>
    </row>
    <row r="368" spans="1:12">
      <c r="A368" s="24"/>
      <c r="B368" s="13" t="s">
        <v>1544</v>
      </c>
      <c r="C368" s="13"/>
      <c r="D368" s="13"/>
      <c r="E368" s="13"/>
      <c r="F368" s="13"/>
      <c r="G368" s="13"/>
      <c r="H368" s="13"/>
      <c r="I368" s="13"/>
      <c r="J368" s="13"/>
      <c r="K368" s="13"/>
      <c r="L368" s="23"/>
    </row>
    <row r="369" spans="1:12">
      <c r="A369" s="24"/>
      <c r="B369" s="13" t="s">
        <v>1545</v>
      </c>
      <c r="C369" s="13"/>
      <c r="D369" s="13"/>
      <c r="E369" s="13"/>
      <c r="F369" s="13"/>
      <c r="G369" s="13"/>
      <c r="H369" s="13"/>
      <c r="I369" s="13"/>
      <c r="J369" s="13"/>
      <c r="K369" s="13"/>
      <c r="L369" s="23"/>
    </row>
    <row r="370" spans="1:12">
      <c r="A370" s="24"/>
      <c r="B370" s="13" t="s">
        <v>1546</v>
      </c>
      <c r="C370" s="13"/>
      <c r="D370" s="13"/>
      <c r="E370" s="13"/>
      <c r="F370" s="13"/>
      <c r="G370" s="13"/>
      <c r="H370" s="13"/>
      <c r="I370" s="13"/>
      <c r="J370" s="13"/>
      <c r="K370" s="13"/>
      <c r="L370" s="23"/>
    </row>
    <row r="371" spans="1:12">
      <c r="A371" s="24"/>
      <c r="B371" s="13" t="s">
        <v>1547</v>
      </c>
      <c r="C371" s="13"/>
      <c r="D371" s="13"/>
      <c r="E371" s="13"/>
      <c r="F371" s="13"/>
      <c r="G371" s="13"/>
      <c r="H371" s="13"/>
      <c r="I371" s="13"/>
      <c r="J371" s="13"/>
      <c r="K371" s="13"/>
      <c r="L371" s="23"/>
    </row>
    <row r="372" spans="1:12">
      <c r="A372" s="24"/>
      <c r="B372" s="13" t="s">
        <v>1548</v>
      </c>
      <c r="C372" s="13"/>
      <c r="D372" s="13"/>
      <c r="E372" s="13"/>
      <c r="F372" s="13"/>
      <c r="G372" s="13"/>
      <c r="H372" s="13"/>
      <c r="I372" s="13"/>
      <c r="J372" s="13"/>
      <c r="K372" s="13"/>
      <c r="L372" s="23"/>
    </row>
    <row r="373" spans="1:12">
      <c r="A373" s="24"/>
      <c r="B373" s="13" t="s">
        <v>1550</v>
      </c>
      <c r="C373" s="13"/>
      <c r="D373" s="13"/>
      <c r="E373" s="13"/>
      <c r="F373" s="13"/>
      <c r="G373" s="13"/>
      <c r="H373" s="13"/>
      <c r="I373" s="13"/>
      <c r="J373" s="13"/>
      <c r="K373" s="13"/>
      <c r="L373" s="23"/>
    </row>
    <row r="374" spans="1:12">
      <c r="A374" s="24"/>
      <c r="B374" s="13" t="s">
        <v>1551</v>
      </c>
      <c r="C374" s="13"/>
      <c r="D374" s="13"/>
      <c r="E374" s="13"/>
      <c r="F374" s="13"/>
      <c r="G374" s="13"/>
      <c r="H374" s="13"/>
      <c r="I374" s="13"/>
      <c r="J374" s="13"/>
      <c r="K374" s="13"/>
      <c r="L374" s="23"/>
    </row>
    <row r="375" spans="1:12">
      <c r="A375" s="24"/>
      <c r="B375" s="13" t="s">
        <v>1553</v>
      </c>
      <c r="C375" s="13"/>
      <c r="D375" s="13"/>
      <c r="E375" s="13"/>
      <c r="F375" s="13"/>
      <c r="G375" s="13"/>
      <c r="H375" s="13"/>
      <c r="I375" s="13"/>
      <c r="J375" s="13"/>
      <c r="K375" s="13"/>
      <c r="L375" s="23"/>
    </row>
    <row r="376" spans="1:12">
      <c r="A376" s="24"/>
      <c r="B376" s="13" t="s">
        <v>1554</v>
      </c>
      <c r="C376" s="13"/>
      <c r="D376" s="13"/>
      <c r="E376" s="13"/>
      <c r="F376" s="13"/>
      <c r="G376" s="13"/>
      <c r="H376" s="13"/>
      <c r="I376" s="13"/>
      <c r="J376" s="13"/>
      <c r="K376" s="13"/>
      <c r="L376" s="23"/>
    </row>
    <row r="377" spans="1:12">
      <c r="A377" s="24"/>
      <c r="B377" s="13" t="s">
        <v>1556</v>
      </c>
      <c r="C377" s="13"/>
      <c r="D377" s="13"/>
      <c r="E377" s="13"/>
      <c r="F377" s="13"/>
      <c r="G377" s="13"/>
      <c r="H377" s="13"/>
      <c r="I377" s="13"/>
      <c r="J377" s="13"/>
      <c r="K377" s="13"/>
      <c r="L377" s="23"/>
    </row>
    <row r="378" spans="1:12">
      <c r="A378" s="24"/>
      <c r="B378" s="13" t="s">
        <v>1557</v>
      </c>
      <c r="C378" s="13"/>
      <c r="D378" s="13"/>
      <c r="E378" s="13"/>
      <c r="F378" s="13"/>
      <c r="G378" s="13"/>
      <c r="H378" s="13"/>
      <c r="I378" s="13"/>
      <c r="J378" s="13"/>
      <c r="K378" s="13"/>
      <c r="L378" s="23"/>
    </row>
    <row r="379" spans="1:12">
      <c r="A379" s="24"/>
      <c r="B379" s="13" t="s">
        <v>1558</v>
      </c>
      <c r="C379" s="13"/>
      <c r="D379" s="13"/>
      <c r="E379" s="13"/>
      <c r="F379" s="13"/>
      <c r="G379" s="13"/>
      <c r="H379" s="13"/>
      <c r="I379" s="13"/>
      <c r="J379" s="13"/>
      <c r="K379" s="13"/>
      <c r="L379" s="23"/>
    </row>
    <row r="380" spans="1:12">
      <c r="A380" s="24"/>
      <c r="B380" s="13" t="s">
        <v>1559</v>
      </c>
      <c r="C380" s="13"/>
      <c r="D380" s="13"/>
      <c r="E380" s="13"/>
      <c r="F380" s="13"/>
      <c r="G380" s="13"/>
      <c r="H380" s="13"/>
      <c r="I380" s="13"/>
      <c r="J380" s="13"/>
      <c r="K380" s="13"/>
      <c r="L380" s="23"/>
    </row>
    <row r="381" spans="1:12">
      <c r="A381" s="24"/>
      <c r="B381" s="13" t="s">
        <v>1560</v>
      </c>
      <c r="C381" s="13"/>
      <c r="D381" s="13"/>
      <c r="E381" s="13"/>
      <c r="F381" s="13"/>
      <c r="G381" s="13"/>
      <c r="H381" s="13"/>
      <c r="I381" s="13"/>
      <c r="J381" s="13"/>
      <c r="K381" s="13"/>
      <c r="L381" s="23"/>
    </row>
    <row r="382" spans="1:12">
      <c r="A382" s="24"/>
      <c r="B382" s="13" t="s">
        <v>1561</v>
      </c>
      <c r="C382" s="13"/>
      <c r="D382" s="13"/>
      <c r="E382" s="13"/>
      <c r="F382" s="13"/>
      <c r="G382" s="13"/>
      <c r="H382" s="13"/>
      <c r="I382" s="13"/>
      <c r="J382" s="13"/>
      <c r="K382" s="13"/>
      <c r="L382" s="23"/>
    </row>
    <row r="383" spans="1:12">
      <c r="A383" s="24"/>
      <c r="B383" s="13" t="s">
        <v>1562</v>
      </c>
      <c r="C383" s="13"/>
      <c r="D383" s="13"/>
      <c r="E383" s="13"/>
      <c r="F383" s="13"/>
      <c r="G383" s="13"/>
      <c r="H383" s="13"/>
      <c r="I383" s="13"/>
      <c r="J383" s="13"/>
      <c r="K383" s="13"/>
      <c r="L383" s="23"/>
    </row>
    <row r="384" spans="1:12">
      <c r="A384" s="24"/>
      <c r="B384" s="13" t="s">
        <v>1564</v>
      </c>
      <c r="C384" s="13"/>
      <c r="D384" s="13"/>
      <c r="E384" s="13"/>
      <c r="F384" s="13"/>
      <c r="G384" s="13"/>
      <c r="H384" s="13"/>
      <c r="I384" s="13"/>
      <c r="J384" s="13"/>
      <c r="K384" s="13"/>
      <c r="L384" s="23"/>
    </row>
    <row r="385" spans="1:12">
      <c r="A385" s="24"/>
      <c r="B385" s="13" t="s">
        <v>1565</v>
      </c>
      <c r="C385" s="13"/>
      <c r="D385" s="13"/>
      <c r="E385" s="13"/>
      <c r="F385" s="13"/>
      <c r="G385" s="13"/>
      <c r="H385" s="13"/>
      <c r="I385" s="13"/>
      <c r="J385" s="13"/>
      <c r="K385" s="13"/>
      <c r="L385" s="23"/>
    </row>
    <row r="386" spans="1:12">
      <c r="A386" s="24"/>
      <c r="B386" s="13" t="s">
        <v>1567</v>
      </c>
      <c r="C386" s="13"/>
      <c r="D386" s="13"/>
      <c r="E386" s="13"/>
      <c r="F386" s="13"/>
      <c r="G386" s="13"/>
      <c r="H386" s="13"/>
      <c r="I386" s="13"/>
      <c r="J386" s="13"/>
      <c r="K386" s="13"/>
      <c r="L386" s="23"/>
    </row>
    <row r="387" spans="1:12">
      <c r="A387" s="24"/>
      <c r="B387" s="13" t="s">
        <v>1568</v>
      </c>
      <c r="C387" s="13"/>
      <c r="D387" s="13"/>
      <c r="E387" s="13"/>
      <c r="F387" s="13"/>
      <c r="G387" s="13"/>
      <c r="H387" s="13"/>
      <c r="I387" s="13"/>
      <c r="J387" s="13"/>
      <c r="K387" s="13"/>
      <c r="L387" s="23"/>
    </row>
    <row r="388" spans="1:12">
      <c r="A388" s="24"/>
      <c r="B388" s="13" t="s">
        <v>1570</v>
      </c>
      <c r="C388" s="13"/>
      <c r="D388" s="13"/>
      <c r="E388" s="13"/>
      <c r="F388" s="13"/>
      <c r="G388" s="13"/>
      <c r="H388" s="13"/>
      <c r="I388" s="13"/>
      <c r="J388" s="13"/>
      <c r="K388" s="13"/>
      <c r="L388" s="23"/>
    </row>
    <row r="389" spans="1:12">
      <c r="A389" s="24"/>
      <c r="B389" s="13" t="s">
        <v>1571</v>
      </c>
      <c r="C389" s="13"/>
      <c r="D389" s="13"/>
      <c r="E389" s="13"/>
      <c r="F389" s="13"/>
      <c r="G389" s="13"/>
      <c r="H389" s="13"/>
      <c r="I389" s="13"/>
      <c r="J389" s="13"/>
      <c r="K389" s="13"/>
      <c r="L389" s="23"/>
    </row>
    <row r="390" spans="1:12">
      <c r="A390" s="24"/>
      <c r="B390" s="13" t="s">
        <v>1572</v>
      </c>
      <c r="C390" s="13"/>
      <c r="D390" s="13"/>
      <c r="E390" s="13"/>
      <c r="F390" s="13"/>
      <c r="G390" s="13"/>
      <c r="H390" s="13"/>
      <c r="I390" s="13"/>
      <c r="J390" s="13"/>
      <c r="K390" s="13"/>
      <c r="L390" s="23"/>
    </row>
    <row r="391" spans="1:12">
      <c r="A391" s="24"/>
      <c r="B391" s="13" t="s">
        <v>1573</v>
      </c>
      <c r="C391" s="13"/>
      <c r="D391" s="13"/>
      <c r="E391" s="13"/>
      <c r="F391" s="13"/>
      <c r="G391" s="13"/>
      <c r="H391" s="13"/>
      <c r="I391" s="13"/>
      <c r="J391" s="13"/>
      <c r="K391" s="13"/>
      <c r="L391" s="23"/>
    </row>
    <row r="392" spans="1:12">
      <c r="A392" s="24"/>
      <c r="B392" s="13" t="s">
        <v>1574</v>
      </c>
      <c r="C392" s="13"/>
      <c r="D392" s="13"/>
      <c r="E392" s="13"/>
      <c r="F392" s="13"/>
      <c r="G392" s="13"/>
      <c r="H392" s="13"/>
      <c r="I392" s="13"/>
      <c r="J392" s="13"/>
      <c r="K392" s="13"/>
      <c r="L392" s="23"/>
    </row>
    <row r="393" spans="1:12">
      <c r="A393" s="24"/>
      <c r="B393" s="13" t="s">
        <v>1575</v>
      </c>
      <c r="C393" s="13"/>
      <c r="D393" s="13"/>
      <c r="E393" s="13"/>
      <c r="F393" s="13"/>
      <c r="G393" s="13"/>
      <c r="H393" s="13"/>
      <c r="I393" s="13"/>
      <c r="J393" s="13"/>
      <c r="K393" s="13"/>
      <c r="L393" s="23"/>
    </row>
    <row r="394" spans="1:12">
      <c r="A394" s="24"/>
      <c r="B394" s="13" t="s">
        <v>1576</v>
      </c>
      <c r="C394" s="13"/>
      <c r="D394" s="13"/>
      <c r="E394" s="13"/>
      <c r="F394" s="13"/>
      <c r="G394" s="13"/>
      <c r="H394" s="13"/>
      <c r="I394" s="13"/>
      <c r="J394" s="13"/>
      <c r="K394" s="13"/>
      <c r="L394" s="23"/>
    </row>
    <row r="395" spans="1:12">
      <c r="A395" s="24"/>
      <c r="B395" s="13" t="s">
        <v>1577</v>
      </c>
      <c r="C395" s="13"/>
      <c r="D395" s="13"/>
      <c r="E395" s="13"/>
      <c r="F395" s="13"/>
      <c r="G395" s="13"/>
      <c r="H395" s="13"/>
      <c r="I395" s="13"/>
      <c r="J395" s="13"/>
      <c r="K395" s="13"/>
      <c r="L395" s="23"/>
    </row>
    <row r="396" spans="1:12">
      <c r="A396" s="24"/>
      <c r="B396" s="13" t="s">
        <v>1578</v>
      </c>
      <c r="C396" s="13"/>
      <c r="D396" s="13"/>
      <c r="E396" s="13"/>
      <c r="F396" s="13"/>
      <c r="G396" s="13"/>
      <c r="H396" s="13"/>
      <c r="I396" s="13"/>
      <c r="J396" s="13"/>
      <c r="K396" s="13"/>
      <c r="L396" s="23"/>
    </row>
    <row r="397" spans="1:12">
      <c r="A397" s="24"/>
      <c r="B397" s="13" t="s">
        <v>1580</v>
      </c>
      <c r="C397" s="13"/>
      <c r="D397" s="13"/>
      <c r="E397" s="13"/>
      <c r="F397" s="13"/>
      <c r="G397" s="13"/>
      <c r="H397" s="13"/>
      <c r="I397" s="13"/>
      <c r="J397" s="13"/>
      <c r="K397" s="13"/>
      <c r="L397" s="23"/>
    </row>
    <row r="398" spans="1:12">
      <c r="A398" s="24"/>
      <c r="B398" s="13" t="s">
        <v>1581</v>
      </c>
      <c r="C398" s="13"/>
      <c r="D398" s="13"/>
      <c r="E398" s="13"/>
      <c r="F398" s="13"/>
      <c r="G398" s="13"/>
      <c r="H398" s="13"/>
      <c r="I398" s="13"/>
      <c r="J398" s="13"/>
      <c r="K398" s="13"/>
      <c r="L398" s="23"/>
    </row>
    <row r="399" spans="1:12">
      <c r="A399" s="24"/>
      <c r="B399" s="13" t="s">
        <v>1582</v>
      </c>
      <c r="C399" s="13"/>
      <c r="D399" s="13"/>
      <c r="E399" s="13"/>
      <c r="F399" s="13"/>
      <c r="G399" s="13"/>
      <c r="H399" s="13"/>
      <c r="I399" s="13"/>
      <c r="J399" s="13"/>
      <c r="K399" s="13"/>
      <c r="L399" s="23"/>
    </row>
    <row r="400" spans="1:12">
      <c r="A400" s="24"/>
      <c r="B400" s="13" t="s">
        <v>1584</v>
      </c>
      <c r="C400" s="13"/>
      <c r="D400" s="13"/>
      <c r="E400" s="13"/>
      <c r="F400" s="13"/>
      <c r="G400" s="13"/>
      <c r="H400" s="13"/>
      <c r="I400" s="13"/>
      <c r="J400" s="13"/>
      <c r="K400" s="13"/>
      <c r="L400" s="23"/>
    </row>
    <row r="401" spans="1:12">
      <c r="A401" s="24"/>
      <c r="B401" s="13" t="s">
        <v>1585</v>
      </c>
      <c r="C401" s="13"/>
      <c r="D401" s="13"/>
      <c r="E401" s="13"/>
      <c r="F401" s="13"/>
      <c r="G401" s="13"/>
      <c r="H401" s="13"/>
      <c r="I401" s="13"/>
      <c r="J401" s="13"/>
      <c r="K401" s="13"/>
      <c r="L401" s="23"/>
    </row>
    <row r="402" spans="1:12">
      <c r="A402" s="24"/>
      <c r="B402" s="13" t="s">
        <v>1587</v>
      </c>
      <c r="C402" s="13"/>
      <c r="D402" s="13"/>
      <c r="E402" s="13"/>
      <c r="F402" s="13"/>
      <c r="G402" s="13"/>
      <c r="H402" s="13"/>
      <c r="I402" s="13"/>
      <c r="J402" s="13"/>
      <c r="K402" s="13"/>
      <c r="L402" s="23"/>
    </row>
    <row r="403" spans="1:12">
      <c r="A403" s="24"/>
      <c r="B403" s="13" t="s">
        <v>1588</v>
      </c>
      <c r="C403" s="13"/>
      <c r="D403" s="13"/>
      <c r="E403" s="13"/>
      <c r="F403" s="13"/>
      <c r="G403" s="13"/>
      <c r="H403" s="13"/>
      <c r="I403" s="13"/>
      <c r="J403" s="13"/>
      <c r="K403" s="13"/>
      <c r="L403" s="23"/>
    </row>
    <row r="404" spans="1:12">
      <c r="A404" s="24"/>
      <c r="B404" s="13" t="s">
        <v>1589</v>
      </c>
      <c r="C404" s="13"/>
      <c r="D404" s="13"/>
      <c r="E404" s="13"/>
      <c r="F404" s="13"/>
      <c r="G404" s="13"/>
      <c r="H404" s="13"/>
      <c r="I404" s="13"/>
      <c r="J404" s="13"/>
      <c r="K404" s="13"/>
      <c r="L404" s="23"/>
    </row>
    <row r="405" spans="1:12">
      <c r="A405" s="24"/>
      <c r="B405" s="13" t="s">
        <v>1590</v>
      </c>
      <c r="C405" s="13"/>
      <c r="D405" s="13"/>
      <c r="E405" s="13"/>
      <c r="F405" s="13"/>
      <c r="G405" s="13"/>
      <c r="H405" s="13"/>
      <c r="I405" s="13"/>
      <c r="J405" s="13"/>
      <c r="K405" s="13"/>
      <c r="L405" s="23"/>
    </row>
    <row r="406" spans="1:12">
      <c r="A406" s="24"/>
      <c r="B406" s="13" t="s">
        <v>1591</v>
      </c>
      <c r="C406" s="13"/>
      <c r="D406" s="13"/>
      <c r="E406" s="13"/>
      <c r="F406" s="13"/>
      <c r="G406" s="13"/>
      <c r="H406" s="13"/>
      <c r="I406" s="13"/>
      <c r="J406" s="13"/>
      <c r="K406" s="13"/>
      <c r="L406" s="23"/>
    </row>
    <row r="407" spans="1:12">
      <c r="A407" s="24"/>
      <c r="B407" s="13" t="s">
        <v>1592</v>
      </c>
      <c r="C407" s="13"/>
      <c r="D407" s="13"/>
      <c r="E407" s="13"/>
      <c r="F407" s="13"/>
      <c r="G407" s="13"/>
      <c r="H407" s="13"/>
      <c r="I407" s="13"/>
      <c r="J407" s="13"/>
      <c r="K407" s="13"/>
      <c r="L407" s="23"/>
    </row>
    <row r="408" spans="1:12">
      <c r="A408" s="24"/>
      <c r="B408" s="13" t="s">
        <v>1593</v>
      </c>
      <c r="C408" s="13"/>
      <c r="D408" s="13"/>
      <c r="E408" s="13"/>
      <c r="F408" s="13"/>
      <c r="G408" s="13"/>
      <c r="H408" s="13"/>
      <c r="I408" s="13"/>
      <c r="J408" s="13"/>
      <c r="K408" s="13"/>
      <c r="L408" s="23"/>
    </row>
    <row r="409" spans="1:12">
      <c r="A409" s="24"/>
      <c r="B409" s="13" t="s">
        <v>1594</v>
      </c>
      <c r="C409" s="13"/>
      <c r="D409" s="13"/>
      <c r="E409" s="13"/>
      <c r="F409" s="13"/>
      <c r="G409" s="13"/>
      <c r="H409" s="13"/>
      <c r="I409" s="13"/>
      <c r="J409" s="13"/>
      <c r="K409" s="13"/>
      <c r="L409" s="23"/>
    </row>
    <row r="410" spans="1:12">
      <c r="A410" s="24"/>
      <c r="B410" s="13" t="s">
        <v>1595</v>
      </c>
      <c r="C410" s="13"/>
      <c r="D410" s="13"/>
      <c r="E410" s="13"/>
      <c r="F410" s="13"/>
      <c r="G410" s="13"/>
      <c r="H410" s="13"/>
      <c r="I410" s="13"/>
      <c r="J410" s="13"/>
      <c r="K410" s="13"/>
      <c r="L410" s="23"/>
    </row>
    <row r="411" spans="1:12">
      <c r="A411" s="24"/>
      <c r="B411" s="13" t="s">
        <v>1597</v>
      </c>
      <c r="C411" s="13"/>
      <c r="D411" s="13"/>
      <c r="E411" s="13"/>
      <c r="F411" s="13"/>
      <c r="G411" s="13"/>
      <c r="H411" s="13"/>
      <c r="I411" s="13"/>
      <c r="J411" s="13"/>
      <c r="K411" s="13"/>
      <c r="L411" s="23"/>
    </row>
    <row r="412" spans="1:12">
      <c r="A412" s="24"/>
      <c r="B412" s="13" t="s">
        <v>1599</v>
      </c>
      <c r="C412" s="13"/>
      <c r="D412" s="13"/>
      <c r="E412" s="13"/>
      <c r="F412" s="13"/>
      <c r="G412" s="13"/>
      <c r="H412" s="13"/>
      <c r="I412" s="13"/>
      <c r="J412" s="13"/>
      <c r="K412" s="13"/>
      <c r="L412" s="23"/>
    </row>
    <row r="413" spans="1:12">
      <c r="A413" s="24"/>
      <c r="B413" s="13" t="s">
        <v>1600</v>
      </c>
      <c r="C413" s="13"/>
      <c r="D413" s="13"/>
      <c r="E413" s="13"/>
      <c r="F413" s="13"/>
      <c r="G413" s="13"/>
      <c r="H413" s="13"/>
      <c r="I413" s="13"/>
      <c r="J413" s="13"/>
      <c r="K413" s="13"/>
      <c r="L413" s="23"/>
    </row>
    <row r="414" spans="1:12">
      <c r="A414" s="24"/>
      <c r="B414" s="13" t="s">
        <v>1601</v>
      </c>
      <c r="C414" s="13"/>
      <c r="D414" s="13"/>
      <c r="E414" s="13"/>
      <c r="F414" s="13"/>
      <c r="G414" s="13"/>
      <c r="H414" s="13"/>
      <c r="I414" s="13"/>
      <c r="J414" s="13"/>
      <c r="K414" s="13"/>
      <c r="L414" s="23"/>
    </row>
    <row r="415" spans="1:12">
      <c r="A415" s="24"/>
      <c r="B415" s="13" t="s">
        <v>1602</v>
      </c>
      <c r="C415" s="13"/>
      <c r="D415" s="13"/>
      <c r="E415" s="13"/>
      <c r="F415" s="13"/>
      <c r="G415" s="13"/>
      <c r="H415" s="13"/>
      <c r="I415" s="13"/>
      <c r="J415" s="13"/>
      <c r="K415" s="13"/>
      <c r="L415" s="23"/>
    </row>
    <row r="416" spans="1:12">
      <c r="A416" s="24"/>
      <c r="B416" s="13" t="s">
        <v>1603</v>
      </c>
      <c r="C416" s="13"/>
      <c r="D416" s="13"/>
      <c r="E416" s="13"/>
      <c r="F416" s="13"/>
      <c r="G416" s="13"/>
      <c r="H416" s="13"/>
      <c r="I416" s="13"/>
      <c r="J416" s="13"/>
      <c r="K416" s="13"/>
      <c r="L416" s="23"/>
    </row>
    <row r="417" spans="1:12">
      <c r="A417" s="24"/>
      <c r="B417" s="13" t="s">
        <v>1605</v>
      </c>
      <c r="C417" s="13"/>
      <c r="D417" s="13"/>
      <c r="E417" s="13"/>
      <c r="F417" s="13"/>
      <c r="G417" s="13"/>
      <c r="H417" s="13"/>
      <c r="I417" s="13"/>
      <c r="J417" s="13"/>
      <c r="K417" s="13"/>
      <c r="L417" s="23"/>
    </row>
    <row r="418" spans="1:12">
      <c r="A418" s="24"/>
      <c r="B418" s="13" t="s">
        <v>1606</v>
      </c>
      <c r="C418" s="13"/>
      <c r="D418" s="13"/>
      <c r="E418" s="13"/>
      <c r="F418" s="13"/>
      <c r="G418" s="13"/>
      <c r="H418" s="13"/>
      <c r="I418" s="13"/>
      <c r="J418" s="13"/>
      <c r="K418" s="13"/>
      <c r="L418" s="23"/>
    </row>
    <row r="419" spans="1:12">
      <c r="A419" s="24"/>
      <c r="B419" s="13" t="s">
        <v>1608</v>
      </c>
      <c r="C419" s="13"/>
      <c r="D419" s="13"/>
      <c r="E419" s="13"/>
      <c r="F419" s="13"/>
      <c r="G419" s="13"/>
      <c r="H419" s="13"/>
      <c r="I419" s="13"/>
      <c r="J419" s="13"/>
      <c r="K419" s="13"/>
      <c r="L419" s="23"/>
    </row>
    <row r="420" spans="1:12">
      <c r="A420" s="24"/>
      <c r="B420" s="13" t="s">
        <v>1609</v>
      </c>
      <c r="C420" s="13"/>
      <c r="D420" s="13"/>
      <c r="E420" s="13"/>
      <c r="F420" s="13"/>
      <c r="G420" s="13"/>
      <c r="H420" s="13"/>
      <c r="I420" s="13"/>
      <c r="J420" s="13"/>
      <c r="K420" s="13"/>
      <c r="L420" s="23"/>
    </row>
    <row r="421" spans="1:12">
      <c r="A421" s="24"/>
      <c r="B421" s="13" t="s">
        <v>1611</v>
      </c>
      <c r="C421" s="13"/>
      <c r="D421" s="13"/>
      <c r="E421" s="13"/>
      <c r="F421" s="13"/>
      <c r="G421" s="13"/>
      <c r="H421" s="13"/>
      <c r="I421" s="13"/>
      <c r="J421" s="13"/>
      <c r="K421" s="13"/>
      <c r="L421" s="23"/>
    </row>
    <row r="422" spans="1:12">
      <c r="A422" s="24"/>
      <c r="B422" s="13" t="s">
        <v>1612</v>
      </c>
      <c r="C422" s="13"/>
      <c r="D422" s="13"/>
      <c r="E422" s="13"/>
      <c r="F422" s="13"/>
      <c r="G422" s="13"/>
      <c r="H422" s="13"/>
      <c r="I422" s="13"/>
      <c r="J422" s="13"/>
      <c r="K422" s="13"/>
      <c r="L422" s="23"/>
    </row>
    <row r="423" spans="1:12">
      <c r="A423" s="24"/>
      <c r="B423" s="13" t="s">
        <v>1613</v>
      </c>
      <c r="C423" s="13"/>
      <c r="D423" s="13"/>
      <c r="E423" s="13"/>
      <c r="F423" s="13"/>
      <c r="G423" s="13"/>
      <c r="H423" s="13"/>
      <c r="I423" s="13"/>
      <c r="J423" s="13"/>
      <c r="K423" s="13"/>
      <c r="L423" s="23"/>
    </row>
    <row r="424" spans="1:12">
      <c r="A424" s="24"/>
      <c r="B424" s="13" t="s">
        <v>1614</v>
      </c>
      <c r="C424" s="13"/>
      <c r="D424" s="13"/>
      <c r="E424" s="13"/>
      <c r="F424" s="13"/>
      <c r="G424" s="13"/>
      <c r="H424" s="13"/>
      <c r="I424" s="13"/>
      <c r="J424" s="13"/>
      <c r="K424" s="13"/>
      <c r="L424" s="23"/>
    </row>
    <row r="425" spans="1:12">
      <c r="A425" s="24"/>
      <c r="B425" s="13" t="s">
        <v>1615</v>
      </c>
      <c r="C425" s="13"/>
      <c r="D425" s="13"/>
      <c r="E425" s="13"/>
      <c r="F425" s="13"/>
      <c r="G425" s="13"/>
      <c r="H425" s="13"/>
      <c r="I425" s="13"/>
      <c r="J425" s="13"/>
      <c r="K425" s="13"/>
      <c r="L425" s="23"/>
    </row>
    <row r="426" spans="1:12">
      <c r="A426" s="24"/>
      <c r="B426" s="13" t="s">
        <v>1616</v>
      </c>
      <c r="C426" s="13"/>
      <c r="D426" s="13"/>
      <c r="E426" s="13"/>
      <c r="F426" s="13"/>
      <c r="G426" s="13"/>
      <c r="H426" s="13"/>
      <c r="I426" s="13"/>
      <c r="J426" s="13"/>
      <c r="K426" s="13"/>
      <c r="L426" s="23"/>
    </row>
    <row r="427" spans="1:12">
      <c r="A427" s="24"/>
      <c r="B427" s="13" t="s">
        <v>1617</v>
      </c>
      <c r="C427" s="13"/>
      <c r="D427" s="13"/>
      <c r="E427" s="13"/>
      <c r="F427" s="13"/>
      <c r="G427" s="13"/>
      <c r="H427" s="13"/>
      <c r="I427" s="13"/>
      <c r="J427" s="13"/>
      <c r="K427" s="13"/>
      <c r="L427" s="23"/>
    </row>
    <row r="428" spans="1:12">
      <c r="A428" s="24"/>
      <c r="B428" s="13" t="s">
        <v>1618</v>
      </c>
      <c r="C428" s="13"/>
      <c r="D428" s="13"/>
      <c r="E428" s="13"/>
      <c r="F428" s="13"/>
      <c r="G428" s="13"/>
      <c r="H428" s="13"/>
      <c r="I428" s="13"/>
      <c r="J428" s="13"/>
      <c r="K428" s="13"/>
      <c r="L428" s="23"/>
    </row>
    <row r="429" spans="1:12">
      <c r="A429" s="24"/>
      <c r="B429" s="13" t="s">
        <v>1619</v>
      </c>
      <c r="C429" s="13"/>
      <c r="D429" s="13"/>
      <c r="E429" s="13"/>
      <c r="F429" s="13"/>
      <c r="G429" s="13"/>
      <c r="H429" s="13"/>
      <c r="I429" s="13"/>
      <c r="J429" s="13"/>
      <c r="K429" s="13"/>
      <c r="L429" s="23"/>
    </row>
    <row r="430" spans="1:12">
      <c r="A430" s="24"/>
      <c r="B430" s="13" t="s">
        <v>1620</v>
      </c>
      <c r="C430" s="13"/>
      <c r="D430" s="13"/>
      <c r="E430" s="13"/>
      <c r="F430" s="13"/>
      <c r="G430" s="13"/>
      <c r="H430" s="13"/>
      <c r="I430" s="13"/>
      <c r="J430" s="13"/>
      <c r="K430" s="13"/>
      <c r="L430" s="23"/>
    </row>
    <row r="431" spans="1:12">
      <c r="A431" s="24"/>
      <c r="B431" s="13" t="s">
        <v>1621</v>
      </c>
      <c r="C431" s="13"/>
      <c r="D431" s="13"/>
      <c r="E431" s="13"/>
      <c r="F431" s="13"/>
      <c r="G431" s="13"/>
      <c r="H431" s="13"/>
      <c r="I431" s="13"/>
      <c r="J431" s="13"/>
      <c r="K431" s="13"/>
      <c r="L431" s="23"/>
    </row>
    <row r="432" spans="1:12">
      <c r="A432" s="24"/>
      <c r="B432" s="13" t="s">
        <v>1622</v>
      </c>
      <c r="C432" s="13"/>
      <c r="D432" s="13"/>
      <c r="E432" s="13"/>
      <c r="F432" s="13"/>
      <c r="G432" s="13"/>
      <c r="H432" s="13"/>
      <c r="I432" s="13"/>
      <c r="J432" s="13"/>
      <c r="K432" s="13"/>
      <c r="L432" s="23"/>
    </row>
    <row r="433" spans="1:12">
      <c r="A433" s="24"/>
      <c r="B433" s="13" t="s">
        <v>1624</v>
      </c>
      <c r="C433" s="13"/>
      <c r="D433" s="13"/>
      <c r="E433" s="13"/>
      <c r="F433" s="13"/>
      <c r="G433" s="13"/>
      <c r="H433" s="13"/>
      <c r="I433" s="13"/>
      <c r="J433" s="13"/>
      <c r="K433" s="13"/>
      <c r="L433" s="23"/>
    </row>
    <row r="434" spans="1:12">
      <c r="A434" s="24"/>
      <c r="B434" s="13" t="s">
        <v>1625</v>
      </c>
      <c r="C434" s="13"/>
      <c r="D434" s="13"/>
      <c r="E434" s="13"/>
      <c r="F434" s="13"/>
      <c r="G434" s="13"/>
      <c r="H434" s="13"/>
      <c r="I434" s="13"/>
      <c r="J434" s="13"/>
      <c r="K434" s="13"/>
      <c r="L434" s="23"/>
    </row>
    <row r="435" spans="1:12">
      <c r="A435" s="24"/>
      <c r="B435" s="13" t="s">
        <v>1626</v>
      </c>
      <c r="C435" s="13"/>
      <c r="D435" s="13"/>
      <c r="E435" s="13"/>
      <c r="F435" s="13"/>
      <c r="G435" s="13"/>
      <c r="H435" s="13"/>
      <c r="I435" s="13"/>
      <c r="J435" s="13"/>
      <c r="K435" s="13"/>
      <c r="L435" s="23"/>
    </row>
    <row r="436" spans="1:12">
      <c r="A436" s="24"/>
      <c r="B436" s="13" t="s">
        <v>1627</v>
      </c>
      <c r="C436" s="13"/>
      <c r="D436" s="13"/>
      <c r="E436" s="13"/>
      <c r="F436" s="13"/>
      <c r="G436" s="13"/>
      <c r="H436" s="13"/>
      <c r="I436" s="13"/>
      <c r="J436" s="13"/>
      <c r="K436" s="13"/>
      <c r="L436" s="23"/>
    </row>
    <row r="437" spans="1:12">
      <c r="A437" s="24"/>
      <c r="B437" s="13" t="s">
        <v>1628</v>
      </c>
      <c r="C437" s="13"/>
      <c r="D437" s="13"/>
      <c r="E437" s="13"/>
      <c r="F437" s="13"/>
      <c r="G437" s="13"/>
      <c r="H437" s="13"/>
      <c r="I437" s="13"/>
      <c r="J437" s="13"/>
      <c r="K437" s="13"/>
      <c r="L437" s="23"/>
    </row>
    <row r="438" spans="1:12">
      <c r="A438" s="24"/>
      <c r="B438" s="13" t="s">
        <v>1629</v>
      </c>
      <c r="C438" s="13"/>
      <c r="D438" s="13"/>
      <c r="E438" s="13"/>
      <c r="F438" s="13"/>
      <c r="G438" s="13"/>
      <c r="H438" s="13"/>
      <c r="I438" s="13"/>
      <c r="J438" s="13"/>
      <c r="K438" s="13"/>
      <c r="L438" s="23"/>
    </row>
    <row r="439" spans="1:12">
      <c r="A439" s="24"/>
      <c r="B439" s="13" t="s">
        <v>1630</v>
      </c>
      <c r="C439" s="13"/>
      <c r="D439" s="13"/>
      <c r="E439" s="13"/>
      <c r="F439" s="13"/>
      <c r="G439" s="13"/>
      <c r="H439" s="13"/>
      <c r="I439" s="13"/>
      <c r="J439" s="13"/>
      <c r="K439" s="13"/>
      <c r="L439" s="23"/>
    </row>
    <row r="440" spans="1:12">
      <c r="A440" s="24"/>
      <c r="B440" s="13" t="s">
        <v>1631</v>
      </c>
      <c r="C440" s="13"/>
      <c r="D440" s="13"/>
      <c r="E440" s="13"/>
      <c r="F440" s="13"/>
      <c r="G440" s="13"/>
      <c r="H440" s="13"/>
      <c r="I440" s="13"/>
      <c r="J440" s="13"/>
      <c r="K440" s="13"/>
      <c r="L440" s="23"/>
    </row>
    <row r="441" spans="1:12">
      <c r="A441" s="24"/>
      <c r="B441" s="13" t="s">
        <v>1633</v>
      </c>
      <c r="C441" s="13"/>
      <c r="D441" s="13"/>
      <c r="E441" s="13"/>
      <c r="F441" s="13"/>
      <c r="G441" s="13"/>
      <c r="H441" s="13"/>
      <c r="I441" s="13"/>
      <c r="J441" s="13"/>
      <c r="K441" s="13"/>
      <c r="L441" s="23"/>
    </row>
    <row r="442" spans="1:12">
      <c r="A442" s="24"/>
      <c r="B442" s="13" t="s">
        <v>1634</v>
      </c>
      <c r="C442" s="13"/>
      <c r="D442" s="13"/>
      <c r="E442" s="13"/>
      <c r="F442" s="13"/>
      <c r="G442" s="13"/>
      <c r="H442" s="13"/>
      <c r="I442" s="13"/>
      <c r="J442" s="13"/>
      <c r="K442" s="13"/>
      <c r="L442" s="23"/>
    </row>
    <row r="443" spans="1:12">
      <c r="A443" s="24"/>
      <c r="B443" s="13" t="s">
        <v>1635</v>
      </c>
      <c r="C443" s="13"/>
      <c r="D443" s="13"/>
      <c r="E443" s="13"/>
      <c r="F443" s="13"/>
      <c r="G443" s="13"/>
      <c r="H443" s="13"/>
      <c r="I443" s="13"/>
      <c r="J443" s="13"/>
      <c r="K443" s="13"/>
      <c r="L443" s="23"/>
    </row>
    <row r="444" spans="1:12">
      <c r="A444" s="24"/>
      <c r="B444" s="13" t="s">
        <v>1636</v>
      </c>
      <c r="C444" s="13"/>
      <c r="D444" s="13"/>
      <c r="E444" s="13"/>
      <c r="F444" s="13"/>
      <c r="G444" s="13"/>
      <c r="H444" s="13"/>
      <c r="I444" s="13"/>
      <c r="J444" s="13"/>
      <c r="K444" s="13"/>
      <c r="L444" s="23"/>
    </row>
    <row r="445" spans="1:12">
      <c r="A445" s="24"/>
      <c r="B445" s="13" t="s">
        <v>1637</v>
      </c>
      <c r="C445" s="13"/>
      <c r="D445" s="13"/>
      <c r="E445" s="13"/>
      <c r="F445" s="13"/>
      <c r="G445" s="13"/>
      <c r="H445" s="13"/>
      <c r="I445" s="13"/>
      <c r="J445" s="13"/>
      <c r="K445" s="13"/>
      <c r="L445" s="23"/>
    </row>
    <row r="446" spans="1:12">
      <c r="A446" s="24"/>
      <c r="B446" s="13" t="s">
        <v>1638</v>
      </c>
      <c r="C446" s="13"/>
      <c r="D446" s="13"/>
      <c r="E446" s="13"/>
      <c r="F446" s="13"/>
      <c r="G446" s="13"/>
      <c r="H446" s="13"/>
      <c r="I446" s="13"/>
      <c r="J446" s="13"/>
      <c r="K446" s="13"/>
      <c r="L446" s="23"/>
    </row>
    <row r="447" spans="1:12">
      <c r="A447" s="24"/>
      <c r="B447" s="13" t="s">
        <v>1639</v>
      </c>
      <c r="C447" s="13"/>
      <c r="D447" s="13"/>
      <c r="E447" s="13"/>
      <c r="F447" s="13"/>
      <c r="G447" s="13"/>
      <c r="H447" s="13"/>
      <c r="I447" s="13"/>
      <c r="J447" s="13"/>
      <c r="K447" s="13"/>
      <c r="L447" s="23"/>
    </row>
    <row r="448" spans="1:12">
      <c r="A448" s="24"/>
      <c r="B448" s="13" t="s">
        <v>1640</v>
      </c>
      <c r="C448" s="13"/>
      <c r="D448" s="13"/>
      <c r="E448" s="13"/>
      <c r="F448" s="13"/>
      <c r="G448" s="13"/>
      <c r="H448" s="13"/>
      <c r="I448" s="13"/>
      <c r="J448" s="13"/>
      <c r="K448" s="13"/>
      <c r="L448" s="23"/>
    </row>
    <row r="449" spans="1:12">
      <c r="A449" s="24"/>
      <c r="B449" s="13" t="s">
        <v>1641</v>
      </c>
      <c r="C449" s="13"/>
      <c r="D449" s="13"/>
      <c r="E449" s="13"/>
      <c r="F449" s="13"/>
      <c r="G449" s="13"/>
      <c r="H449" s="13"/>
      <c r="I449" s="13"/>
      <c r="J449" s="13"/>
      <c r="K449" s="13"/>
      <c r="L449" s="23"/>
    </row>
    <row r="450" spans="1:12">
      <c r="A450" s="24"/>
      <c r="B450" s="13" t="s">
        <v>1642</v>
      </c>
      <c r="C450" s="13"/>
      <c r="D450" s="13"/>
      <c r="E450" s="13"/>
      <c r="F450" s="13"/>
      <c r="G450" s="13"/>
      <c r="H450" s="13"/>
      <c r="I450" s="13"/>
      <c r="J450" s="13"/>
      <c r="K450" s="13"/>
      <c r="L450" s="23"/>
    </row>
    <row r="451" spans="1:12">
      <c r="A451" s="24"/>
      <c r="B451" s="13" t="s">
        <v>1643</v>
      </c>
      <c r="C451" s="13"/>
      <c r="D451" s="13"/>
      <c r="E451" s="13"/>
      <c r="F451" s="13"/>
      <c r="G451" s="13"/>
      <c r="H451" s="13"/>
      <c r="I451" s="13"/>
      <c r="J451" s="13"/>
      <c r="K451" s="13"/>
      <c r="L451" s="23"/>
    </row>
    <row r="452" spans="1:12">
      <c r="A452" s="24"/>
      <c r="B452" s="13" t="s">
        <v>1644</v>
      </c>
      <c r="C452" s="13"/>
      <c r="D452" s="13"/>
      <c r="E452" s="13"/>
      <c r="F452" s="13"/>
      <c r="G452" s="13"/>
      <c r="H452" s="13"/>
      <c r="I452" s="13"/>
      <c r="J452" s="13"/>
      <c r="K452" s="13"/>
      <c r="L452" s="23"/>
    </row>
    <row r="453" spans="1:12">
      <c r="A453" s="24"/>
      <c r="B453" s="13" t="s">
        <v>1645</v>
      </c>
      <c r="C453" s="13"/>
      <c r="D453" s="13"/>
      <c r="E453" s="13"/>
      <c r="F453" s="13"/>
      <c r="G453" s="13"/>
      <c r="H453" s="13"/>
      <c r="I453" s="13"/>
      <c r="J453" s="13"/>
      <c r="K453" s="13"/>
      <c r="L453" s="23"/>
    </row>
    <row r="454" spans="1:12">
      <c r="A454" s="24"/>
      <c r="B454" s="13" t="s">
        <v>1646</v>
      </c>
      <c r="C454" s="13"/>
      <c r="D454" s="13"/>
      <c r="E454" s="13"/>
      <c r="F454" s="13"/>
      <c r="G454" s="13"/>
      <c r="H454" s="13"/>
      <c r="I454" s="13"/>
      <c r="J454" s="13"/>
      <c r="K454" s="13"/>
      <c r="L454" s="23"/>
    </row>
    <row r="455" spans="1:12">
      <c r="A455" s="24"/>
      <c r="B455" s="13" t="s">
        <v>1647</v>
      </c>
      <c r="C455" s="13"/>
      <c r="D455" s="13"/>
      <c r="E455" s="13"/>
      <c r="F455" s="13"/>
      <c r="G455" s="13"/>
      <c r="H455" s="13"/>
      <c r="I455" s="13"/>
      <c r="J455" s="13"/>
      <c r="K455" s="13"/>
      <c r="L455" s="23"/>
    </row>
    <row r="456" spans="1:12">
      <c r="A456" s="24"/>
      <c r="B456" s="13" t="s">
        <v>1648</v>
      </c>
      <c r="C456" s="13"/>
      <c r="D456" s="13"/>
      <c r="E456" s="13"/>
      <c r="F456" s="13"/>
      <c r="G456" s="13"/>
      <c r="H456" s="13"/>
      <c r="I456" s="13"/>
      <c r="J456" s="13"/>
      <c r="K456" s="13"/>
      <c r="L456" s="23"/>
    </row>
    <row r="457" spans="1:12">
      <c r="A457" s="24"/>
      <c r="B457" s="13" t="s">
        <v>1649</v>
      </c>
      <c r="C457" s="13"/>
      <c r="D457" s="13"/>
      <c r="E457" s="13"/>
      <c r="F457" s="13"/>
      <c r="G457" s="13"/>
      <c r="H457" s="13"/>
      <c r="I457" s="13"/>
      <c r="J457" s="13"/>
      <c r="K457" s="13"/>
      <c r="L457" s="23"/>
    </row>
    <row r="458" spans="1:12">
      <c r="A458" s="24"/>
      <c r="B458" s="13" t="s">
        <v>1650</v>
      </c>
      <c r="C458" s="13"/>
      <c r="D458" s="13"/>
      <c r="E458" s="13"/>
      <c r="F458" s="13"/>
      <c r="G458" s="13"/>
      <c r="H458" s="13"/>
      <c r="I458" s="13"/>
      <c r="J458" s="13"/>
      <c r="K458" s="13"/>
      <c r="L458" s="23"/>
    </row>
    <row r="459" spans="1:12">
      <c r="A459" s="24"/>
      <c r="B459" s="13" t="s">
        <v>1651</v>
      </c>
      <c r="C459" s="13"/>
      <c r="D459" s="13"/>
      <c r="E459" s="13"/>
      <c r="F459" s="13"/>
      <c r="G459" s="13"/>
      <c r="H459" s="13"/>
      <c r="I459" s="13"/>
      <c r="J459" s="13"/>
      <c r="K459" s="13"/>
      <c r="L459" s="23"/>
    </row>
    <row r="460" spans="1:12">
      <c r="A460" s="24"/>
      <c r="B460" s="13" t="s">
        <v>1652</v>
      </c>
      <c r="C460" s="13"/>
      <c r="D460" s="13"/>
      <c r="E460" s="13"/>
      <c r="F460" s="13"/>
      <c r="G460" s="13"/>
      <c r="H460" s="13"/>
      <c r="I460" s="13"/>
      <c r="J460" s="13"/>
      <c r="K460" s="13"/>
      <c r="L460" s="23"/>
    </row>
    <row r="461" spans="1:12">
      <c r="A461" s="24"/>
      <c r="B461" s="13" t="s">
        <v>1654</v>
      </c>
      <c r="C461" s="13"/>
      <c r="D461" s="13"/>
      <c r="E461" s="13"/>
      <c r="F461" s="13"/>
      <c r="G461" s="13"/>
      <c r="H461" s="13"/>
      <c r="I461" s="13"/>
      <c r="J461" s="13"/>
      <c r="K461" s="13"/>
      <c r="L461" s="23"/>
    </row>
    <row r="462" spans="1:12">
      <c r="A462" s="24"/>
      <c r="B462" s="13" t="s">
        <v>1655</v>
      </c>
      <c r="C462" s="13"/>
      <c r="D462" s="13"/>
      <c r="E462" s="13"/>
      <c r="F462" s="13"/>
      <c r="G462" s="13"/>
      <c r="H462" s="13"/>
      <c r="I462" s="13"/>
      <c r="J462" s="13"/>
      <c r="K462" s="13"/>
      <c r="L462" s="23"/>
    </row>
    <row r="463" spans="1:12">
      <c r="A463" s="24"/>
      <c r="B463" s="13" t="s">
        <v>1656</v>
      </c>
      <c r="C463" s="13"/>
      <c r="D463" s="13"/>
      <c r="E463" s="13"/>
      <c r="F463" s="13"/>
      <c r="G463" s="13"/>
      <c r="H463" s="13"/>
      <c r="I463" s="13"/>
      <c r="J463" s="13"/>
      <c r="K463" s="13"/>
      <c r="L463" s="23"/>
    </row>
    <row r="464" spans="1:12">
      <c r="A464" s="24"/>
      <c r="B464" s="13" t="s">
        <v>1658</v>
      </c>
      <c r="C464" s="13"/>
      <c r="D464" s="13"/>
      <c r="E464" s="13"/>
      <c r="F464" s="13"/>
      <c r="G464" s="13"/>
      <c r="H464" s="13"/>
      <c r="I464" s="13"/>
      <c r="J464" s="13"/>
      <c r="K464" s="13"/>
      <c r="L464" s="23"/>
    </row>
    <row r="465" spans="1:12">
      <c r="A465" s="24"/>
      <c r="B465" s="13" t="s">
        <v>1660</v>
      </c>
      <c r="C465" s="13"/>
      <c r="D465" s="13"/>
      <c r="E465" s="13"/>
      <c r="F465" s="13"/>
      <c r="G465" s="13"/>
      <c r="H465" s="13"/>
      <c r="I465" s="13"/>
      <c r="J465" s="13"/>
      <c r="K465" s="13"/>
      <c r="L465" s="23"/>
    </row>
    <row r="466" spans="1:12">
      <c r="A466" s="24"/>
      <c r="B466" s="13" t="s">
        <v>1661</v>
      </c>
      <c r="C466" s="13"/>
      <c r="D466" s="13"/>
      <c r="E466" s="13"/>
      <c r="F466" s="13"/>
      <c r="G466" s="13"/>
      <c r="H466" s="13"/>
      <c r="I466" s="13"/>
      <c r="J466" s="13"/>
      <c r="K466" s="13"/>
      <c r="L466" s="23"/>
    </row>
    <row r="467" spans="1:12">
      <c r="A467" s="24"/>
      <c r="B467" s="13" t="s">
        <v>1662</v>
      </c>
      <c r="C467" s="13"/>
      <c r="D467" s="13"/>
      <c r="E467" s="13"/>
      <c r="F467" s="13"/>
      <c r="G467" s="13"/>
      <c r="H467" s="13"/>
      <c r="I467" s="13"/>
      <c r="J467" s="13"/>
      <c r="K467" s="13"/>
      <c r="L467" s="23"/>
    </row>
    <row r="468" spans="1:12">
      <c r="A468" s="24"/>
      <c r="B468" s="13" t="s">
        <v>1663</v>
      </c>
      <c r="C468" s="13"/>
      <c r="D468" s="13"/>
      <c r="E468" s="13"/>
      <c r="F468" s="13"/>
      <c r="G468" s="13"/>
      <c r="H468" s="13"/>
      <c r="I468" s="13"/>
      <c r="J468" s="13"/>
      <c r="K468" s="13"/>
      <c r="L468" s="23"/>
    </row>
    <row r="469" spans="1:12">
      <c r="A469" s="24"/>
      <c r="B469" s="13" t="s">
        <v>1664</v>
      </c>
      <c r="C469" s="13"/>
      <c r="D469" s="13"/>
      <c r="E469" s="13"/>
      <c r="F469" s="13"/>
      <c r="G469" s="13"/>
      <c r="H469" s="13"/>
      <c r="I469" s="13"/>
      <c r="J469" s="13"/>
      <c r="K469" s="13"/>
      <c r="L469" s="23"/>
    </row>
    <row r="470" spans="1:12">
      <c r="A470" s="24"/>
      <c r="B470" s="13" t="s">
        <v>1666</v>
      </c>
      <c r="C470" s="13"/>
      <c r="D470" s="13"/>
      <c r="E470" s="13"/>
      <c r="F470" s="13"/>
      <c r="G470" s="13"/>
      <c r="H470" s="13"/>
      <c r="I470" s="13"/>
      <c r="J470" s="13"/>
      <c r="K470" s="13"/>
      <c r="L470" s="23"/>
    </row>
    <row r="471" spans="1:12">
      <c r="A471" s="24"/>
      <c r="B471" s="13" t="s">
        <v>1667</v>
      </c>
      <c r="C471" s="13"/>
      <c r="D471" s="13"/>
      <c r="E471" s="13"/>
      <c r="F471" s="13"/>
      <c r="G471" s="13"/>
      <c r="H471" s="13"/>
      <c r="I471" s="13"/>
      <c r="J471" s="13"/>
      <c r="K471" s="13"/>
      <c r="L471" s="23"/>
    </row>
    <row r="472" spans="1:12">
      <c r="A472" s="24"/>
      <c r="B472" s="13" t="s">
        <v>1668</v>
      </c>
      <c r="C472" s="13"/>
      <c r="D472" s="13"/>
      <c r="E472" s="13"/>
      <c r="F472" s="13"/>
      <c r="G472" s="13"/>
      <c r="H472" s="13"/>
      <c r="I472" s="13"/>
      <c r="J472" s="13"/>
      <c r="K472" s="13"/>
      <c r="L472" s="23"/>
    </row>
    <row r="473" spans="1:12">
      <c r="A473" s="24"/>
      <c r="B473" s="13" t="s">
        <v>1670</v>
      </c>
      <c r="C473" s="13"/>
      <c r="D473" s="13"/>
      <c r="E473" s="13"/>
      <c r="F473" s="13"/>
      <c r="G473" s="13"/>
      <c r="H473" s="13"/>
      <c r="I473" s="13"/>
      <c r="J473" s="13"/>
      <c r="K473" s="13"/>
      <c r="L473" s="23"/>
    </row>
    <row r="474" spans="1:12">
      <c r="A474" s="24" t="s">
        <v>1672</v>
      </c>
      <c r="B474" s="13" t="s">
        <v>1673</v>
      </c>
      <c r="C474" s="13"/>
      <c r="D474" s="13"/>
      <c r="E474" s="13"/>
      <c r="F474" s="13"/>
      <c r="G474" s="13"/>
      <c r="H474" s="13"/>
      <c r="I474" s="13"/>
      <c r="J474" s="13"/>
      <c r="K474" s="13"/>
      <c r="L474" s="23"/>
    </row>
    <row r="475" spans="1:12">
      <c r="A475" s="24"/>
      <c r="B475" s="13" t="s">
        <v>1675</v>
      </c>
      <c r="C475" s="13"/>
      <c r="D475" s="13"/>
      <c r="E475" s="13"/>
      <c r="F475" s="13"/>
      <c r="G475" s="13"/>
      <c r="H475" s="13"/>
      <c r="I475" s="13"/>
      <c r="J475" s="13"/>
      <c r="K475" s="13"/>
      <c r="L475" s="23"/>
    </row>
    <row r="476" spans="1:12">
      <c r="A476" s="24"/>
      <c r="B476" s="13" t="s">
        <v>1677</v>
      </c>
      <c r="C476" s="13"/>
      <c r="D476" s="13"/>
      <c r="E476" s="13"/>
      <c r="F476" s="13"/>
      <c r="G476" s="13"/>
      <c r="H476" s="13"/>
      <c r="I476" s="13"/>
      <c r="J476" s="13"/>
      <c r="K476" s="13"/>
      <c r="L476" s="23"/>
    </row>
    <row r="477" spans="1:12">
      <c r="A477" s="24" t="s">
        <v>1672</v>
      </c>
      <c r="B477" s="13" t="s">
        <v>1678</v>
      </c>
      <c r="C477" s="13"/>
      <c r="D477" s="13"/>
      <c r="E477" s="13"/>
      <c r="F477" s="13"/>
      <c r="G477" s="13"/>
      <c r="H477" s="13"/>
      <c r="I477" s="13"/>
      <c r="J477" s="13"/>
      <c r="K477" s="13"/>
      <c r="L477" s="23"/>
    </row>
    <row r="478" spans="1:12">
      <c r="A478" s="24"/>
      <c r="B478" s="13" t="s">
        <v>1679</v>
      </c>
      <c r="C478" s="13"/>
      <c r="D478" s="13"/>
      <c r="E478" s="13"/>
      <c r="F478" s="13"/>
      <c r="G478" s="13"/>
      <c r="H478" s="13"/>
      <c r="I478" s="13"/>
      <c r="J478" s="13"/>
      <c r="K478" s="13"/>
      <c r="L478" s="23"/>
    </row>
    <row r="479" spans="1:12">
      <c r="A479" s="24"/>
      <c r="B479" s="13" t="s">
        <v>1680</v>
      </c>
      <c r="C479" s="13"/>
      <c r="D479" s="13"/>
      <c r="E479" s="13"/>
      <c r="F479" s="13"/>
      <c r="G479" s="13"/>
      <c r="H479" s="13"/>
      <c r="I479" s="13"/>
      <c r="J479" s="13"/>
      <c r="K479" s="13"/>
      <c r="L479" s="23"/>
    </row>
    <row r="480" spans="1:12">
      <c r="A480" s="24"/>
      <c r="B480" s="13" t="s">
        <v>1681</v>
      </c>
      <c r="C480" s="13"/>
      <c r="D480" s="13"/>
      <c r="E480" s="13"/>
      <c r="F480" s="13"/>
      <c r="G480" s="13"/>
      <c r="H480" s="13"/>
      <c r="I480" s="13"/>
      <c r="J480" s="13"/>
      <c r="K480" s="13"/>
      <c r="L480" s="23"/>
    </row>
    <row r="481" spans="1:12">
      <c r="A481" s="24"/>
      <c r="B481" s="13" t="s">
        <v>1682</v>
      </c>
      <c r="C481" s="13"/>
      <c r="D481" s="13"/>
      <c r="E481" s="13"/>
      <c r="F481" s="13"/>
      <c r="G481" s="13"/>
      <c r="H481" s="13"/>
      <c r="I481" s="13"/>
      <c r="J481" s="13"/>
      <c r="K481" s="13"/>
      <c r="L481" s="23"/>
    </row>
    <row r="482" spans="1:12">
      <c r="A482" s="24"/>
      <c r="B482" s="13" t="s">
        <v>1683</v>
      </c>
      <c r="C482" s="13"/>
      <c r="D482" s="13"/>
      <c r="E482" s="13"/>
      <c r="F482" s="13"/>
      <c r="G482" s="13"/>
      <c r="H482" s="13"/>
      <c r="I482" s="13"/>
      <c r="J482" s="13"/>
      <c r="K482" s="13"/>
      <c r="L482" s="23"/>
    </row>
    <row r="483" spans="1:12">
      <c r="A483" s="24"/>
      <c r="B483" s="13" t="s">
        <v>1685</v>
      </c>
      <c r="C483" s="13"/>
      <c r="D483" s="13"/>
      <c r="E483" s="13"/>
      <c r="F483" s="13"/>
      <c r="G483" s="13"/>
      <c r="H483" s="13"/>
      <c r="I483" s="13"/>
      <c r="J483" s="13"/>
      <c r="K483" s="13"/>
      <c r="L483" s="23"/>
    </row>
    <row r="484" spans="1:12">
      <c r="A484" s="24"/>
      <c r="B484" s="13" t="s">
        <v>1686</v>
      </c>
      <c r="C484" s="13"/>
      <c r="D484" s="13"/>
      <c r="E484" s="13"/>
      <c r="F484" s="13"/>
      <c r="G484" s="13"/>
      <c r="H484" s="13"/>
      <c r="I484" s="13"/>
      <c r="J484" s="13"/>
      <c r="K484" s="13"/>
      <c r="L484" s="23"/>
    </row>
    <row r="485" spans="1:12">
      <c r="A485" s="24"/>
      <c r="B485" s="13" t="s">
        <v>1687</v>
      </c>
      <c r="C485" s="13"/>
      <c r="D485" s="13"/>
      <c r="E485" s="13"/>
      <c r="F485" s="13"/>
      <c r="G485" s="13"/>
      <c r="H485" s="13"/>
      <c r="I485" s="13"/>
      <c r="J485" s="13"/>
      <c r="K485" s="13"/>
      <c r="L485" s="23"/>
    </row>
    <row r="486" spans="1:12">
      <c r="A486" s="24"/>
      <c r="B486" s="13" t="s">
        <v>1688</v>
      </c>
      <c r="C486" s="13"/>
      <c r="D486" s="13"/>
      <c r="E486" s="13"/>
      <c r="F486" s="13"/>
      <c r="G486" s="13"/>
      <c r="H486" s="13"/>
      <c r="I486" s="13"/>
      <c r="J486" s="13"/>
      <c r="K486" s="13"/>
      <c r="L486" s="23"/>
    </row>
    <row r="487" spans="1:12">
      <c r="A487" s="24"/>
      <c r="B487" s="13" t="s">
        <v>1689</v>
      </c>
      <c r="C487" s="13"/>
      <c r="D487" s="13"/>
      <c r="E487" s="13"/>
      <c r="F487" s="13"/>
      <c r="G487" s="13"/>
      <c r="H487" s="13"/>
      <c r="I487" s="13"/>
      <c r="J487" s="13"/>
      <c r="K487" s="13"/>
      <c r="L487" s="23"/>
    </row>
    <row r="488" spans="1:12">
      <c r="A488" s="24"/>
      <c r="B488" s="13" t="s">
        <v>1690</v>
      </c>
      <c r="C488" s="13"/>
      <c r="D488" s="13"/>
      <c r="E488" s="13"/>
      <c r="F488" s="13"/>
      <c r="G488" s="13"/>
      <c r="H488" s="13"/>
      <c r="I488" s="13"/>
      <c r="J488" s="13"/>
      <c r="K488" s="13"/>
      <c r="L488" s="23"/>
    </row>
    <row r="489" spans="1:12">
      <c r="A489" s="24"/>
      <c r="B489" s="13" t="s">
        <v>1692</v>
      </c>
      <c r="C489" s="13"/>
      <c r="D489" s="13"/>
      <c r="E489" s="13"/>
      <c r="F489" s="13"/>
      <c r="G489" s="13"/>
      <c r="H489" s="13"/>
      <c r="I489" s="13"/>
      <c r="J489" s="13"/>
      <c r="K489" s="13"/>
      <c r="L489" s="23"/>
    </row>
    <row r="490" spans="1:12">
      <c r="A490" s="24"/>
      <c r="B490" s="13" t="s">
        <v>1693</v>
      </c>
      <c r="C490" s="13"/>
      <c r="D490" s="13"/>
      <c r="E490" s="13"/>
      <c r="F490" s="13"/>
      <c r="G490" s="13"/>
      <c r="H490" s="13"/>
      <c r="I490" s="13"/>
      <c r="J490" s="13"/>
      <c r="K490" s="13"/>
      <c r="L490" s="23"/>
    </row>
    <row r="491" spans="1:12">
      <c r="A491" s="24"/>
      <c r="B491" s="13" t="s">
        <v>1694</v>
      </c>
      <c r="C491" s="13"/>
      <c r="D491" s="13"/>
      <c r="E491" s="13"/>
      <c r="F491" s="13"/>
      <c r="G491" s="13"/>
      <c r="H491" s="13"/>
      <c r="I491" s="13"/>
      <c r="J491" s="13"/>
      <c r="K491" s="13"/>
      <c r="L491" s="23"/>
    </row>
    <row r="492" spans="1:12">
      <c r="A492" s="24"/>
      <c r="B492" s="13" t="s">
        <v>1695</v>
      </c>
      <c r="C492" s="13"/>
      <c r="D492" s="13"/>
      <c r="E492" s="13"/>
      <c r="F492" s="13"/>
      <c r="G492" s="13"/>
      <c r="H492" s="13"/>
      <c r="I492" s="13"/>
      <c r="J492" s="13"/>
      <c r="K492" s="13"/>
      <c r="L492" s="23"/>
    </row>
    <row r="493" spans="1:12">
      <c r="A493" s="24"/>
      <c r="B493" s="13" t="s">
        <v>1696</v>
      </c>
      <c r="C493" s="13"/>
      <c r="D493" s="13"/>
      <c r="E493" s="13"/>
      <c r="F493" s="13"/>
      <c r="G493" s="13"/>
      <c r="H493" s="13"/>
      <c r="I493" s="13"/>
      <c r="J493" s="13"/>
      <c r="K493" s="13"/>
      <c r="L493" s="23"/>
    </row>
    <row r="494" spans="1:12">
      <c r="A494" s="24"/>
      <c r="B494" s="13" t="s">
        <v>1697</v>
      </c>
      <c r="C494" s="13"/>
      <c r="D494" s="13"/>
      <c r="E494" s="13"/>
      <c r="F494" s="13"/>
      <c r="G494" s="13"/>
      <c r="H494" s="13"/>
      <c r="I494" s="13"/>
      <c r="J494" s="13"/>
      <c r="K494" s="13"/>
      <c r="L494" s="23"/>
    </row>
    <row r="495" spans="1:12">
      <c r="A495" s="24"/>
      <c r="B495" s="13" t="s">
        <v>1698</v>
      </c>
      <c r="C495" s="13"/>
      <c r="D495" s="13"/>
      <c r="E495" s="13"/>
      <c r="F495" s="13"/>
      <c r="G495" s="13"/>
      <c r="H495" s="13"/>
      <c r="I495" s="13"/>
      <c r="J495" s="13"/>
      <c r="K495" s="13"/>
      <c r="L495" s="23"/>
    </row>
    <row r="496" spans="1:12">
      <c r="A496" s="24"/>
      <c r="B496" s="13" t="s">
        <v>1700</v>
      </c>
      <c r="C496" s="13"/>
      <c r="D496" s="13"/>
      <c r="E496" s="13"/>
      <c r="F496" s="13"/>
      <c r="G496" s="13"/>
      <c r="H496" s="13"/>
      <c r="I496" s="13"/>
      <c r="J496" s="13"/>
      <c r="K496" s="13"/>
      <c r="L496" s="23"/>
    </row>
    <row r="497" spans="1:12">
      <c r="A497" s="24"/>
      <c r="B497" s="13" t="s">
        <v>1701</v>
      </c>
      <c r="C497" s="13"/>
      <c r="D497" s="13"/>
      <c r="E497" s="13"/>
      <c r="F497" s="13"/>
      <c r="G497" s="13"/>
      <c r="H497" s="13"/>
      <c r="I497" s="13"/>
      <c r="J497" s="13"/>
      <c r="K497" s="13"/>
      <c r="L497" s="23"/>
    </row>
    <row r="498" spans="1:12">
      <c r="A498" s="24"/>
      <c r="B498" s="13" t="s">
        <v>1702</v>
      </c>
      <c r="C498" s="13"/>
      <c r="D498" s="13"/>
      <c r="E498" s="13"/>
      <c r="F498" s="13"/>
      <c r="G498" s="13"/>
      <c r="H498" s="13"/>
      <c r="I498" s="13"/>
      <c r="J498" s="13"/>
      <c r="K498" s="13"/>
      <c r="L498" s="23"/>
    </row>
    <row r="499" spans="1:12">
      <c r="A499" s="24"/>
      <c r="B499" s="13" t="s">
        <v>1704</v>
      </c>
      <c r="C499" s="13"/>
      <c r="D499" s="13"/>
      <c r="E499" s="13"/>
      <c r="F499" s="13"/>
      <c r="G499" s="13"/>
      <c r="H499" s="13"/>
      <c r="I499" s="13"/>
      <c r="J499" s="13"/>
      <c r="K499" s="13"/>
      <c r="L499" s="23"/>
    </row>
  </sheetData>
  <customSheetViews>
    <customSheetView guid="{CCE0CEAE-4608-435E-9D3B-CBC2E223BEC2}">
      <selection activeCell="C1" sqref="C1:L2"/>
      <pageMargins left="0.7" right="0.7" top="0.75" bottom="0.75" header="0.3" footer="0.3"/>
    </customSheetView>
    <customSheetView guid="{F3A29C7B-D7CA-4F82-AD81-75A7954F8115}">
      <selection activeCell="C1" sqref="C1:L2"/>
      <pageMargins left="0.7" right="0.7" top="0.75" bottom="0.75" header="0.3" footer="0.3"/>
    </customSheetView>
    <customSheetView guid="{CB3F1FAE-C62B-4B72-896C-25D9DAC4350C}">
      <selection activeCell="C1" sqref="C1:L2"/>
      <pageMargins left="0.7" right="0.7" top="0.75" bottom="0.75" header="0.3" footer="0.3"/>
    </customSheetView>
    <customSheetView guid="{B2CDAC78-02BA-4212-8D93-56633C1A25A5}">
      <selection activeCell="C1" sqref="C1:L2"/>
      <pageMargins left="0.7" right="0.7" top="0.75" bottom="0.75" header="0.3" footer="0.3"/>
    </customSheetView>
    <customSheetView guid="{8C6D7907-C6C5-4CB0-A020-033D83E63B67}">
      <selection activeCell="C1" sqref="C1:L2"/>
      <pageMargins left="0.7" right="0.7" top="0.75" bottom="0.75" header="0.3" footer="0.3"/>
    </customSheetView>
    <customSheetView guid="{537C3FE8-5F3B-4E4E-995F-46C053DC2D87}">
      <selection activeCell="C1" sqref="C1:L2"/>
      <pageMargins left="0.7" right="0.7" top="0.75" bottom="0.75" header="0.3" footer="0.3"/>
    </customSheetView>
    <customSheetView guid="{30FB73C9-1A2F-4029-BBDD-333BEA673400}">
      <selection activeCell="C1" sqref="C1:L2"/>
      <pageMargins left="0.7" right="0.7" top="0.75" bottom="0.75" header="0.3" footer="0.3"/>
    </customSheetView>
    <customSheetView guid="{ACB7D3B7-49A4-48D3-A429-6A890A2F5617}">
      <selection activeCell="C1" sqref="C1:L2"/>
      <pageMargins left="0.7" right="0.7" top="0.75" bottom="0.75" header="0.3" footer="0.3"/>
    </customSheetView>
    <customSheetView guid="{B8C6B633-CDEE-4A98-93FA-6016F933DF1F}">
      <selection activeCell="C1" sqref="C1:L2"/>
      <pageMargins left="0.7" right="0.7" top="0.75" bottom="0.75" header="0.3" footer="0.3"/>
    </customSheetView>
    <customSheetView guid="{265B6695-9241-4382-A6D6-09C085B50FD3}">
      <selection activeCell="C1" sqref="C1:L2"/>
      <pageMargins left="0.7" right="0.7" top="0.75" bottom="0.75" header="0.3" footer="0.3"/>
    </customSheetView>
    <customSheetView guid="{A2C4FA49-605E-45F9-ACE1-44E8C567FA23}">
      <selection activeCell="C1" sqref="C1:L2"/>
      <pageMargins left="0.7" right="0.7" top="0.75" bottom="0.75" header="0.3" footer="0.3"/>
    </customSheetView>
    <customSheetView guid="{AFDE0EBA-069C-4527-9C45-FD44E193CF94}">
      <selection activeCell="C1" sqref="C1:L2"/>
      <pageMargins left="0.7" right="0.7" top="0.75" bottom="0.75" header="0.3" footer="0.3"/>
    </customSheetView>
  </customSheetViews>
  <mergeCells count="4">
    <mergeCell ref="C1:K1"/>
    <mergeCell ref="A1:A2"/>
    <mergeCell ref="B1:B2"/>
    <mergeCell ref="L1:L2"/>
  </mergeCells>
  <phoneticPr fontId="4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9"/>
  <sheetViews>
    <sheetView workbookViewId="0">
      <selection activeCell="L9" sqref="L9"/>
    </sheetView>
  </sheetViews>
  <sheetFormatPr defaultColWidth="9" defaultRowHeight="13.8"/>
  <cols>
    <col min="1" max="1" width="11" style="13" customWidth="1"/>
    <col min="2" max="2" width="37" style="14" customWidth="1"/>
    <col min="3" max="11" width="9" style="14"/>
    <col min="12" max="12" width="10.109375" style="14" customWidth="1"/>
    <col min="13" max="16384" width="9" style="14"/>
  </cols>
  <sheetData>
    <row r="1" spans="1:12">
      <c r="A1" s="355" t="s">
        <v>1012</v>
      </c>
      <c r="B1" s="358" t="s">
        <v>1013</v>
      </c>
      <c r="C1" s="353" t="s">
        <v>1014</v>
      </c>
      <c r="D1" s="354"/>
      <c r="E1" s="354"/>
      <c r="F1" s="354"/>
      <c r="G1" s="354"/>
      <c r="H1" s="354"/>
      <c r="I1" s="354"/>
      <c r="J1" s="354"/>
      <c r="K1" s="354"/>
      <c r="L1" s="356" t="s">
        <v>110</v>
      </c>
    </row>
    <row r="2" spans="1:12">
      <c r="A2" s="355"/>
      <c r="B2" s="359"/>
      <c r="C2" s="15" t="s">
        <v>377</v>
      </c>
      <c r="D2" s="16" t="s">
        <v>275</v>
      </c>
      <c r="E2" s="8" t="s">
        <v>277</v>
      </c>
      <c r="F2" s="16" t="s">
        <v>320</v>
      </c>
      <c r="G2" s="16" t="s">
        <v>321</v>
      </c>
      <c r="H2" s="16" t="s">
        <v>322</v>
      </c>
      <c r="I2" s="16" t="s">
        <v>323</v>
      </c>
      <c r="J2" s="16" t="s">
        <v>378</v>
      </c>
      <c r="K2" s="22" t="s">
        <v>1015</v>
      </c>
      <c r="L2" s="360"/>
    </row>
    <row r="3" spans="1:12" ht="14.25" customHeight="1">
      <c r="A3" s="17" t="s">
        <v>1016</v>
      </c>
      <c r="B3" s="18" t="s">
        <v>1017</v>
      </c>
      <c r="C3" s="13"/>
      <c r="D3" s="13"/>
      <c r="E3" s="19" t="s">
        <v>1018</v>
      </c>
      <c r="F3" s="13"/>
      <c r="G3" s="13"/>
      <c r="H3" s="13"/>
      <c r="I3" s="13"/>
      <c r="J3" s="13"/>
      <c r="K3" s="13"/>
      <c r="L3" s="23"/>
    </row>
    <row r="4" spans="1:12">
      <c r="A4" s="17"/>
      <c r="B4" s="18" t="s">
        <v>1019</v>
      </c>
      <c r="C4" s="13"/>
      <c r="D4" s="13"/>
      <c r="E4" s="19" t="s">
        <v>1020</v>
      </c>
      <c r="F4" s="13"/>
      <c r="G4" s="13"/>
      <c r="H4" s="13"/>
      <c r="I4" s="13"/>
      <c r="J4" s="13"/>
      <c r="K4" s="13"/>
      <c r="L4" s="23"/>
    </row>
    <row r="5" spans="1:12">
      <c r="A5" s="17"/>
      <c r="B5" s="18" t="s">
        <v>1021</v>
      </c>
      <c r="C5" s="13"/>
      <c r="D5" s="13"/>
      <c r="E5" s="19" t="s">
        <v>1022</v>
      </c>
      <c r="F5" s="13"/>
      <c r="G5" s="13"/>
      <c r="H5" s="13"/>
      <c r="I5" s="13"/>
      <c r="J5" s="13"/>
      <c r="K5" s="13"/>
      <c r="L5" s="23"/>
    </row>
    <row r="6" spans="1:12">
      <c r="A6" s="17"/>
      <c r="B6" s="18" t="s">
        <v>1023</v>
      </c>
      <c r="C6" s="13"/>
      <c r="D6" s="13"/>
      <c r="E6" s="19" t="s">
        <v>1024</v>
      </c>
      <c r="F6" s="13"/>
      <c r="G6" s="13"/>
      <c r="H6" s="13"/>
      <c r="I6" s="13"/>
      <c r="J6" s="13"/>
      <c r="K6" s="13"/>
      <c r="L6" s="23"/>
    </row>
    <row r="7" spans="1:12">
      <c r="A7" s="17"/>
      <c r="B7" s="18" t="s">
        <v>1025</v>
      </c>
      <c r="C7" s="13"/>
      <c r="D7" s="13"/>
      <c r="E7" s="19" t="s">
        <v>1026</v>
      </c>
      <c r="F7" s="13"/>
      <c r="G7" s="13"/>
      <c r="H7" s="13"/>
      <c r="I7" s="13"/>
      <c r="J7" s="13"/>
      <c r="K7" s="13"/>
      <c r="L7" s="23"/>
    </row>
    <row r="8" spans="1:12">
      <c r="A8" s="17"/>
      <c r="B8" s="18" t="s">
        <v>1027</v>
      </c>
      <c r="C8" s="13"/>
      <c r="D8" s="13"/>
      <c r="E8" s="19" t="s">
        <v>1028</v>
      </c>
      <c r="F8" s="13"/>
      <c r="G8" s="13"/>
      <c r="H8" s="13"/>
      <c r="I8" s="13"/>
      <c r="J8" s="13"/>
      <c r="K8" s="13"/>
      <c r="L8" s="23"/>
    </row>
    <row r="9" spans="1:12">
      <c r="A9" s="17"/>
      <c r="B9" s="18" t="s">
        <v>1029</v>
      </c>
      <c r="C9" s="13"/>
      <c r="D9" s="13"/>
      <c r="E9" s="20" t="s">
        <v>1030</v>
      </c>
      <c r="F9" s="13"/>
      <c r="G9" s="13"/>
      <c r="H9" s="13"/>
      <c r="I9" s="13"/>
      <c r="J9" s="13"/>
      <c r="K9" s="13"/>
      <c r="L9" s="23"/>
    </row>
    <row r="10" spans="1:12">
      <c r="A10" s="17"/>
      <c r="B10" s="18" t="s">
        <v>1031</v>
      </c>
      <c r="C10" s="13"/>
      <c r="D10" s="13"/>
      <c r="E10" s="20" t="s">
        <v>1032</v>
      </c>
      <c r="F10" s="13"/>
      <c r="G10" s="13"/>
      <c r="H10" s="13"/>
      <c r="I10" s="13"/>
      <c r="J10" s="13"/>
      <c r="K10" s="13"/>
      <c r="L10" s="23"/>
    </row>
    <row r="11" spans="1:12">
      <c r="A11" s="17"/>
      <c r="B11" s="18" t="s">
        <v>1033</v>
      </c>
      <c r="C11" s="13"/>
      <c r="D11" s="13"/>
      <c r="E11" s="20" t="s">
        <v>1034</v>
      </c>
      <c r="F11" s="13"/>
      <c r="G11" s="13"/>
      <c r="H11" s="13"/>
      <c r="I11" s="13"/>
      <c r="J11" s="13"/>
      <c r="K11" s="13"/>
      <c r="L11" s="23"/>
    </row>
    <row r="12" spans="1:12">
      <c r="A12" s="17"/>
      <c r="B12" s="18" t="s">
        <v>1035</v>
      </c>
      <c r="C12" s="13"/>
      <c r="D12" s="13"/>
      <c r="E12" s="20" t="s">
        <v>1036</v>
      </c>
      <c r="F12" s="13"/>
      <c r="G12" s="13"/>
      <c r="H12" s="13"/>
      <c r="I12" s="13"/>
      <c r="J12" s="13"/>
      <c r="K12" s="13"/>
      <c r="L12" s="23"/>
    </row>
    <row r="13" spans="1:12">
      <c r="A13" s="17"/>
      <c r="B13" s="18" t="s">
        <v>1037</v>
      </c>
      <c r="C13" s="13"/>
      <c r="D13" s="13"/>
      <c r="E13" s="20" t="s">
        <v>1038</v>
      </c>
      <c r="F13" s="13"/>
      <c r="G13" s="13"/>
      <c r="H13" s="13"/>
      <c r="I13" s="13"/>
      <c r="J13" s="13"/>
      <c r="K13" s="13"/>
      <c r="L13" s="23"/>
    </row>
    <row r="14" spans="1:12">
      <c r="A14" s="17"/>
      <c r="B14" s="18" t="s">
        <v>1039</v>
      </c>
      <c r="C14" s="13"/>
      <c r="D14" s="13"/>
      <c r="E14" s="20" t="s">
        <v>1040</v>
      </c>
      <c r="F14" s="13"/>
      <c r="G14" s="13"/>
      <c r="H14" s="13"/>
      <c r="I14" s="13"/>
      <c r="J14" s="13"/>
      <c r="K14" s="13"/>
      <c r="L14" s="23"/>
    </row>
    <row r="15" spans="1:12">
      <c r="A15" s="17"/>
      <c r="B15" s="18" t="s">
        <v>1041</v>
      </c>
      <c r="C15" s="13"/>
      <c r="D15" s="13"/>
      <c r="E15" s="20" t="s">
        <v>1042</v>
      </c>
      <c r="F15" s="13"/>
      <c r="G15" s="13"/>
      <c r="H15" s="13"/>
      <c r="I15" s="13"/>
      <c r="J15" s="13"/>
      <c r="K15" s="13"/>
      <c r="L15" s="23"/>
    </row>
    <row r="16" spans="1:12">
      <c r="A16" s="17"/>
      <c r="B16" s="18" t="s">
        <v>1043</v>
      </c>
      <c r="C16" s="13"/>
      <c r="D16" s="13"/>
      <c r="E16" s="20" t="s">
        <v>1044</v>
      </c>
      <c r="F16" s="13"/>
      <c r="G16" s="13"/>
      <c r="H16" s="13"/>
      <c r="I16" s="13"/>
      <c r="J16" s="13"/>
      <c r="K16" s="13"/>
      <c r="L16" s="23"/>
    </row>
    <row r="17" spans="1:12">
      <c r="A17" s="17"/>
      <c r="B17" s="18" t="s">
        <v>1045</v>
      </c>
      <c r="C17" s="13"/>
      <c r="D17" s="13"/>
      <c r="E17" s="20" t="s">
        <v>1046</v>
      </c>
      <c r="F17" s="13"/>
      <c r="G17" s="13"/>
      <c r="H17" s="13"/>
      <c r="I17" s="13"/>
      <c r="J17" s="13"/>
      <c r="K17" s="13"/>
      <c r="L17" s="23"/>
    </row>
    <row r="18" spans="1:12">
      <c r="A18" s="17"/>
      <c r="B18" s="18" t="s">
        <v>1047</v>
      </c>
      <c r="C18" s="13"/>
      <c r="D18" s="13"/>
      <c r="E18" s="20" t="s">
        <v>1020</v>
      </c>
      <c r="F18" s="13"/>
      <c r="G18" s="13"/>
      <c r="H18" s="13"/>
      <c r="I18" s="13"/>
      <c r="J18" s="13"/>
      <c r="K18" s="13"/>
      <c r="L18" s="23"/>
    </row>
    <row r="19" spans="1:12">
      <c r="A19" s="17"/>
      <c r="B19" s="18" t="s">
        <v>1048</v>
      </c>
      <c r="C19" s="13"/>
      <c r="D19" s="13"/>
      <c r="E19" s="20" t="s">
        <v>1049</v>
      </c>
      <c r="F19" s="13"/>
      <c r="G19" s="13"/>
      <c r="H19" s="13"/>
      <c r="I19" s="13"/>
      <c r="J19" s="13"/>
      <c r="K19" s="13"/>
      <c r="L19" s="23"/>
    </row>
    <row r="20" spans="1:12">
      <c r="A20" s="17"/>
      <c r="B20" s="18" t="s">
        <v>1050</v>
      </c>
      <c r="C20" s="13"/>
      <c r="D20" s="13"/>
      <c r="E20" s="20" t="s">
        <v>1026</v>
      </c>
      <c r="F20" s="13"/>
      <c r="G20" s="13"/>
      <c r="H20" s="13"/>
      <c r="I20" s="13"/>
      <c r="J20" s="13"/>
      <c r="K20" s="13"/>
      <c r="L20" s="23"/>
    </row>
    <row r="21" spans="1:12">
      <c r="A21" s="17"/>
      <c r="B21" s="18" t="s">
        <v>1051</v>
      </c>
      <c r="C21" s="13"/>
      <c r="D21" s="13"/>
      <c r="E21" s="20" t="s">
        <v>1052</v>
      </c>
      <c r="F21" s="13"/>
      <c r="G21" s="13"/>
      <c r="H21" s="13"/>
      <c r="I21" s="13"/>
      <c r="J21" s="13"/>
      <c r="K21" s="13"/>
      <c r="L21" s="23"/>
    </row>
    <row r="22" spans="1:12">
      <c r="A22" s="17"/>
      <c r="B22" s="18" t="s">
        <v>1053</v>
      </c>
      <c r="C22" s="13"/>
      <c r="D22" s="13"/>
      <c r="E22" s="20" t="s">
        <v>1052</v>
      </c>
      <c r="F22" s="13"/>
      <c r="G22" s="13"/>
      <c r="H22" s="13"/>
      <c r="I22" s="13"/>
      <c r="J22" s="13"/>
      <c r="K22" s="13"/>
      <c r="L22" s="23"/>
    </row>
    <row r="23" spans="1:12">
      <c r="A23" s="17"/>
      <c r="B23" s="18" t="s">
        <v>1054</v>
      </c>
      <c r="C23" s="13"/>
      <c r="D23" s="13"/>
      <c r="E23" s="20" t="s">
        <v>1055</v>
      </c>
      <c r="F23" s="13"/>
      <c r="G23" s="13"/>
      <c r="H23" s="13"/>
      <c r="I23" s="13"/>
      <c r="J23" s="13"/>
      <c r="K23" s="13"/>
      <c r="L23" s="23"/>
    </row>
    <row r="24" spans="1:12">
      <c r="A24" s="17"/>
      <c r="B24" s="18" t="s">
        <v>1056</v>
      </c>
      <c r="C24" s="13"/>
      <c r="D24" s="13"/>
      <c r="E24" s="20" t="s">
        <v>1057</v>
      </c>
      <c r="F24" s="13"/>
      <c r="G24" s="13"/>
      <c r="H24" s="13"/>
      <c r="I24" s="13"/>
      <c r="J24" s="13"/>
      <c r="K24" s="13"/>
      <c r="L24" s="23"/>
    </row>
    <row r="25" spans="1:12">
      <c r="A25" s="17"/>
      <c r="B25" s="18" t="s">
        <v>1058</v>
      </c>
      <c r="C25" s="13"/>
      <c r="D25" s="13"/>
      <c r="E25" s="20" t="s">
        <v>1018</v>
      </c>
      <c r="F25" s="13"/>
      <c r="G25" s="13"/>
      <c r="H25" s="13"/>
      <c r="I25" s="13"/>
      <c r="J25" s="13"/>
      <c r="K25" s="13"/>
      <c r="L25" s="23"/>
    </row>
    <row r="26" spans="1:12">
      <c r="A26" s="17"/>
      <c r="B26" s="18" t="s">
        <v>1059</v>
      </c>
      <c r="C26" s="13"/>
      <c r="D26" s="13"/>
      <c r="E26" s="20" t="s">
        <v>1060</v>
      </c>
      <c r="F26" s="13"/>
      <c r="G26" s="13"/>
      <c r="H26" s="13"/>
      <c r="I26" s="13"/>
      <c r="J26" s="13"/>
      <c r="K26" s="13"/>
      <c r="L26" s="23"/>
    </row>
    <row r="27" spans="1:12">
      <c r="A27" s="17"/>
      <c r="B27" s="18" t="s">
        <v>1061</v>
      </c>
      <c r="C27" s="13"/>
      <c r="D27" s="13"/>
      <c r="E27" s="20" t="s">
        <v>1062</v>
      </c>
      <c r="F27" s="13"/>
      <c r="G27" s="13"/>
      <c r="H27" s="13"/>
      <c r="I27" s="13"/>
      <c r="J27" s="13"/>
      <c r="K27" s="13"/>
      <c r="L27" s="23"/>
    </row>
    <row r="28" spans="1:12">
      <c r="A28" s="17"/>
      <c r="B28" s="18" t="s">
        <v>1063</v>
      </c>
      <c r="C28" s="13"/>
      <c r="D28" s="13"/>
      <c r="E28" s="20" t="s">
        <v>1062</v>
      </c>
      <c r="F28" s="13"/>
      <c r="G28" s="13"/>
      <c r="H28" s="13"/>
      <c r="I28" s="13"/>
      <c r="J28" s="13"/>
      <c r="K28" s="13"/>
      <c r="L28" s="23"/>
    </row>
    <row r="29" spans="1:12">
      <c r="A29" s="17"/>
      <c r="B29" s="18" t="s">
        <v>1064</v>
      </c>
      <c r="C29" s="13"/>
      <c r="D29" s="13"/>
      <c r="E29" s="20" t="s">
        <v>1065</v>
      </c>
      <c r="F29" s="13"/>
      <c r="G29" s="13"/>
      <c r="H29" s="13"/>
      <c r="I29" s="13"/>
      <c r="J29" s="13"/>
      <c r="K29" s="13"/>
      <c r="L29" s="23"/>
    </row>
    <row r="30" spans="1:12">
      <c r="A30" s="17"/>
      <c r="B30" s="18" t="s">
        <v>1066</v>
      </c>
      <c r="C30" s="13"/>
      <c r="D30" s="13"/>
      <c r="E30" s="20" t="s">
        <v>1067</v>
      </c>
      <c r="F30" s="13"/>
      <c r="G30" s="13"/>
      <c r="H30" s="13"/>
      <c r="I30" s="13"/>
      <c r="J30" s="13"/>
      <c r="K30" s="13"/>
      <c r="L30" s="23"/>
    </row>
    <row r="31" spans="1:12">
      <c r="A31" s="17"/>
      <c r="B31" s="18" t="s">
        <v>1068</v>
      </c>
      <c r="C31" s="13"/>
      <c r="D31" s="13"/>
      <c r="E31" s="20" t="s">
        <v>1067</v>
      </c>
      <c r="F31" s="13"/>
      <c r="G31" s="13"/>
      <c r="H31" s="13"/>
      <c r="I31" s="13"/>
      <c r="J31" s="13"/>
      <c r="K31" s="13"/>
      <c r="L31" s="23"/>
    </row>
    <row r="32" spans="1:12">
      <c r="A32" s="17"/>
      <c r="B32" s="18" t="s">
        <v>1069</v>
      </c>
      <c r="C32" s="13"/>
      <c r="D32" s="13"/>
      <c r="E32" s="20" t="s">
        <v>1062</v>
      </c>
      <c r="F32" s="13"/>
      <c r="G32" s="13"/>
      <c r="H32" s="13"/>
      <c r="I32" s="13"/>
      <c r="J32" s="13"/>
      <c r="K32" s="13"/>
      <c r="L32" s="23"/>
    </row>
    <row r="33" spans="1:12">
      <c r="A33" s="17"/>
      <c r="B33" s="18" t="s">
        <v>1070</v>
      </c>
      <c r="C33" s="13"/>
      <c r="D33" s="13"/>
      <c r="E33" s="20" t="s">
        <v>1071</v>
      </c>
      <c r="F33" s="13"/>
      <c r="G33" s="13"/>
      <c r="H33" s="13"/>
      <c r="I33" s="13"/>
      <c r="J33" s="13"/>
      <c r="K33" s="13"/>
      <c r="L33" s="23"/>
    </row>
    <row r="34" spans="1:12">
      <c r="A34" s="17"/>
      <c r="B34" s="18" t="s">
        <v>1072</v>
      </c>
      <c r="C34" s="13"/>
      <c r="D34" s="13"/>
      <c r="E34" s="20" t="s">
        <v>1073</v>
      </c>
      <c r="F34" s="13"/>
      <c r="G34" s="13"/>
      <c r="H34" s="13"/>
      <c r="I34" s="13"/>
      <c r="J34" s="13"/>
      <c r="K34" s="13"/>
      <c r="L34" s="23"/>
    </row>
    <row r="35" spans="1:12">
      <c r="A35" s="17"/>
      <c r="B35" s="18" t="s">
        <v>1074</v>
      </c>
      <c r="C35" s="13"/>
      <c r="D35" s="13"/>
      <c r="E35" s="20" t="s">
        <v>1075</v>
      </c>
      <c r="F35" s="13"/>
      <c r="G35" s="13"/>
      <c r="H35" s="13"/>
      <c r="I35" s="13"/>
      <c r="J35" s="13"/>
      <c r="K35" s="13"/>
      <c r="L35" s="23"/>
    </row>
    <row r="36" spans="1:12">
      <c r="A36" s="17"/>
      <c r="B36" s="18" t="s">
        <v>1076</v>
      </c>
      <c r="C36" s="13"/>
      <c r="D36" s="13"/>
      <c r="E36" s="20" t="s">
        <v>1018</v>
      </c>
      <c r="F36" s="13"/>
      <c r="G36" s="13"/>
      <c r="H36" s="13"/>
      <c r="I36" s="13"/>
      <c r="J36" s="13"/>
      <c r="K36" s="13"/>
      <c r="L36" s="23"/>
    </row>
    <row r="37" spans="1:12">
      <c r="A37" s="17"/>
      <c r="B37" s="18" t="s">
        <v>1077</v>
      </c>
      <c r="C37" s="13"/>
      <c r="D37" s="13"/>
      <c r="E37" s="20" t="s">
        <v>1020</v>
      </c>
      <c r="F37" s="13"/>
      <c r="G37" s="13"/>
      <c r="H37" s="13"/>
      <c r="I37" s="13"/>
      <c r="J37" s="13"/>
      <c r="K37" s="13"/>
      <c r="L37" s="23"/>
    </row>
    <row r="38" spans="1:12">
      <c r="A38" s="17"/>
      <c r="B38" s="18" t="s">
        <v>1078</v>
      </c>
      <c r="C38" s="13"/>
      <c r="D38" s="13"/>
      <c r="E38" s="20" t="s">
        <v>1079</v>
      </c>
      <c r="F38" s="13"/>
      <c r="G38" s="13"/>
      <c r="H38" s="13"/>
      <c r="I38" s="13"/>
      <c r="J38" s="13"/>
      <c r="K38" s="13"/>
      <c r="L38" s="23"/>
    </row>
    <row r="39" spans="1:12">
      <c r="A39" s="17"/>
      <c r="B39" s="18" t="s">
        <v>1080</v>
      </c>
      <c r="C39" s="13"/>
      <c r="D39" s="13"/>
      <c r="E39" s="20" t="s">
        <v>1081</v>
      </c>
      <c r="F39" s="13"/>
      <c r="G39" s="13"/>
      <c r="H39" s="13"/>
      <c r="I39" s="13"/>
      <c r="J39" s="13"/>
      <c r="K39" s="13"/>
      <c r="L39" s="23"/>
    </row>
    <row r="40" spans="1:12">
      <c r="A40" s="17"/>
      <c r="B40" s="18" t="s">
        <v>1082</v>
      </c>
      <c r="C40" s="13"/>
      <c r="D40" s="13"/>
      <c r="E40" s="20" t="s">
        <v>1083</v>
      </c>
      <c r="F40" s="13"/>
      <c r="G40" s="13"/>
      <c r="H40" s="13"/>
      <c r="I40" s="13"/>
      <c r="J40" s="13"/>
      <c r="K40" s="13"/>
      <c r="L40" s="23"/>
    </row>
    <row r="41" spans="1:12">
      <c r="A41" s="17"/>
      <c r="B41" s="18" t="s">
        <v>1084</v>
      </c>
      <c r="C41" s="13"/>
      <c r="D41" s="13"/>
      <c r="E41" s="20" t="s">
        <v>1067</v>
      </c>
      <c r="F41" s="13"/>
      <c r="G41" s="13"/>
      <c r="H41" s="13"/>
      <c r="I41" s="13"/>
      <c r="J41" s="13"/>
      <c r="K41" s="13"/>
      <c r="L41" s="23"/>
    </row>
    <row r="42" spans="1:12">
      <c r="A42" s="17"/>
      <c r="B42" s="18" t="s">
        <v>1085</v>
      </c>
      <c r="C42" s="13"/>
      <c r="D42" s="13"/>
      <c r="E42" s="20" t="s">
        <v>1020</v>
      </c>
      <c r="F42" s="13"/>
      <c r="G42" s="13"/>
      <c r="H42" s="13"/>
      <c r="I42" s="13"/>
      <c r="J42" s="13"/>
      <c r="K42" s="13"/>
      <c r="L42" s="23"/>
    </row>
    <row r="43" spans="1:12">
      <c r="A43" s="17"/>
      <c r="B43" s="18" t="s">
        <v>1086</v>
      </c>
      <c r="C43" s="13"/>
      <c r="D43" s="13"/>
      <c r="E43" s="20" t="s">
        <v>1049</v>
      </c>
      <c r="F43" s="13"/>
      <c r="G43" s="13"/>
      <c r="H43" s="13"/>
      <c r="I43" s="13"/>
      <c r="J43" s="13"/>
      <c r="K43" s="13"/>
      <c r="L43" s="23"/>
    </row>
    <row r="44" spans="1:12">
      <c r="A44" s="17"/>
      <c r="B44" s="18" t="s">
        <v>1087</v>
      </c>
      <c r="C44" s="13"/>
      <c r="D44" s="13"/>
      <c r="E44" s="20" t="s">
        <v>1088</v>
      </c>
      <c r="F44" s="13"/>
      <c r="G44" s="13"/>
      <c r="H44" s="13"/>
      <c r="I44" s="13"/>
      <c r="J44" s="13"/>
      <c r="K44" s="13"/>
      <c r="L44" s="23"/>
    </row>
    <row r="45" spans="1:12">
      <c r="A45" s="17"/>
      <c r="B45" s="18" t="s">
        <v>1089</v>
      </c>
      <c r="C45" s="13"/>
      <c r="D45" s="13"/>
      <c r="E45" s="20" t="s">
        <v>1090</v>
      </c>
      <c r="F45" s="13"/>
      <c r="G45" s="13"/>
      <c r="H45" s="13"/>
      <c r="I45" s="13"/>
      <c r="J45" s="13"/>
      <c r="K45" s="13"/>
      <c r="L45" s="23"/>
    </row>
    <row r="46" spans="1:12">
      <c r="A46" s="17"/>
      <c r="B46" s="18" t="s">
        <v>1091</v>
      </c>
      <c r="C46" s="13"/>
      <c r="D46" s="13"/>
      <c r="E46" s="20" t="s">
        <v>1092</v>
      </c>
      <c r="F46" s="13"/>
      <c r="G46" s="13"/>
      <c r="H46" s="13"/>
      <c r="I46" s="13"/>
      <c r="J46" s="13"/>
      <c r="K46" s="13"/>
      <c r="L46" s="23"/>
    </row>
    <row r="47" spans="1:12">
      <c r="A47" s="17"/>
      <c r="B47" s="18" t="s">
        <v>1093</v>
      </c>
      <c r="C47" s="13"/>
      <c r="D47" s="13"/>
      <c r="E47" s="20" t="s">
        <v>1094</v>
      </c>
      <c r="F47" s="13"/>
      <c r="G47" s="13"/>
      <c r="H47" s="13"/>
      <c r="I47" s="13"/>
      <c r="J47" s="13"/>
      <c r="K47" s="13"/>
      <c r="L47" s="23"/>
    </row>
    <row r="48" spans="1:12">
      <c r="A48" s="17"/>
      <c r="B48" s="18" t="s">
        <v>1095</v>
      </c>
      <c r="C48" s="13"/>
      <c r="D48" s="13"/>
      <c r="E48" s="20" t="s">
        <v>1018</v>
      </c>
      <c r="F48" s="13"/>
      <c r="G48" s="13"/>
      <c r="H48" s="13"/>
      <c r="I48" s="13"/>
      <c r="J48" s="13"/>
      <c r="K48" s="13"/>
      <c r="L48" s="23"/>
    </row>
    <row r="49" spans="1:12">
      <c r="A49" s="17"/>
      <c r="B49" s="18" t="s">
        <v>1096</v>
      </c>
      <c r="C49" s="13"/>
      <c r="D49" s="13"/>
      <c r="E49" s="20" t="s">
        <v>1020</v>
      </c>
      <c r="F49" s="13"/>
      <c r="G49" s="13"/>
      <c r="H49" s="13"/>
      <c r="I49" s="13"/>
      <c r="J49" s="13"/>
      <c r="K49" s="13"/>
      <c r="L49" s="23"/>
    </row>
    <row r="50" spans="1:12">
      <c r="A50" s="17"/>
      <c r="B50" s="18" t="s">
        <v>1097</v>
      </c>
      <c r="C50" s="13"/>
      <c r="D50" s="13"/>
      <c r="E50" s="20" t="s">
        <v>1024</v>
      </c>
      <c r="F50" s="13"/>
      <c r="G50" s="13"/>
      <c r="H50" s="13"/>
      <c r="I50" s="13"/>
      <c r="J50" s="13"/>
      <c r="K50" s="13"/>
      <c r="L50" s="23"/>
    </row>
    <row r="51" spans="1:12">
      <c r="A51" s="17"/>
      <c r="B51" s="18" t="s">
        <v>1098</v>
      </c>
      <c r="C51" s="13"/>
      <c r="D51" s="13"/>
      <c r="E51" s="20" t="s">
        <v>1071</v>
      </c>
      <c r="F51" s="13"/>
      <c r="G51" s="13"/>
      <c r="H51" s="13"/>
      <c r="I51" s="13"/>
      <c r="J51" s="13"/>
      <c r="K51" s="13"/>
      <c r="L51" s="23"/>
    </row>
    <row r="52" spans="1:12">
      <c r="A52" s="17"/>
      <c r="B52" s="18" t="s">
        <v>1099</v>
      </c>
      <c r="C52" s="13"/>
      <c r="D52" s="13"/>
      <c r="E52" s="20" t="s">
        <v>1057</v>
      </c>
      <c r="F52" s="13"/>
      <c r="G52" s="13"/>
      <c r="H52" s="13"/>
      <c r="I52" s="13"/>
      <c r="J52" s="13"/>
      <c r="K52" s="13"/>
      <c r="L52" s="23"/>
    </row>
    <row r="53" spans="1:12">
      <c r="A53" s="17"/>
      <c r="B53" s="18" t="s">
        <v>1100</v>
      </c>
      <c r="C53" s="13"/>
      <c r="D53" s="13"/>
      <c r="E53" s="20" t="s">
        <v>1101</v>
      </c>
      <c r="F53" s="13"/>
      <c r="G53" s="13"/>
      <c r="H53" s="13"/>
      <c r="I53" s="13"/>
      <c r="J53" s="13"/>
      <c r="K53" s="13"/>
      <c r="L53" s="23"/>
    </row>
    <row r="54" spans="1:12">
      <c r="A54" s="17"/>
      <c r="B54" s="18" t="s">
        <v>1102</v>
      </c>
      <c r="C54" s="13"/>
      <c r="D54" s="13"/>
      <c r="E54" s="20" t="s">
        <v>1103</v>
      </c>
      <c r="F54" s="13"/>
      <c r="G54" s="13"/>
      <c r="H54" s="13"/>
      <c r="I54" s="13"/>
      <c r="J54" s="13"/>
      <c r="K54" s="13"/>
      <c r="L54" s="23"/>
    </row>
    <row r="55" spans="1:12">
      <c r="A55" s="17"/>
      <c r="B55" s="18" t="s">
        <v>1104</v>
      </c>
      <c r="C55" s="13"/>
      <c r="D55" s="13"/>
      <c r="E55" s="20" t="s">
        <v>1105</v>
      </c>
      <c r="F55" s="13"/>
      <c r="G55" s="13"/>
      <c r="H55" s="13"/>
      <c r="I55" s="13"/>
      <c r="J55" s="13"/>
      <c r="K55" s="13"/>
      <c r="L55" s="23"/>
    </row>
    <row r="56" spans="1:12">
      <c r="A56" s="17"/>
      <c r="B56" s="18" t="s">
        <v>1106</v>
      </c>
      <c r="C56" s="13"/>
      <c r="D56" s="13"/>
      <c r="E56" s="20" t="s">
        <v>1107</v>
      </c>
      <c r="F56" s="13"/>
      <c r="G56" s="13"/>
      <c r="H56" s="13"/>
      <c r="I56" s="13"/>
      <c r="J56" s="13"/>
      <c r="K56" s="13"/>
      <c r="L56" s="23"/>
    </row>
    <row r="57" spans="1:12">
      <c r="A57" s="17"/>
      <c r="B57" s="18" t="s">
        <v>1108</v>
      </c>
      <c r="C57" s="13"/>
      <c r="D57" s="13"/>
      <c r="E57" s="20" t="s">
        <v>1109</v>
      </c>
      <c r="F57" s="13"/>
      <c r="G57" s="13"/>
      <c r="H57" s="13"/>
      <c r="I57" s="13"/>
      <c r="J57" s="13"/>
      <c r="K57" s="13"/>
      <c r="L57" s="23"/>
    </row>
    <row r="58" spans="1:12">
      <c r="A58" s="17"/>
      <c r="B58" s="18" t="s">
        <v>1110</v>
      </c>
      <c r="C58" s="13"/>
      <c r="D58" s="13"/>
      <c r="E58" s="20" t="s">
        <v>1094</v>
      </c>
      <c r="F58" s="13"/>
      <c r="G58" s="13"/>
      <c r="H58" s="13"/>
      <c r="I58" s="13"/>
      <c r="J58" s="13"/>
      <c r="K58" s="13"/>
      <c r="L58" s="23"/>
    </row>
    <row r="59" spans="1:12">
      <c r="A59" s="17"/>
      <c r="B59" s="18" t="s">
        <v>1111</v>
      </c>
      <c r="C59" s="13"/>
      <c r="D59" s="13"/>
      <c r="E59" s="20" t="s">
        <v>1112</v>
      </c>
      <c r="F59" s="13"/>
      <c r="G59" s="13"/>
      <c r="H59" s="13"/>
      <c r="I59" s="13"/>
      <c r="J59" s="13"/>
      <c r="K59" s="13"/>
      <c r="L59" s="23"/>
    </row>
    <row r="60" spans="1:12">
      <c r="A60" s="17"/>
      <c r="B60" s="18" t="s">
        <v>1113</v>
      </c>
      <c r="C60" s="13"/>
      <c r="D60" s="13"/>
      <c r="E60" s="21"/>
      <c r="F60" s="13"/>
      <c r="G60" s="13"/>
      <c r="H60" s="13"/>
      <c r="I60" s="13"/>
      <c r="J60" s="13"/>
      <c r="K60" s="13"/>
      <c r="L60" s="23"/>
    </row>
    <row r="61" spans="1:12">
      <c r="A61" s="17"/>
      <c r="B61" s="18" t="s">
        <v>1114</v>
      </c>
      <c r="C61" s="13"/>
      <c r="D61" s="13"/>
      <c r="E61" s="21"/>
      <c r="F61" s="13"/>
      <c r="G61" s="13"/>
      <c r="H61" s="13"/>
      <c r="I61" s="13"/>
      <c r="J61" s="13"/>
      <c r="K61" s="13"/>
      <c r="L61" s="23"/>
    </row>
    <row r="62" spans="1:12">
      <c r="A62" s="17"/>
      <c r="B62" s="18" t="s">
        <v>1115</v>
      </c>
      <c r="C62" s="13"/>
      <c r="D62" s="13"/>
      <c r="E62" s="21"/>
      <c r="F62" s="13"/>
      <c r="G62" s="13"/>
      <c r="H62" s="13"/>
      <c r="I62" s="13"/>
      <c r="J62" s="13"/>
      <c r="K62" s="13"/>
      <c r="L62" s="23"/>
    </row>
    <row r="63" spans="1:12">
      <c r="A63" s="17"/>
      <c r="B63" s="18" t="s">
        <v>1116</v>
      </c>
      <c r="C63" s="13"/>
      <c r="D63" s="13"/>
      <c r="E63" s="21"/>
      <c r="F63" s="13"/>
      <c r="G63" s="13"/>
      <c r="H63" s="13"/>
      <c r="I63" s="13"/>
      <c r="J63" s="13"/>
      <c r="K63" s="13"/>
      <c r="L63" s="23"/>
    </row>
    <row r="64" spans="1:12">
      <c r="A64" s="17"/>
      <c r="B64" s="18" t="s">
        <v>1117</v>
      </c>
      <c r="C64" s="13"/>
      <c r="D64" s="13"/>
      <c r="E64" s="21"/>
      <c r="F64" s="13"/>
      <c r="G64" s="13"/>
      <c r="H64" s="13"/>
      <c r="I64" s="13"/>
      <c r="J64" s="13"/>
      <c r="K64" s="13"/>
      <c r="L64" s="23"/>
    </row>
    <row r="65" spans="1:12">
      <c r="A65" s="17"/>
      <c r="B65" s="18" t="s">
        <v>1118</v>
      </c>
      <c r="C65" s="13"/>
      <c r="D65" s="13"/>
      <c r="E65" s="21"/>
      <c r="F65" s="13"/>
      <c r="G65" s="13"/>
      <c r="H65" s="13"/>
      <c r="I65" s="13"/>
      <c r="J65" s="13"/>
      <c r="K65" s="13"/>
      <c r="L65" s="23"/>
    </row>
    <row r="66" spans="1:12">
      <c r="A66" s="17"/>
      <c r="B66" s="18" t="s">
        <v>1119</v>
      </c>
      <c r="C66" s="13"/>
      <c r="D66" s="13"/>
      <c r="E66" s="20" t="s">
        <v>1120</v>
      </c>
      <c r="F66" s="13"/>
      <c r="G66" s="13"/>
      <c r="H66" s="13"/>
      <c r="I66" s="13"/>
      <c r="J66" s="13"/>
      <c r="K66" s="13"/>
      <c r="L66" s="23"/>
    </row>
    <row r="67" spans="1:12">
      <c r="A67" s="17"/>
      <c r="B67" s="18" t="s">
        <v>1121</v>
      </c>
      <c r="C67" s="13"/>
      <c r="D67" s="13"/>
      <c r="E67" s="20" t="s">
        <v>1088</v>
      </c>
      <c r="F67" s="13"/>
      <c r="G67" s="13"/>
      <c r="H67" s="13"/>
      <c r="I67" s="13"/>
      <c r="J67" s="13"/>
      <c r="K67" s="13"/>
      <c r="L67" s="23"/>
    </row>
    <row r="68" spans="1:12">
      <c r="A68" s="17"/>
      <c r="B68" s="18" t="s">
        <v>1122</v>
      </c>
      <c r="C68" s="13"/>
      <c r="D68" s="13"/>
      <c r="E68" s="20" t="s">
        <v>1123</v>
      </c>
      <c r="F68" s="13"/>
      <c r="G68" s="13"/>
      <c r="H68" s="13"/>
      <c r="I68" s="13"/>
      <c r="J68" s="13"/>
      <c r="K68" s="13"/>
      <c r="L68" s="23"/>
    </row>
    <row r="69" spans="1:12">
      <c r="A69" s="17"/>
      <c r="B69" s="18" t="s">
        <v>1124</v>
      </c>
      <c r="C69" s="13"/>
      <c r="D69" s="13"/>
      <c r="E69" s="20" t="s">
        <v>1125</v>
      </c>
      <c r="F69" s="13"/>
      <c r="G69" s="13"/>
      <c r="H69" s="13"/>
      <c r="I69" s="13"/>
      <c r="J69" s="13"/>
      <c r="K69" s="13"/>
      <c r="L69" s="23"/>
    </row>
    <row r="70" spans="1:12">
      <c r="A70" s="17"/>
      <c r="B70" s="18" t="s">
        <v>1126</v>
      </c>
      <c r="C70" s="13"/>
      <c r="D70" s="13"/>
      <c r="E70" s="20" t="s">
        <v>1125</v>
      </c>
      <c r="F70" s="13"/>
      <c r="G70" s="13"/>
      <c r="H70" s="13"/>
      <c r="I70" s="13"/>
      <c r="J70" s="13"/>
      <c r="K70" s="13"/>
      <c r="L70" s="23"/>
    </row>
    <row r="71" spans="1:12">
      <c r="A71" s="17"/>
      <c r="B71" s="18" t="s">
        <v>1127</v>
      </c>
      <c r="C71" s="13"/>
      <c r="D71" s="13"/>
      <c r="E71" s="20" t="s">
        <v>1128</v>
      </c>
      <c r="F71" s="13"/>
      <c r="G71" s="13"/>
      <c r="H71" s="13"/>
      <c r="I71" s="13"/>
      <c r="J71" s="13"/>
      <c r="K71" s="13"/>
      <c r="L71" s="23"/>
    </row>
    <row r="72" spans="1:12">
      <c r="A72" s="17"/>
      <c r="B72" s="18" t="s">
        <v>1129</v>
      </c>
      <c r="C72" s="13"/>
      <c r="D72" s="13"/>
      <c r="E72" s="20" t="s">
        <v>1071</v>
      </c>
      <c r="F72" s="13"/>
      <c r="G72" s="13"/>
      <c r="H72" s="13"/>
      <c r="I72" s="13"/>
      <c r="J72" s="13"/>
      <c r="K72" s="13"/>
      <c r="L72" s="23"/>
    </row>
    <row r="73" spans="1:12">
      <c r="A73" s="17"/>
      <c r="B73" s="18" t="s">
        <v>1130</v>
      </c>
      <c r="C73" s="13"/>
      <c r="D73" s="13"/>
      <c r="E73" s="20" t="s">
        <v>1057</v>
      </c>
      <c r="F73" s="13"/>
      <c r="G73" s="13"/>
      <c r="H73" s="13"/>
      <c r="I73" s="13"/>
      <c r="J73" s="13"/>
      <c r="K73" s="13"/>
      <c r="L73" s="23"/>
    </row>
    <row r="74" spans="1:12">
      <c r="A74" s="17"/>
      <c r="B74" s="18" t="s">
        <v>1131</v>
      </c>
      <c r="C74" s="13"/>
      <c r="D74" s="13"/>
      <c r="E74" s="20" t="s">
        <v>1049</v>
      </c>
      <c r="F74" s="13"/>
      <c r="G74" s="13"/>
      <c r="H74" s="13"/>
      <c r="I74" s="13"/>
      <c r="J74" s="13"/>
      <c r="K74" s="13"/>
      <c r="L74" s="23"/>
    </row>
    <row r="75" spans="1:12">
      <c r="A75" s="17"/>
      <c r="B75" s="18" t="s">
        <v>1132</v>
      </c>
      <c r="C75" s="13"/>
      <c r="D75" s="13"/>
      <c r="E75" s="20" t="s">
        <v>1018</v>
      </c>
      <c r="F75" s="13"/>
      <c r="G75" s="13"/>
      <c r="H75" s="13"/>
      <c r="I75" s="13"/>
      <c r="J75" s="13"/>
      <c r="K75" s="13"/>
      <c r="L75" s="23"/>
    </row>
    <row r="76" spans="1:12">
      <c r="A76" s="17"/>
      <c r="B76" s="18" t="s">
        <v>1133</v>
      </c>
      <c r="C76" s="13"/>
      <c r="D76" s="13"/>
      <c r="E76" s="20" t="s">
        <v>1020</v>
      </c>
      <c r="F76" s="13"/>
      <c r="G76" s="13"/>
      <c r="H76" s="13"/>
      <c r="I76" s="13"/>
      <c r="J76" s="13"/>
      <c r="K76" s="13"/>
      <c r="L76" s="23"/>
    </row>
    <row r="77" spans="1:12">
      <c r="A77" s="17"/>
      <c r="B77" s="18" t="s">
        <v>1134</v>
      </c>
      <c r="C77" s="13"/>
      <c r="D77" s="13"/>
      <c r="E77" s="20" t="s">
        <v>1092</v>
      </c>
      <c r="F77" s="13"/>
      <c r="G77" s="13"/>
      <c r="H77" s="13"/>
      <c r="I77" s="13"/>
      <c r="J77" s="13"/>
      <c r="K77" s="13"/>
      <c r="L77" s="23"/>
    </row>
    <row r="78" spans="1:12">
      <c r="A78" s="17"/>
      <c r="B78" s="18" t="s">
        <v>1135</v>
      </c>
      <c r="C78" s="13"/>
      <c r="D78" s="13"/>
      <c r="E78" s="20" t="s">
        <v>1136</v>
      </c>
      <c r="F78" s="13"/>
      <c r="G78" s="13"/>
      <c r="H78" s="13"/>
      <c r="I78" s="13"/>
      <c r="J78" s="13"/>
      <c r="K78" s="13"/>
      <c r="L78" s="23"/>
    </row>
    <row r="79" spans="1:12">
      <c r="A79" s="17"/>
      <c r="B79" s="18" t="s">
        <v>1137</v>
      </c>
      <c r="C79" s="13"/>
      <c r="D79" s="13"/>
      <c r="E79" s="20" t="s">
        <v>1138</v>
      </c>
      <c r="F79" s="13"/>
      <c r="G79" s="13"/>
      <c r="H79" s="13"/>
      <c r="I79" s="13"/>
      <c r="J79" s="13"/>
      <c r="K79" s="13"/>
      <c r="L79" s="23"/>
    </row>
    <row r="80" spans="1:12">
      <c r="A80" s="17"/>
      <c r="B80" s="18" t="s">
        <v>1139</v>
      </c>
      <c r="C80" s="13"/>
      <c r="D80" s="13"/>
      <c r="E80" s="20" t="s">
        <v>1140</v>
      </c>
      <c r="F80" s="13"/>
      <c r="G80" s="13"/>
      <c r="H80" s="13"/>
      <c r="I80" s="13"/>
      <c r="J80" s="13"/>
      <c r="K80" s="13"/>
      <c r="L80" s="23"/>
    </row>
    <row r="81" spans="1:12">
      <c r="A81" s="17"/>
      <c r="B81" s="18" t="s">
        <v>1141</v>
      </c>
      <c r="C81" s="13"/>
      <c r="D81" s="13"/>
      <c r="E81" s="20" t="s">
        <v>1018</v>
      </c>
      <c r="F81" s="13"/>
      <c r="G81" s="13"/>
      <c r="H81" s="13"/>
      <c r="I81" s="13"/>
      <c r="J81" s="13"/>
      <c r="K81" s="13"/>
      <c r="L81" s="23"/>
    </row>
    <row r="82" spans="1:12">
      <c r="A82" s="17"/>
      <c r="B82" s="18" t="s">
        <v>1142</v>
      </c>
      <c r="C82" s="13"/>
      <c r="D82" s="13"/>
      <c r="E82" s="20" t="s">
        <v>1020</v>
      </c>
      <c r="F82" s="13"/>
      <c r="G82" s="13"/>
      <c r="H82" s="13"/>
      <c r="I82" s="13"/>
      <c r="J82" s="13"/>
      <c r="K82" s="13"/>
      <c r="L82" s="23"/>
    </row>
    <row r="83" spans="1:12">
      <c r="A83" s="17"/>
      <c r="B83" s="18" t="s">
        <v>1143</v>
      </c>
      <c r="C83" s="13"/>
      <c r="D83" s="13"/>
      <c r="E83" s="20" t="s">
        <v>1092</v>
      </c>
      <c r="F83" s="13"/>
      <c r="G83" s="13"/>
      <c r="H83" s="13"/>
      <c r="I83" s="13"/>
      <c r="J83" s="13"/>
      <c r="K83" s="13"/>
      <c r="L83" s="23"/>
    </row>
    <row r="84" spans="1:12">
      <c r="A84" s="17"/>
      <c r="B84" s="18" t="s">
        <v>1144</v>
      </c>
      <c r="C84" s="13"/>
      <c r="D84" s="13"/>
      <c r="E84" s="20" t="s">
        <v>1138</v>
      </c>
      <c r="F84" s="13"/>
      <c r="G84" s="13"/>
      <c r="H84" s="13"/>
      <c r="I84" s="13"/>
      <c r="J84" s="13"/>
      <c r="K84" s="13"/>
      <c r="L84" s="23"/>
    </row>
    <row r="85" spans="1:12">
      <c r="A85" s="17"/>
      <c r="B85" s="18" t="s">
        <v>1145</v>
      </c>
      <c r="C85" s="13"/>
      <c r="D85" s="13"/>
      <c r="E85" s="20" t="s">
        <v>1146</v>
      </c>
      <c r="F85" s="13"/>
      <c r="G85" s="13"/>
      <c r="H85" s="13"/>
      <c r="I85" s="13"/>
      <c r="J85" s="13"/>
      <c r="K85" s="13"/>
      <c r="L85" s="23"/>
    </row>
    <row r="86" spans="1:12">
      <c r="A86" s="17"/>
      <c r="B86" s="18" t="s">
        <v>1147</v>
      </c>
      <c r="C86" s="13"/>
      <c r="D86" s="13"/>
      <c r="E86" s="20" t="s">
        <v>1148</v>
      </c>
      <c r="F86" s="13"/>
      <c r="G86" s="13"/>
      <c r="H86" s="13"/>
      <c r="I86" s="13"/>
      <c r="J86" s="13"/>
      <c r="K86" s="13"/>
      <c r="L86" s="23"/>
    </row>
    <row r="87" spans="1:12">
      <c r="A87" s="17"/>
      <c r="B87" s="18" t="s">
        <v>1149</v>
      </c>
      <c r="C87" s="13"/>
      <c r="D87" s="13"/>
      <c r="E87" s="20" t="s">
        <v>1150</v>
      </c>
      <c r="F87" s="13"/>
      <c r="G87" s="13"/>
      <c r="H87" s="13"/>
      <c r="I87" s="13"/>
      <c r="J87" s="13"/>
      <c r="K87" s="13"/>
      <c r="L87" s="23"/>
    </row>
    <row r="88" spans="1:12">
      <c r="A88" s="17"/>
      <c r="B88" s="18" t="s">
        <v>1151</v>
      </c>
      <c r="C88" s="13"/>
      <c r="D88" s="13"/>
      <c r="E88" s="20" t="s">
        <v>1152</v>
      </c>
      <c r="F88" s="13"/>
      <c r="G88" s="13"/>
      <c r="H88" s="13"/>
      <c r="I88" s="13"/>
      <c r="J88" s="13"/>
      <c r="K88" s="13"/>
      <c r="L88" s="23"/>
    </row>
    <row r="89" spans="1:12">
      <c r="A89" s="17"/>
      <c r="B89" s="18" t="s">
        <v>1153</v>
      </c>
      <c r="C89" s="13"/>
      <c r="D89" s="13"/>
      <c r="E89" s="20" t="s">
        <v>1154</v>
      </c>
      <c r="F89" s="13"/>
      <c r="G89" s="13"/>
      <c r="H89" s="13"/>
      <c r="I89" s="13"/>
      <c r="J89" s="13"/>
      <c r="K89" s="13"/>
      <c r="L89" s="23"/>
    </row>
    <row r="90" spans="1:12">
      <c r="A90" s="17"/>
      <c r="B90" s="18" t="s">
        <v>1155</v>
      </c>
      <c r="C90" s="13"/>
      <c r="D90" s="13"/>
      <c r="E90" s="20" t="s">
        <v>1156</v>
      </c>
      <c r="F90" s="13"/>
      <c r="G90" s="13"/>
      <c r="H90" s="13"/>
      <c r="I90" s="13"/>
      <c r="J90" s="13"/>
      <c r="K90" s="13"/>
      <c r="L90" s="23"/>
    </row>
    <row r="91" spans="1:12">
      <c r="A91" s="17"/>
      <c r="B91" s="18" t="s">
        <v>1157</v>
      </c>
      <c r="C91" s="13"/>
      <c r="D91" s="13"/>
      <c r="E91" s="20" t="s">
        <v>1109</v>
      </c>
      <c r="F91" s="13"/>
      <c r="G91" s="13"/>
      <c r="H91" s="13"/>
      <c r="I91" s="13"/>
      <c r="J91" s="13"/>
      <c r="K91" s="13"/>
      <c r="L91" s="23"/>
    </row>
    <row r="92" spans="1:12">
      <c r="A92" s="17"/>
      <c r="B92" s="18" t="s">
        <v>1158</v>
      </c>
      <c r="C92" s="13"/>
      <c r="D92" s="13"/>
      <c r="E92" s="20" t="s">
        <v>1159</v>
      </c>
      <c r="F92" s="13"/>
      <c r="G92" s="13"/>
      <c r="H92" s="13"/>
      <c r="I92" s="13"/>
      <c r="J92" s="13"/>
      <c r="K92" s="13"/>
      <c r="L92" s="23"/>
    </row>
    <row r="93" spans="1:12">
      <c r="A93" s="17"/>
      <c r="B93" s="18" t="s">
        <v>1160</v>
      </c>
      <c r="C93" s="13"/>
      <c r="D93" s="13"/>
      <c r="E93" s="20" t="s">
        <v>1161</v>
      </c>
      <c r="F93" s="13"/>
      <c r="G93" s="13"/>
      <c r="H93" s="13"/>
      <c r="I93" s="13"/>
      <c r="J93" s="13"/>
      <c r="K93" s="13"/>
      <c r="L93" s="23"/>
    </row>
    <row r="94" spans="1:12">
      <c r="A94" s="17"/>
      <c r="B94" s="18" t="s">
        <v>1162</v>
      </c>
      <c r="C94" s="13"/>
      <c r="D94" s="13"/>
      <c r="E94" s="20" t="s">
        <v>1161</v>
      </c>
      <c r="F94" s="13"/>
      <c r="G94" s="13"/>
      <c r="H94" s="13"/>
      <c r="I94" s="13"/>
      <c r="J94" s="13"/>
      <c r="K94" s="13"/>
      <c r="L94" s="23"/>
    </row>
    <row r="95" spans="1:12">
      <c r="A95" s="17"/>
      <c r="B95" s="18" t="s">
        <v>1163</v>
      </c>
      <c r="C95" s="13"/>
      <c r="D95" s="13"/>
      <c r="E95" s="20" t="s">
        <v>1164</v>
      </c>
      <c r="F95" s="13"/>
      <c r="G95" s="13"/>
      <c r="H95" s="13"/>
      <c r="I95" s="13"/>
      <c r="J95" s="13"/>
      <c r="K95" s="13"/>
      <c r="L95" s="23"/>
    </row>
    <row r="96" spans="1:12">
      <c r="A96" s="17"/>
      <c r="B96" s="18" t="s">
        <v>1165</v>
      </c>
      <c r="C96" s="13"/>
      <c r="D96" s="13"/>
      <c r="E96" s="20" t="s">
        <v>1166</v>
      </c>
      <c r="F96" s="13"/>
      <c r="G96" s="13"/>
      <c r="H96" s="13"/>
      <c r="I96" s="13"/>
      <c r="J96" s="13"/>
      <c r="K96" s="13"/>
      <c r="L96" s="23"/>
    </row>
    <row r="97" spans="1:12">
      <c r="A97" s="17"/>
      <c r="B97" s="18" t="s">
        <v>1167</v>
      </c>
      <c r="C97" s="13"/>
      <c r="D97" s="13"/>
      <c r="E97" s="20" t="s">
        <v>1166</v>
      </c>
      <c r="F97" s="13"/>
      <c r="G97" s="13"/>
      <c r="H97" s="13"/>
      <c r="I97" s="13"/>
      <c r="J97" s="13"/>
      <c r="K97" s="13"/>
      <c r="L97" s="23"/>
    </row>
    <row r="98" spans="1:12">
      <c r="A98" s="17"/>
      <c r="B98" s="18" t="s">
        <v>1168</v>
      </c>
      <c r="C98" s="13"/>
      <c r="D98" s="13"/>
      <c r="E98" s="20" t="s">
        <v>1169</v>
      </c>
      <c r="F98" s="13"/>
      <c r="G98" s="13"/>
      <c r="H98" s="13"/>
      <c r="I98" s="13"/>
      <c r="J98" s="13"/>
      <c r="K98" s="13"/>
      <c r="L98" s="23"/>
    </row>
    <row r="99" spans="1:12">
      <c r="A99" s="17"/>
      <c r="B99" s="18" t="s">
        <v>1170</v>
      </c>
      <c r="C99" s="13"/>
      <c r="D99" s="13"/>
      <c r="E99" s="20" t="s">
        <v>1022</v>
      </c>
      <c r="F99" s="13"/>
      <c r="G99" s="13"/>
      <c r="H99" s="13"/>
      <c r="I99" s="13"/>
      <c r="J99" s="13"/>
      <c r="K99" s="13"/>
      <c r="L99" s="23"/>
    </row>
    <row r="100" spans="1:12">
      <c r="A100" s="17"/>
      <c r="B100" s="18" t="s">
        <v>1171</v>
      </c>
      <c r="C100" s="13"/>
      <c r="D100" s="13"/>
      <c r="E100" s="20" t="s">
        <v>1172</v>
      </c>
      <c r="F100" s="13"/>
      <c r="G100" s="13"/>
      <c r="H100" s="13"/>
      <c r="I100" s="13"/>
      <c r="J100" s="13"/>
      <c r="K100" s="13"/>
      <c r="L100" s="23"/>
    </row>
    <row r="101" spans="1:12">
      <c r="A101" s="17"/>
      <c r="B101" s="18" t="s">
        <v>1173</v>
      </c>
      <c r="C101" s="13"/>
      <c r="D101" s="13"/>
      <c r="E101" s="20" t="s">
        <v>1174</v>
      </c>
      <c r="F101" s="13"/>
      <c r="G101" s="13"/>
      <c r="H101" s="13"/>
      <c r="I101" s="13"/>
      <c r="J101" s="13"/>
      <c r="K101" s="13"/>
      <c r="L101" s="23"/>
    </row>
    <row r="102" spans="1:12">
      <c r="A102" s="17"/>
      <c r="B102" s="18" t="s">
        <v>1175</v>
      </c>
      <c r="C102" s="13"/>
      <c r="D102" s="13"/>
      <c r="E102" s="20" t="s">
        <v>1018</v>
      </c>
      <c r="F102" s="13"/>
      <c r="G102" s="13"/>
      <c r="H102" s="13"/>
      <c r="I102" s="13"/>
      <c r="J102" s="13"/>
      <c r="K102" s="13"/>
      <c r="L102" s="23"/>
    </row>
    <row r="103" spans="1:12">
      <c r="A103" s="17"/>
      <c r="B103" s="18" t="s">
        <v>1176</v>
      </c>
      <c r="C103" s="13"/>
      <c r="D103" s="13"/>
      <c r="E103" s="20" t="s">
        <v>1020</v>
      </c>
      <c r="F103" s="13"/>
      <c r="G103" s="13"/>
      <c r="H103" s="13"/>
      <c r="I103" s="13"/>
      <c r="J103" s="13"/>
      <c r="K103" s="13"/>
      <c r="L103" s="23"/>
    </row>
    <row r="104" spans="1:12">
      <c r="A104" s="17"/>
      <c r="B104" s="18" t="s">
        <v>1177</v>
      </c>
      <c r="C104" s="13"/>
      <c r="D104" s="13"/>
      <c r="E104" s="20" t="s">
        <v>1178</v>
      </c>
      <c r="F104" s="13"/>
      <c r="G104" s="13"/>
      <c r="H104" s="13"/>
      <c r="I104" s="13"/>
      <c r="J104" s="13"/>
      <c r="K104" s="13"/>
      <c r="L104" s="23"/>
    </row>
    <row r="105" spans="1:12">
      <c r="A105" s="17"/>
      <c r="B105" s="18" t="s">
        <v>1179</v>
      </c>
      <c r="C105" s="13"/>
      <c r="D105" s="13"/>
      <c r="E105" s="20" t="s">
        <v>1112</v>
      </c>
      <c r="F105" s="13"/>
      <c r="G105" s="13"/>
      <c r="H105" s="13"/>
      <c r="I105" s="13"/>
      <c r="J105" s="13"/>
      <c r="K105" s="13"/>
      <c r="L105" s="23"/>
    </row>
    <row r="106" spans="1:12">
      <c r="A106" s="17"/>
      <c r="B106" s="18" t="s">
        <v>1180</v>
      </c>
      <c r="C106" s="13"/>
      <c r="D106" s="13"/>
      <c r="E106" s="20" t="s">
        <v>1181</v>
      </c>
      <c r="F106" s="13"/>
      <c r="G106" s="13"/>
      <c r="H106" s="13"/>
      <c r="I106" s="13"/>
      <c r="J106" s="13"/>
      <c r="K106" s="13"/>
      <c r="L106" s="23"/>
    </row>
    <row r="107" spans="1:12">
      <c r="A107" s="17"/>
      <c r="B107" s="18" t="s">
        <v>1182</v>
      </c>
      <c r="C107" s="13"/>
      <c r="D107" s="13"/>
      <c r="E107" s="20" t="s">
        <v>1183</v>
      </c>
      <c r="F107" s="13"/>
      <c r="G107" s="13"/>
      <c r="H107" s="13"/>
      <c r="I107" s="13"/>
      <c r="J107" s="13"/>
      <c r="K107" s="13"/>
      <c r="L107" s="23"/>
    </row>
    <row r="108" spans="1:12">
      <c r="A108" s="24" t="s">
        <v>1184</v>
      </c>
      <c r="B108" s="25" t="s">
        <v>1185</v>
      </c>
      <c r="C108" s="13"/>
      <c r="D108" s="13"/>
      <c r="E108" s="20" t="s">
        <v>1090</v>
      </c>
      <c r="F108" s="13"/>
      <c r="G108" s="13"/>
      <c r="H108" s="13"/>
      <c r="I108" s="13"/>
      <c r="J108" s="13"/>
      <c r="K108" s="13"/>
      <c r="L108" s="23"/>
    </row>
    <row r="109" spans="1:12">
      <c r="A109" s="17"/>
      <c r="B109" s="25" t="s">
        <v>1186</v>
      </c>
      <c r="C109" s="13"/>
      <c r="D109" s="13"/>
      <c r="E109" s="20" t="s">
        <v>1092</v>
      </c>
      <c r="F109" s="13"/>
      <c r="G109" s="13"/>
      <c r="H109" s="13"/>
      <c r="I109" s="13"/>
      <c r="J109" s="13"/>
      <c r="K109" s="13"/>
      <c r="L109" s="23"/>
    </row>
    <row r="110" spans="1:12">
      <c r="A110" s="17"/>
      <c r="B110" s="25" t="s">
        <v>1187</v>
      </c>
      <c r="C110" s="13"/>
      <c r="D110" s="13"/>
      <c r="E110" s="20" t="s">
        <v>1123</v>
      </c>
      <c r="F110" s="13"/>
      <c r="G110" s="13"/>
      <c r="H110" s="13"/>
      <c r="I110" s="13"/>
      <c r="J110" s="13"/>
      <c r="K110" s="13"/>
      <c r="L110" s="23"/>
    </row>
    <row r="111" spans="1:12">
      <c r="A111" s="24" t="s">
        <v>1184</v>
      </c>
      <c r="B111" s="25" t="s">
        <v>1188</v>
      </c>
      <c r="C111" s="13"/>
      <c r="D111" s="13"/>
      <c r="E111" s="20" t="s">
        <v>1189</v>
      </c>
      <c r="F111" s="13"/>
      <c r="G111" s="13"/>
      <c r="H111" s="13"/>
      <c r="I111" s="13"/>
      <c r="J111" s="13"/>
      <c r="K111" s="13"/>
      <c r="L111" s="23"/>
    </row>
    <row r="112" spans="1:12">
      <c r="A112" s="24"/>
      <c r="B112" s="25" t="s">
        <v>1190</v>
      </c>
      <c r="C112" s="13"/>
      <c r="D112" s="13"/>
      <c r="E112" s="20" t="s">
        <v>1191</v>
      </c>
      <c r="F112" s="13"/>
      <c r="G112" s="13"/>
      <c r="H112" s="13"/>
      <c r="I112" s="13"/>
      <c r="J112" s="13"/>
      <c r="K112" s="13"/>
      <c r="L112" s="23"/>
    </row>
    <row r="113" spans="1:12">
      <c r="A113" s="24"/>
      <c r="B113" s="25" t="s">
        <v>1192</v>
      </c>
      <c r="C113" s="13"/>
      <c r="D113" s="13"/>
      <c r="E113" s="20" t="s">
        <v>1193</v>
      </c>
      <c r="F113" s="13"/>
      <c r="G113" s="13"/>
      <c r="H113" s="13"/>
      <c r="I113" s="13"/>
      <c r="J113" s="13"/>
      <c r="K113" s="13"/>
      <c r="L113" s="23"/>
    </row>
    <row r="114" spans="1:12">
      <c r="A114" s="24"/>
      <c r="B114" s="25" t="s">
        <v>1194</v>
      </c>
      <c r="C114" s="13"/>
      <c r="D114" s="13"/>
      <c r="E114" s="20" t="s">
        <v>1195</v>
      </c>
      <c r="F114" s="13"/>
      <c r="G114" s="13"/>
      <c r="H114" s="13"/>
      <c r="I114" s="13"/>
      <c r="J114" s="13"/>
      <c r="K114" s="13"/>
      <c r="L114" s="23"/>
    </row>
    <row r="115" spans="1:12">
      <c r="A115" s="24"/>
      <c r="B115" s="25" t="s">
        <v>1196</v>
      </c>
      <c r="C115" s="13"/>
      <c r="D115" s="13"/>
      <c r="E115" s="20" t="s">
        <v>1197</v>
      </c>
      <c r="F115" s="13"/>
      <c r="G115" s="13"/>
      <c r="H115" s="13"/>
      <c r="I115" s="13"/>
      <c r="J115" s="13"/>
      <c r="K115" s="13"/>
      <c r="L115" s="23"/>
    </row>
    <row r="116" spans="1:12">
      <c r="A116" s="24"/>
      <c r="B116" s="25" t="s">
        <v>1198</v>
      </c>
      <c r="C116" s="13"/>
      <c r="D116" s="13"/>
      <c r="E116" s="20" t="s">
        <v>1199</v>
      </c>
      <c r="F116" s="13"/>
      <c r="G116" s="13"/>
      <c r="H116" s="13"/>
      <c r="I116" s="13"/>
      <c r="J116" s="13"/>
      <c r="K116" s="13"/>
      <c r="L116" s="23"/>
    </row>
    <row r="117" spans="1:12">
      <c r="A117" s="24"/>
      <c r="B117" s="25" t="s">
        <v>1200</v>
      </c>
      <c r="C117" s="13"/>
      <c r="D117" s="13"/>
      <c r="E117" s="20" t="s">
        <v>1201</v>
      </c>
      <c r="F117" s="13"/>
      <c r="G117" s="13"/>
      <c r="H117" s="13"/>
      <c r="I117" s="13"/>
      <c r="J117" s="13"/>
      <c r="K117" s="13"/>
      <c r="L117" s="23"/>
    </row>
    <row r="118" spans="1:12">
      <c r="A118" s="24"/>
      <c r="B118" s="25" t="s">
        <v>1202</v>
      </c>
      <c r="C118" s="13"/>
      <c r="D118" s="13"/>
      <c r="E118" s="20" t="s">
        <v>1201</v>
      </c>
      <c r="F118" s="13"/>
      <c r="G118" s="13"/>
      <c r="H118" s="13"/>
      <c r="I118" s="13"/>
      <c r="J118" s="13"/>
      <c r="K118" s="13"/>
      <c r="L118" s="23"/>
    </row>
    <row r="119" spans="1:12">
      <c r="A119" s="24"/>
      <c r="B119" s="25" t="s">
        <v>1203</v>
      </c>
      <c r="C119" s="13"/>
      <c r="D119" s="13"/>
      <c r="E119" s="20" t="s">
        <v>1204</v>
      </c>
      <c r="F119" s="13"/>
      <c r="G119" s="13"/>
      <c r="H119" s="13"/>
      <c r="I119" s="13"/>
      <c r="J119" s="13"/>
      <c r="K119" s="13"/>
      <c r="L119" s="23"/>
    </row>
    <row r="120" spans="1:12">
      <c r="A120" s="24"/>
      <c r="B120" s="25" t="s">
        <v>1205</v>
      </c>
      <c r="C120" s="13"/>
      <c r="D120" s="13"/>
      <c r="E120" s="20" t="s">
        <v>1204</v>
      </c>
      <c r="F120" s="13"/>
      <c r="G120" s="13"/>
      <c r="H120" s="13"/>
      <c r="I120" s="13"/>
      <c r="J120" s="13"/>
      <c r="K120" s="13"/>
      <c r="L120" s="23"/>
    </row>
    <row r="121" spans="1:12">
      <c r="A121" s="24"/>
      <c r="B121" s="25" t="s">
        <v>1206</v>
      </c>
      <c r="C121" s="13"/>
      <c r="D121" s="13"/>
      <c r="E121" s="20" t="s">
        <v>1207</v>
      </c>
      <c r="F121" s="13"/>
      <c r="G121" s="13"/>
      <c r="H121" s="13"/>
      <c r="I121" s="13"/>
      <c r="J121" s="13"/>
      <c r="K121" s="13"/>
      <c r="L121" s="23"/>
    </row>
    <row r="122" spans="1:12">
      <c r="A122" s="24"/>
      <c r="B122" s="25" t="s">
        <v>1208</v>
      </c>
      <c r="C122" s="13"/>
      <c r="D122" s="13"/>
      <c r="E122" s="20" t="s">
        <v>1209</v>
      </c>
      <c r="F122" s="13"/>
      <c r="G122" s="13"/>
      <c r="H122" s="13"/>
      <c r="I122" s="13"/>
      <c r="J122" s="13"/>
      <c r="K122" s="13"/>
      <c r="L122" s="23"/>
    </row>
    <row r="123" spans="1:12">
      <c r="A123" s="24"/>
      <c r="B123" s="25" t="s">
        <v>1210</v>
      </c>
      <c r="C123" s="13"/>
      <c r="D123" s="13"/>
      <c r="E123" s="20" t="s">
        <v>1211</v>
      </c>
      <c r="F123" s="13"/>
      <c r="G123" s="13"/>
      <c r="H123" s="13"/>
      <c r="I123" s="13"/>
      <c r="J123" s="13"/>
      <c r="K123" s="13"/>
      <c r="L123" s="23"/>
    </row>
    <row r="124" spans="1:12">
      <c r="A124" s="24"/>
      <c r="B124" s="25" t="s">
        <v>1212</v>
      </c>
      <c r="C124" s="13"/>
      <c r="D124" s="13"/>
      <c r="E124" s="20" t="s">
        <v>1213</v>
      </c>
      <c r="F124" s="13"/>
      <c r="G124" s="13"/>
      <c r="H124" s="13"/>
      <c r="I124" s="13"/>
      <c r="J124" s="13"/>
      <c r="K124" s="13"/>
      <c r="L124" s="23"/>
    </row>
    <row r="125" spans="1:12">
      <c r="A125" s="24"/>
      <c r="B125" s="25" t="s">
        <v>1214</v>
      </c>
      <c r="C125" s="13"/>
      <c r="D125" s="13"/>
      <c r="E125" s="20" t="s">
        <v>1213</v>
      </c>
      <c r="F125" s="13"/>
      <c r="G125" s="13"/>
      <c r="H125" s="13"/>
      <c r="I125" s="13"/>
      <c r="J125" s="13"/>
      <c r="K125" s="13"/>
      <c r="L125" s="23"/>
    </row>
    <row r="126" spans="1:12">
      <c r="A126" s="24"/>
      <c r="B126" s="25" t="s">
        <v>1215</v>
      </c>
      <c r="C126" s="13"/>
      <c r="D126" s="13"/>
      <c r="E126" s="20" t="s">
        <v>1216</v>
      </c>
      <c r="F126" s="13"/>
      <c r="G126" s="13"/>
      <c r="H126" s="13"/>
      <c r="I126" s="13"/>
      <c r="J126" s="13"/>
      <c r="K126" s="13"/>
      <c r="L126" s="23"/>
    </row>
    <row r="127" spans="1:12">
      <c r="A127" s="24"/>
      <c r="B127" s="25" t="s">
        <v>1217</v>
      </c>
      <c r="C127" s="13"/>
      <c r="D127" s="13"/>
      <c r="E127" s="20" t="s">
        <v>1201</v>
      </c>
      <c r="F127" s="13"/>
      <c r="G127" s="13"/>
      <c r="H127" s="13"/>
      <c r="I127" s="13"/>
      <c r="J127" s="13"/>
      <c r="K127" s="13"/>
      <c r="L127" s="23"/>
    </row>
    <row r="128" spans="1:12">
      <c r="A128" s="24"/>
      <c r="B128" s="25" t="s">
        <v>1218</v>
      </c>
      <c r="C128" s="13"/>
      <c r="D128" s="13"/>
      <c r="E128" s="20" t="s">
        <v>1201</v>
      </c>
      <c r="F128" s="13"/>
      <c r="G128" s="13"/>
      <c r="H128" s="13"/>
      <c r="I128" s="13"/>
      <c r="J128" s="13"/>
      <c r="K128" s="13"/>
      <c r="L128" s="23"/>
    </row>
    <row r="129" spans="1:12">
      <c r="A129" s="24"/>
      <c r="B129" s="25" t="s">
        <v>1219</v>
      </c>
      <c r="C129" s="13"/>
      <c r="D129" s="13"/>
      <c r="E129" s="20" t="s">
        <v>1201</v>
      </c>
      <c r="F129" s="13"/>
      <c r="G129" s="13"/>
      <c r="H129" s="13"/>
      <c r="I129" s="13"/>
      <c r="J129" s="13"/>
      <c r="K129" s="13"/>
      <c r="L129" s="23"/>
    </row>
    <row r="130" spans="1:12">
      <c r="A130" s="24"/>
      <c r="B130" s="25" t="s">
        <v>1220</v>
      </c>
      <c r="C130" s="13"/>
      <c r="D130" s="13"/>
      <c r="E130" s="20" t="s">
        <v>1201</v>
      </c>
      <c r="F130" s="13"/>
      <c r="G130" s="13"/>
      <c r="H130" s="13"/>
      <c r="I130" s="13"/>
      <c r="J130" s="13"/>
      <c r="K130" s="13"/>
      <c r="L130" s="23"/>
    </row>
    <row r="131" spans="1:12">
      <c r="A131" s="24"/>
      <c r="B131" s="25" t="s">
        <v>1221</v>
      </c>
      <c r="C131" s="13"/>
      <c r="D131" s="13"/>
      <c r="E131" s="20" t="s">
        <v>1222</v>
      </c>
      <c r="F131" s="13"/>
      <c r="G131" s="13"/>
      <c r="H131" s="13"/>
      <c r="I131" s="13"/>
      <c r="J131" s="13"/>
      <c r="K131" s="13"/>
      <c r="L131" s="23"/>
    </row>
    <row r="132" spans="1:12">
      <c r="A132" s="24"/>
      <c r="B132" s="25" t="s">
        <v>1223</v>
      </c>
      <c r="C132" s="13"/>
      <c r="D132" s="13"/>
      <c r="E132" s="20" t="s">
        <v>1067</v>
      </c>
      <c r="F132" s="13"/>
      <c r="G132" s="13"/>
      <c r="H132" s="13"/>
      <c r="I132" s="13"/>
      <c r="J132" s="13"/>
      <c r="K132" s="13"/>
      <c r="L132" s="23"/>
    </row>
    <row r="133" spans="1:12">
      <c r="A133" s="24"/>
      <c r="B133" s="25" t="s">
        <v>1224</v>
      </c>
      <c r="C133" s="13"/>
      <c r="D133" s="13"/>
      <c r="E133" s="20" t="s">
        <v>1067</v>
      </c>
      <c r="F133" s="13"/>
      <c r="G133" s="13"/>
      <c r="H133" s="13"/>
      <c r="I133" s="13"/>
      <c r="J133" s="13"/>
      <c r="K133" s="13"/>
      <c r="L133" s="23"/>
    </row>
    <row r="134" spans="1:12">
      <c r="A134" s="24"/>
      <c r="B134" s="25" t="s">
        <v>1225</v>
      </c>
      <c r="C134" s="13"/>
      <c r="D134" s="13"/>
      <c r="E134" s="20" t="s">
        <v>1213</v>
      </c>
      <c r="F134" s="13"/>
      <c r="G134" s="13"/>
      <c r="H134" s="13"/>
      <c r="I134" s="13"/>
      <c r="J134" s="13"/>
      <c r="K134" s="13"/>
      <c r="L134" s="23"/>
    </row>
    <row r="135" spans="1:12">
      <c r="A135" s="24"/>
      <c r="B135" s="25" t="s">
        <v>1226</v>
      </c>
      <c r="C135" s="13"/>
      <c r="D135" s="13"/>
      <c r="E135" s="20" t="s">
        <v>1213</v>
      </c>
      <c r="F135" s="13"/>
      <c r="G135" s="13"/>
      <c r="H135" s="13"/>
      <c r="I135" s="13"/>
      <c r="J135" s="13"/>
      <c r="K135" s="13"/>
      <c r="L135" s="23"/>
    </row>
    <row r="136" spans="1:12">
      <c r="A136" s="24"/>
      <c r="B136" s="25" t="s">
        <v>1227</v>
      </c>
      <c r="C136" s="13"/>
      <c r="D136" s="13"/>
      <c r="E136" s="20" t="s">
        <v>1228</v>
      </c>
      <c r="F136" s="13"/>
      <c r="G136" s="13"/>
      <c r="H136" s="13"/>
      <c r="I136" s="13"/>
      <c r="J136" s="13"/>
      <c r="K136" s="13"/>
      <c r="L136" s="23"/>
    </row>
    <row r="137" spans="1:12">
      <c r="A137" s="24"/>
      <c r="B137" s="25" t="s">
        <v>1229</v>
      </c>
      <c r="C137" s="13"/>
      <c r="D137" s="13"/>
      <c r="E137" s="20" t="s">
        <v>1207</v>
      </c>
      <c r="F137" s="13"/>
      <c r="G137" s="13"/>
      <c r="H137" s="13"/>
      <c r="I137" s="13"/>
      <c r="J137" s="13"/>
      <c r="K137" s="13"/>
      <c r="L137" s="23"/>
    </row>
    <row r="138" spans="1:12">
      <c r="A138" s="24"/>
      <c r="B138" s="25" t="s">
        <v>1230</v>
      </c>
      <c r="C138" s="13"/>
      <c r="D138" s="13"/>
      <c r="E138" s="20" t="s">
        <v>1207</v>
      </c>
      <c r="F138" s="13"/>
      <c r="G138" s="13"/>
      <c r="H138" s="13"/>
      <c r="I138" s="13"/>
      <c r="J138" s="13"/>
      <c r="K138" s="13"/>
      <c r="L138" s="23"/>
    </row>
    <row r="139" spans="1:12">
      <c r="A139" s="24"/>
      <c r="B139" s="25" t="s">
        <v>1231</v>
      </c>
      <c r="C139" s="13"/>
      <c r="D139" s="13"/>
      <c r="E139" s="20" t="s">
        <v>1232</v>
      </c>
      <c r="F139" s="13"/>
      <c r="G139" s="23"/>
      <c r="H139" s="13"/>
      <c r="I139" s="13"/>
      <c r="J139" s="13"/>
      <c r="K139" s="13"/>
      <c r="L139" s="23"/>
    </row>
    <row r="140" spans="1:12">
      <c r="A140" s="24"/>
      <c r="B140" s="25" t="s">
        <v>1233</v>
      </c>
      <c r="C140" s="13"/>
      <c r="D140" s="13"/>
      <c r="E140" s="20" t="s">
        <v>1232</v>
      </c>
      <c r="F140" s="13"/>
      <c r="G140" s="23"/>
      <c r="H140" s="13"/>
      <c r="I140" s="13"/>
      <c r="J140" s="13"/>
      <c r="K140" s="13"/>
      <c r="L140" s="23"/>
    </row>
    <row r="141" spans="1:12">
      <c r="A141" s="24"/>
      <c r="B141" s="25" t="s">
        <v>1234</v>
      </c>
      <c r="C141" s="13"/>
      <c r="D141" s="13"/>
      <c r="E141" s="20" t="s">
        <v>1235</v>
      </c>
      <c r="F141" s="13"/>
      <c r="G141" s="13"/>
      <c r="H141" s="13"/>
      <c r="I141" s="13"/>
      <c r="J141" s="13"/>
      <c r="K141" s="13"/>
      <c r="L141" s="23"/>
    </row>
    <row r="142" spans="1:12">
      <c r="A142" s="24"/>
      <c r="B142" s="25" t="s">
        <v>1236</v>
      </c>
      <c r="C142" s="13"/>
      <c r="D142" s="13"/>
      <c r="E142" s="20" t="s">
        <v>1237</v>
      </c>
      <c r="F142" s="13"/>
      <c r="G142" s="13"/>
      <c r="H142" s="13"/>
      <c r="I142" s="13"/>
      <c r="J142" s="13"/>
      <c r="K142" s="13"/>
      <c r="L142" s="23"/>
    </row>
    <row r="143" spans="1:12">
      <c r="A143" s="24"/>
      <c r="B143" s="25" t="s">
        <v>1238</v>
      </c>
      <c r="C143" s="13"/>
      <c r="D143" s="13"/>
      <c r="E143" s="20" t="s">
        <v>1239</v>
      </c>
      <c r="F143" s="13"/>
      <c r="G143" s="13"/>
      <c r="H143" s="13"/>
      <c r="I143" s="13"/>
      <c r="J143" s="13"/>
      <c r="K143" s="13"/>
      <c r="L143" s="23"/>
    </row>
    <row r="144" spans="1:12">
      <c r="A144" s="24"/>
      <c r="B144" s="25" t="s">
        <v>1240</v>
      </c>
      <c r="C144" s="13"/>
      <c r="D144" s="13"/>
      <c r="E144" s="20" t="s">
        <v>1079</v>
      </c>
      <c r="F144" s="13"/>
      <c r="G144" s="13"/>
      <c r="H144" s="13"/>
      <c r="I144" s="13"/>
      <c r="J144" s="13"/>
      <c r="K144" s="13"/>
      <c r="L144" s="23"/>
    </row>
    <row r="145" spans="1:12">
      <c r="A145" s="24"/>
      <c r="B145" s="25" t="s">
        <v>1241</v>
      </c>
      <c r="C145" s="13"/>
      <c r="D145" s="13"/>
      <c r="E145" s="20" t="s">
        <v>1242</v>
      </c>
      <c r="F145" s="13"/>
      <c r="G145" s="13"/>
      <c r="H145" s="13"/>
      <c r="I145" s="13"/>
      <c r="J145" s="13"/>
      <c r="K145" s="13"/>
      <c r="L145" s="23"/>
    </row>
    <row r="146" spans="1:12">
      <c r="A146" s="24"/>
      <c r="B146" s="25" t="s">
        <v>1243</v>
      </c>
      <c r="C146" s="13"/>
      <c r="D146" s="13"/>
      <c r="E146" s="20" t="s">
        <v>1244</v>
      </c>
      <c r="F146" s="13"/>
      <c r="G146" s="13"/>
      <c r="H146" s="13"/>
      <c r="I146" s="13"/>
      <c r="J146" s="13"/>
      <c r="K146" s="13"/>
      <c r="L146" s="23"/>
    </row>
    <row r="147" spans="1:12">
      <c r="A147" s="24"/>
      <c r="B147" s="25" t="s">
        <v>1245</v>
      </c>
      <c r="C147" s="13"/>
      <c r="D147" s="13"/>
      <c r="E147" s="20" t="s">
        <v>1020</v>
      </c>
      <c r="F147" s="13"/>
      <c r="G147" s="13"/>
      <c r="H147" s="13"/>
      <c r="I147" s="13"/>
      <c r="J147" s="13"/>
      <c r="K147" s="13"/>
      <c r="L147" s="23"/>
    </row>
    <row r="148" spans="1:12">
      <c r="A148" s="24"/>
      <c r="B148" s="25" t="s">
        <v>1246</v>
      </c>
      <c r="C148" s="13"/>
      <c r="D148" s="13"/>
      <c r="E148" s="20" t="s">
        <v>1049</v>
      </c>
      <c r="F148" s="13"/>
      <c r="G148" s="13"/>
      <c r="H148" s="13"/>
      <c r="I148" s="13"/>
      <c r="J148" s="13"/>
      <c r="K148" s="13"/>
      <c r="L148" s="23"/>
    </row>
    <row r="149" spans="1:12">
      <c r="A149" s="24"/>
      <c r="B149" s="25" t="s">
        <v>1247</v>
      </c>
      <c r="C149" s="13"/>
      <c r="D149" s="13"/>
      <c r="E149" s="20" t="s">
        <v>1123</v>
      </c>
      <c r="F149" s="13"/>
      <c r="G149" s="13"/>
      <c r="H149" s="13"/>
      <c r="I149" s="13"/>
      <c r="J149" s="13"/>
      <c r="K149" s="13"/>
      <c r="L149" s="23"/>
    </row>
    <row r="150" spans="1:12">
      <c r="A150" s="24"/>
      <c r="B150" s="25" t="s">
        <v>1248</v>
      </c>
      <c r="C150" s="13"/>
      <c r="D150" s="13"/>
      <c r="E150" s="20" t="s">
        <v>1249</v>
      </c>
      <c r="F150" s="13"/>
      <c r="G150" s="13"/>
      <c r="H150" s="13"/>
      <c r="I150" s="13"/>
      <c r="J150" s="13"/>
      <c r="K150" s="13"/>
      <c r="L150" s="23"/>
    </row>
    <row r="151" spans="1:12">
      <c r="A151" s="24"/>
      <c r="B151" s="25" t="s">
        <v>1250</v>
      </c>
      <c r="C151" s="13"/>
      <c r="D151" s="13"/>
      <c r="E151" s="20" t="s">
        <v>1251</v>
      </c>
      <c r="F151" s="13"/>
      <c r="G151" s="13"/>
      <c r="H151" s="13"/>
      <c r="I151" s="13"/>
      <c r="J151" s="13"/>
      <c r="K151" s="13"/>
      <c r="L151" s="23"/>
    </row>
    <row r="152" spans="1:12">
      <c r="A152" s="24"/>
      <c r="B152" s="25" t="s">
        <v>1252</v>
      </c>
      <c r="C152" s="13"/>
      <c r="D152" s="13"/>
      <c r="E152" s="20" t="s">
        <v>1030</v>
      </c>
      <c r="F152" s="13"/>
      <c r="G152" s="13"/>
      <c r="H152" s="13"/>
      <c r="I152" s="13"/>
      <c r="J152" s="13"/>
      <c r="K152" s="13"/>
      <c r="L152" s="23"/>
    </row>
    <row r="153" spans="1:12">
      <c r="A153" s="24"/>
      <c r="B153" s="25" t="s">
        <v>1253</v>
      </c>
      <c r="C153" s="13"/>
      <c r="D153" s="13"/>
      <c r="E153" s="20" t="s">
        <v>1049</v>
      </c>
      <c r="F153" s="13"/>
      <c r="G153" s="13"/>
      <c r="H153" s="13"/>
      <c r="I153" s="13"/>
      <c r="J153" s="13"/>
      <c r="K153" s="13"/>
      <c r="L153" s="23"/>
    </row>
    <row r="154" spans="1:12">
      <c r="A154" s="24"/>
      <c r="B154" s="25" t="s">
        <v>1254</v>
      </c>
      <c r="C154" s="13"/>
      <c r="D154" s="13"/>
      <c r="E154" s="20" t="s">
        <v>1255</v>
      </c>
      <c r="F154" s="13"/>
      <c r="G154" s="13"/>
      <c r="H154" s="13"/>
      <c r="I154" s="13"/>
      <c r="J154" s="13"/>
      <c r="K154" s="13"/>
      <c r="L154" s="23"/>
    </row>
    <row r="155" spans="1:12">
      <c r="A155" s="24"/>
      <c r="B155" s="25" t="s">
        <v>1256</v>
      </c>
      <c r="C155" s="13"/>
      <c r="D155" s="13"/>
      <c r="E155" s="20" t="s">
        <v>1024</v>
      </c>
      <c r="F155" s="13"/>
      <c r="G155" s="13"/>
      <c r="H155" s="13"/>
      <c r="I155" s="13"/>
      <c r="J155" s="13"/>
      <c r="K155" s="13"/>
      <c r="L155" s="23"/>
    </row>
    <row r="156" spans="1:12">
      <c r="A156" s="24"/>
      <c r="B156" s="25" t="s">
        <v>1257</v>
      </c>
      <c r="C156" s="13"/>
      <c r="D156" s="13"/>
      <c r="E156" s="20" t="s">
        <v>1258</v>
      </c>
      <c r="F156" s="13"/>
      <c r="G156" s="13"/>
      <c r="H156" s="13"/>
      <c r="I156" s="13"/>
      <c r="J156" s="13"/>
      <c r="K156" s="13"/>
      <c r="L156" s="23"/>
    </row>
    <row r="157" spans="1:12">
      <c r="A157" s="24"/>
      <c r="B157" s="25" t="s">
        <v>1259</v>
      </c>
      <c r="C157" s="13"/>
      <c r="D157" s="13"/>
      <c r="E157" s="20" t="s">
        <v>1258</v>
      </c>
      <c r="F157" s="13"/>
      <c r="G157" s="13"/>
      <c r="H157" s="13"/>
      <c r="I157" s="13"/>
      <c r="J157" s="13"/>
      <c r="K157" s="13"/>
      <c r="L157" s="23"/>
    </row>
    <row r="158" spans="1:12">
      <c r="A158" s="24"/>
      <c r="B158" s="25" t="s">
        <v>1260</v>
      </c>
      <c r="C158" s="13"/>
      <c r="D158" s="13"/>
      <c r="E158" s="20" t="s">
        <v>1261</v>
      </c>
      <c r="F158" s="13"/>
      <c r="G158" s="13"/>
      <c r="H158" s="13"/>
      <c r="I158" s="13"/>
      <c r="J158" s="13"/>
      <c r="K158" s="13"/>
      <c r="L158" s="23"/>
    </row>
    <row r="159" spans="1:12">
      <c r="A159" s="24"/>
      <c r="B159" s="25" t="s">
        <v>1262</v>
      </c>
      <c r="C159" s="13"/>
      <c r="D159" s="13"/>
      <c r="E159" s="20" t="s">
        <v>1263</v>
      </c>
      <c r="F159" s="13"/>
      <c r="G159" s="13"/>
      <c r="H159" s="13"/>
      <c r="I159" s="13"/>
      <c r="J159" s="13"/>
      <c r="K159" s="13"/>
      <c r="L159" s="23"/>
    </row>
    <row r="160" spans="1:12">
      <c r="A160" s="24"/>
      <c r="B160" s="25" t="s">
        <v>1264</v>
      </c>
      <c r="C160" s="13"/>
      <c r="D160" s="13"/>
      <c r="E160" s="20" t="s">
        <v>1263</v>
      </c>
      <c r="F160" s="13"/>
      <c r="G160" s="13"/>
      <c r="H160" s="13"/>
      <c r="I160" s="13"/>
      <c r="J160" s="13"/>
      <c r="K160" s="13"/>
      <c r="L160" s="23"/>
    </row>
    <row r="161" spans="1:12">
      <c r="A161" s="24"/>
      <c r="B161" s="25" t="s">
        <v>1265</v>
      </c>
      <c r="C161" s="13"/>
      <c r="D161" s="13"/>
      <c r="E161" s="20" t="s">
        <v>1204</v>
      </c>
      <c r="F161" s="13"/>
      <c r="G161" s="13"/>
      <c r="H161" s="13"/>
      <c r="I161" s="13"/>
      <c r="J161" s="13"/>
      <c r="K161" s="13"/>
      <c r="L161" s="23"/>
    </row>
    <row r="162" spans="1:12">
      <c r="A162" s="24"/>
      <c r="B162" s="25" t="s">
        <v>1266</v>
      </c>
      <c r="C162" s="13"/>
      <c r="D162" s="13"/>
      <c r="E162" s="20" t="s">
        <v>1071</v>
      </c>
      <c r="F162" s="13"/>
      <c r="G162" s="13"/>
      <c r="H162" s="13"/>
      <c r="I162" s="13"/>
      <c r="J162" s="13"/>
      <c r="K162" s="13"/>
      <c r="L162" s="23"/>
    </row>
    <row r="163" spans="1:12">
      <c r="A163" s="24"/>
      <c r="B163" s="25" t="s">
        <v>1267</v>
      </c>
      <c r="C163" s="13"/>
      <c r="D163" s="13"/>
      <c r="E163" s="20" t="s">
        <v>1057</v>
      </c>
      <c r="F163" s="13"/>
      <c r="G163" s="13"/>
      <c r="H163" s="13"/>
      <c r="I163" s="13"/>
      <c r="J163" s="13"/>
      <c r="K163" s="13"/>
      <c r="L163" s="23"/>
    </row>
    <row r="164" spans="1:12">
      <c r="A164" s="24"/>
      <c r="B164" s="25" t="s">
        <v>1268</v>
      </c>
      <c r="C164" s="13"/>
      <c r="D164" s="13"/>
      <c r="E164" s="20" t="s">
        <v>1092</v>
      </c>
      <c r="F164" s="13"/>
      <c r="G164" s="13"/>
      <c r="H164" s="13"/>
      <c r="I164" s="13"/>
      <c r="J164" s="13"/>
      <c r="K164" s="13"/>
      <c r="L164" s="23"/>
    </row>
    <row r="165" spans="1:12">
      <c r="A165" s="24"/>
      <c r="B165" s="25" t="s">
        <v>1269</v>
      </c>
      <c r="C165" s="13"/>
      <c r="D165" s="13"/>
      <c r="E165" s="20" t="s">
        <v>1255</v>
      </c>
      <c r="F165" s="13"/>
      <c r="G165" s="13"/>
      <c r="H165" s="13"/>
      <c r="I165" s="13"/>
      <c r="J165" s="13"/>
      <c r="K165" s="13"/>
      <c r="L165" s="23"/>
    </row>
    <row r="166" spans="1:12">
      <c r="A166" s="24"/>
      <c r="B166" s="25" t="s">
        <v>1270</v>
      </c>
      <c r="C166" s="13"/>
      <c r="D166" s="13"/>
      <c r="E166" s="20" t="s">
        <v>1090</v>
      </c>
      <c r="F166" s="13"/>
      <c r="G166" s="13"/>
      <c r="H166" s="13"/>
      <c r="I166" s="13"/>
      <c r="J166" s="13"/>
      <c r="K166" s="13"/>
      <c r="L166" s="23"/>
    </row>
    <row r="167" spans="1:12">
      <c r="A167" s="24"/>
      <c r="B167" s="25" t="s">
        <v>1271</v>
      </c>
      <c r="C167" s="13"/>
      <c r="D167" s="13"/>
      <c r="E167" s="20" t="s">
        <v>1123</v>
      </c>
      <c r="F167" s="13"/>
      <c r="G167" s="13"/>
      <c r="H167" s="13"/>
      <c r="I167" s="13"/>
      <c r="J167" s="13"/>
      <c r="K167" s="13"/>
      <c r="L167" s="23"/>
    </row>
    <row r="168" spans="1:12">
      <c r="A168" s="24"/>
      <c r="B168" s="25" t="s">
        <v>1272</v>
      </c>
      <c r="C168" s="13"/>
      <c r="D168" s="13"/>
      <c r="E168" s="20" t="s">
        <v>1073</v>
      </c>
      <c r="F168" s="13"/>
      <c r="G168" s="13"/>
      <c r="H168" s="13"/>
      <c r="I168" s="13"/>
      <c r="J168" s="13"/>
      <c r="K168" s="13"/>
      <c r="L168" s="23"/>
    </row>
    <row r="169" spans="1:12">
      <c r="A169" s="24"/>
      <c r="B169" s="25" t="s">
        <v>1273</v>
      </c>
      <c r="C169" s="13"/>
      <c r="D169" s="13"/>
      <c r="E169" s="20" t="s">
        <v>1075</v>
      </c>
      <c r="F169" s="13"/>
      <c r="G169" s="13"/>
      <c r="H169" s="13"/>
      <c r="I169" s="13"/>
      <c r="J169" s="13"/>
      <c r="K169" s="13"/>
      <c r="L169" s="23"/>
    </row>
    <row r="170" spans="1:12">
      <c r="A170" s="24"/>
      <c r="B170" s="25" t="s">
        <v>1274</v>
      </c>
      <c r="C170" s="13"/>
      <c r="D170" s="13"/>
      <c r="E170" s="20" t="s">
        <v>1275</v>
      </c>
      <c r="F170" s="13"/>
      <c r="G170" s="13"/>
      <c r="H170" s="13"/>
      <c r="I170" s="13"/>
      <c r="J170" s="13"/>
      <c r="K170" s="13"/>
      <c r="L170" s="23"/>
    </row>
    <row r="171" spans="1:12">
      <c r="A171" s="24"/>
      <c r="B171" s="25" t="s">
        <v>1276</v>
      </c>
      <c r="C171" s="13"/>
      <c r="D171" s="13"/>
      <c r="E171" s="20" t="s">
        <v>1159</v>
      </c>
      <c r="F171" s="13"/>
      <c r="G171" s="13"/>
      <c r="H171" s="13"/>
      <c r="I171" s="13"/>
      <c r="J171" s="13"/>
      <c r="K171" s="13"/>
      <c r="L171" s="23"/>
    </row>
    <row r="172" spans="1:12">
      <c r="A172" s="24"/>
      <c r="B172" s="25" t="s">
        <v>1277</v>
      </c>
      <c r="C172" s="13"/>
      <c r="D172" s="13"/>
      <c r="E172" s="20" t="s">
        <v>1278</v>
      </c>
      <c r="F172" s="13"/>
      <c r="G172" s="13"/>
      <c r="H172" s="13"/>
      <c r="I172" s="13"/>
      <c r="J172" s="13"/>
      <c r="K172" s="13"/>
      <c r="L172" s="23"/>
    </row>
    <row r="173" spans="1:12">
      <c r="A173" s="24"/>
      <c r="B173" s="25" t="s">
        <v>1279</v>
      </c>
      <c r="C173" s="13"/>
      <c r="D173" s="13"/>
      <c r="E173" s="20" t="s">
        <v>1280</v>
      </c>
      <c r="F173" s="13"/>
      <c r="G173" s="13"/>
      <c r="H173" s="13"/>
      <c r="I173" s="13"/>
      <c r="J173" s="13"/>
      <c r="K173" s="13"/>
      <c r="L173" s="23"/>
    </row>
    <row r="174" spans="1:12">
      <c r="A174" s="24"/>
      <c r="B174" s="25" t="s">
        <v>1281</v>
      </c>
      <c r="C174" s="13"/>
      <c r="D174" s="13"/>
      <c r="E174" s="20" t="s">
        <v>1280</v>
      </c>
      <c r="F174" s="13"/>
      <c r="G174" s="13"/>
      <c r="H174" s="13"/>
      <c r="I174" s="13"/>
      <c r="J174" s="13"/>
      <c r="K174" s="13"/>
      <c r="L174" s="23"/>
    </row>
    <row r="175" spans="1:12">
      <c r="A175" s="24"/>
      <c r="B175" s="25" t="s">
        <v>1282</v>
      </c>
      <c r="C175" s="13"/>
      <c r="D175" s="13"/>
      <c r="E175" s="20" t="s">
        <v>1244</v>
      </c>
      <c r="F175" s="13"/>
      <c r="G175" s="13"/>
      <c r="H175" s="13"/>
      <c r="I175" s="13"/>
      <c r="J175" s="13"/>
      <c r="K175" s="13"/>
      <c r="L175" s="23"/>
    </row>
    <row r="176" spans="1:12">
      <c r="A176" s="24"/>
      <c r="B176" s="25" t="s">
        <v>1283</v>
      </c>
      <c r="C176" s="13"/>
      <c r="D176" s="13"/>
      <c r="E176" s="20" t="s">
        <v>1255</v>
      </c>
      <c r="F176" s="13"/>
      <c r="G176" s="13"/>
      <c r="H176" s="13"/>
      <c r="I176" s="13"/>
      <c r="J176" s="13"/>
      <c r="K176" s="13"/>
      <c r="L176" s="23"/>
    </row>
    <row r="177" spans="1:12">
      <c r="A177" s="24"/>
      <c r="B177" s="25" t="s">
        <v>1284</v>
      </c>
      <c r="C177" s="13"/>
      <c r="D177" s="13"/>
      <c r="E177" s="20" t="s">
        <v>1090</v>
      </c>
      <c r="F177" s="13"/>
      <c r="G177" s="13"/>
      <c r="H177" s="13"/>
      <c r="I177" s="13"/>
      <c r="J177" s="13"/>
      <c r="K177" s="13"/>
      <c r="L177" s="23"/>
    </row>
    <row r="178" spans="1:12">
      <c r="A178" s="24"/>
      <c r="B178" s="25" t="s">
        <v>1285</v>
      </c>
      <c r="C178" s="13"/>
      <c r="D178" s="13"/>
      <c r="E178" s="20" t="s">
        <v>1178</v>
      </c>
      <c r="F178" s="13"/>
      <c r="G178" s="13"/>
      <c r="H178" s="13"/>
      <c r="I178" s="13"/>
      <c r="J178" s="13"/>
      <c r="K178" s="13"/>
      <c r="L178" s="23"/>
    </row>
    <row r="179" spans="1:12">
      <c r="A179" s="24"/>
      <c r="B179" s="25" t="s">
        <v>1286</v>
      </c>
      <c r="C179" s="13"/>
      <c r="D179" s="13"/>
      <c r="E179" s="20" t="s">
        <v>1287</v>
      </c>
      <c r="F179" s="13"/>
      <c r="G179" s="13"/>
      <c r="H179" s="13"/>
      <c r="I179" s="13"/>
      <c r="J179" s="13"/>
      <c r="K179" s="13"/>
      <c r="L179" s="23"/>
    </row>
    <row r="180" spans="1:12">
      <c r="A180" s="24"/>
      <c r="B180" s="25" t="s">
        <v>1288</v>
      </c>
      <c r="C180" s="13"/>
      <c r="D180" s="13"/>
      <c r="E180" s="20" t="s">
        <v>1289</v>
      </c>
      <c r="F180" s="13"/>
      <c r="G180" s="13"/>
      <c r="H180" s="13"/>
      <c r="I180" s="13"/>
      <c r="J180" s="13"/>
      <c r="K180" s="13"/>
      <c r="L180" s="23"/>
    </row>
    <row r="181" spans="1:12">
      <c r="A181" s="24"/>
      <c r="B181" s="25" t="s">
        <v>1290</v>
      </c>
      <c r="C181" s="13"/>
      <c r="D181" s="13"/>
      <c r="E181" s="20" t="s">
        <v>1201</v>
      </c>
      <c r="F181" s="13"/>
      <c r="G181" s="13"/>
      <c r="H181" s="13"/>
      <c r="I181" s="13"/>
      <c r="J181" s="13"/>
      <c r="K181" s="13"/>
      <c r="L181" s="23"/>
    </row>
    <row r="182" spans="1:12">
      <c r="A182" s="24"/>
      <c r="B182" s="25" t="s">
        <v>1291</v>
      </c>
      <c r="C182" s="13"/>
      <c r="D182" s="13"/>
      <c r="E182" s="20" t="s">
        <v>1201</v>
      </c>
      <c r="F182" s="13"/>
      <c r="G182" s="13"/>
      <c r="H182" s="13"/>
      <c r="I182" s="13"/>
      <c r="J182" s="13"/>
      <c r="K182" s="13"/>
      <c r="L182" s="23"/>
    </row>
    <row r="183" spans="1:12">
      <c r="A183" s="24"/>
      <c r="B183" s="25" t="s">
        <v>1292</v>
      </c>
      <c r="C183" s="13"/>
      <c r="D183" s="13"/>
      <c r="E183" s="20" t="s">
        <v>1293</v>
      </c>
      <c r="F183" s="13"/>
      <c r="G183" s="13"/>
      <c r="H183" s="13"/>
      <c r="I183" s="13"/>
      <c r="J183" s="13"/>
      <c r="K183" s="13"/>
      <c r="L183" s="23"/>
    </row>
    <row r="184" spans="1:12">
      <c r="A184" s="24"/>
      <c r="B184" s="25" t="s">
        <v>1294</v>
      </c>
      <c r="C184" s="13"/>
      <c r="D184" s="13"/>
      <c r="E184" s="20" t="s">
        <v>1295</v>
      </c>
      <c r="F184" s="13"/>
      <c r="G184" s="13"/>
      <c r="H184" s="13"/>
      <c r="I184" s="13"/>
      <c r="J184" s="13"/>
      <c r="K184" s="13"/>
      <c r="L184" s="23"/>
    </row>
    <row r="185" spans="1:12">
      <c r="A185" s="24"/>
      <c r="B185" s="25" t="s">
        <v>1296</v>
      </c>
      <c r="C185" s="13"/>
      <c r="D185" s="13"/>
      <c r="E185" s="20" t="s">
        <v>1199</v>
      </c>
      <c r="F185" s="13"/>
      <c r="G185" s="13"/>
      <c r="H185" s="13"/>
      <c r="I185" s="13"/>
      <c r="J185" s="13"/>
      <c r="K185" s="13"/>
      <c r="L185" s="23"/>
    </row>
    <row r="186" spans="1:12">
      <c r="A186" s="24"/>
      <c r="B186" s="25" t="s">
        <v>1297</v>
      </c>
      <c r="C186" s="13"/>
      <c r="D186" s="13"/>
      <c r="E186" s="20" t="s">
        <v>1079</v>
      </c>
      <c r="F186" s="13"/>
      <c r="G186" s="23"/>
      <c r="H186" s="13"/>
      <c r="I186" s="13"/>
      <c r="J186" s="13"/>
      <c r="K186" s="13"/>
      <c r="L186" s="23"/>
    </row>
    <row r="187" spans="1:12">
      <c r="A187" s="24"/>
      <c r="B187" s="25" t="s">
        <v>1298</v>
      </c>
      <c r="C187" s="13"/>
      <c r="D187" s="13"/>
      <c r="E187" s="20" t="s">
        <v>1242</v>
      </c>
      <c r="F187" s="13"/>
      <c r="G187" s="23"/>
      <c r="H187" s="13"/>
      <c r="I187" s="13"/>
      <c r="J187" s="13"/>
      <c r="K187" s="13"/>
      <c r="L187" s="23"/>
    </row>
    <row r="188" spans="1:12">
      <c r="A188" s="24"/>
      <c r="B188" s="25" t="s">
        <v>1299</v>
      </c>
      <c r="C188" s="13"/>
      <c r="D188" s="13"/>
      <c r="E188" s="20" t="s">
        <v>1300</v>
      </c>
      <c r="F188" s="13"/>
      <c r="G188" s="13"/>
      <c r="H188" s="13"/>
      <c r="I188" s="13"/>
      <c r="J188" s="13"/>
      <c r="K188" s="13"/>
      <c r="L188" s="23"/>
    </row>
    <row r="189" spans="1:12">
      <c r="A189" s="24"/>
      <c r="B189" s="25" t="s">
        <v>1301</v>
      </c>
      <c r="C189" s="13"/>
      <c r="D189" s="13"/>
      <c r="E189" s="20" t="s">
        <v>1302</v>
      </c>
      <c r="F189" s="13"/>
      <c r="G189" s="13"/>
      <c r="H189" s="13"/>
      <c r="I189" s="13"/>
      <c r="J189" s="13"/>
      <c r="K189" s="13"/>
      <c r="L189" s="23"/>
    </row>
    <row r="190" spans="1:12">
      <c r="A190" s="24"/>
      <c r="B190" s="25" t="s">
        <v>1303</v>
      </c>
      <c r="C190" s="13"/>
      <c r="D190" s="13"/>
      <c r="E190" s="20" t="s">
        <v>1302</v>
      </c>
      <c r="F190" s="13"/>
      <c r="G190" s="13"/>
      <c r="H190" s="13"/>
      <c r="I190" s="13"/>
      <c r="J190" s="13"/>
      <c r="K190" s="13"/>
      <c r="L190" s="23"/>
    </row>
    <row r="191" spans="1:12">
      <c r="A191" s="24"/>
      <c r="B191" s="25" t="s">
        <v>1304</v>
      </c>
      <c r="C191" s="13"/>
      <c r="D191" s="13"/>
      <c r="E191" s="20" t="s">
        <v>1088</v>
      </c>
      <c r="F191" s="13"/>
      <c r="G191" s="13"/>
      <c r="H191" s="13"/>
      <c r="I191" s="13"/>
      <c r="J191" s="13"/>
      <c r="K191" s="13"/>
      <c r="L191" s="23"/>
    </row>
    <row r="192" spans="1:12">
      <c r="A192" s="24"/>
      <c r="B192" s="25" t="s">
        <v>1305</v>
      </c>
      <c r="C192" s="13"/>
      <c r="D192" s="13"/>
      <c r="E192" s="20" t="s">
        <v>1024</v>
      </c>
      <c r="F192" s="13"/>
      <c r="G192" s="13"/>
      <c r="H192" s="13"/>
      <c r="I192" s="13"/>
      <c r="J192" s="13"/>
      <c r="K192" s="13"/>
      <c r="L192" s="23"/>
    </row>
    <row r="193" spans="1:12">
      <c r="A193" s="24"/>
      <c r="B193" s="25" t="s">
        <v>1306</v>
      </c>
      <c r="C193" s="13"/>
      <c r="D193" s="13"/>
      <c r="E193" s="20" t="s">
        <v>1307</v>
      </c>
      <c r="F193" s="13"/>
      <c r="G193" s="13"/>
      <c r="H193" s="13"/>
      <c r="I193" s="13"/>
      <c r="J193" s="13"/>
      <c r="K193" s="13"/>
      <c r="L193" s="23"/>
    </row>
    <row r="194" spans="1:12">
      <c r="A194" s="24"/>
      <c r="B194" s="25" t="s">
        <v>1308</v>
      </c>
      <c r="C194" s="13"/>
      <c r="D194" s="13"/>
      <c r="E194" s="21"/>
      <c r="F194" s="13"/>
      <c r="G194" s="13"/>
      <c r="H194" s="13"/>
      <c r="I194" s="13"/>
      <c r="J194" s="13"/>
      <c r="K194" s="13"/>
      <c r="L194" s="23"/>
    </row>
    <row r="195" spans="1:12">
      <c r="A195" s="24"/>
      <c r="B195" s="25" t="s">
        <v>1309</v>
      </c>
      <c r="C195" s="13"/>
      <c r="D195" s="13"/>
      <c r="E195" s="21"/>
      <c r="F195" s="13"/>
      <c r="G195" s="13"/>
      <c r="H195" s="13"/>
      <c r="I195" s="13"/>
      <c r="J195" s="13"/>
      <c r="K195" s="13"/>
      <c r="L195" s="23"/>
    </row>
    <row r="196" spans="1:12">
      <c r="A196" s="24"/>
      <c r="B196" s="25" t="s">
        <v>1310</v>
      </c>
      <c r="C196" s="13"/>
      <c r="D196" s="13"/>
      <c r="E196" s="21"/>
      <c r="F196" s="13"/>
      <c r="G196" s="13"/>
      <c r="H196" s="13"/>
      <c r="I196" s="13"/>
      <c r="J196" s="13"/>
      <c r="K196" s="13"/>
      <c r="L196" s="23"/>
    </row>
    <row r="197" spans="1:12">
      <c r="A197" s="24"/>
      <c r="B197" s="25" t="s">
        <v>1311</v>
      </c>
      <c r="C197" s="13"/>
      <c r="D197" s="13"/>
      <c r="E197" s="21"/>
      <c r="F197" s="13"/>
      <c r="G197" s="13"/>
      <c r="H197" s="13"/>
      <c r="I197" s="13"/>
      <c r="J197" s="13"/>
      <c r="K197" s="13"/>
      <c r="L197" s="23"/>
    </row>
    <row r="198" spans="1:12">
      <c r="A198" s="24"/>
      <c r="B198" s="25" t="s">
        <v>1312</v>
      </c>
      <c r="C198" s="13"/>
      <c r="D198" s="13"/>
      <c r="E198" s="21"/>
      <c r="F198" s="13"/>
      <c r="G198" s="13"/>
      <c r="H198" s="13"/>
      <c r="I198" s="13"/>
      <c r="J198" s="13"/>
      <c r="K198" s="13"/>
      <c r="L198" s="23"/>
    </row>
    <row r="199" spans="1:12">
      <c r="A199" s="24"/>
      <c r="B199" s="25" t="s">
        <v>1313</v>
      </c>
      <c r="C199" s="13"/>
      <c r="D199" s="13"/>
      <c r="E199" s="20" t="s">
        <v>1287</v>
      </c>
      <c r="F199" s="13"/>
      <c r="G199" s="13"/>
      <c r="H199" s="13"/>
      <c r="I199" s="13"/>
      <c r="J199" s="13"/>
      <c r="K199" s="13"/>
      <c r="L199" s="23"/>
    </row>
    <row r="200" spans="1:12">
      <c r="A200" s="24"/>
      <c r="B200" s="25" t="s">
        <v>1314</v>
      </c>
      <c r="C200" s="13"/>
      <c r="D200" s="13"/>
      <c r="E200" s="20" t="s">
        <v>1289</v>
      </c>
      <c r="F200" s="13"/>
      <c r="G200" s="13"/>
      <c r="H200" s="13"/>
      <c r="I200" s="13"/>
      <c r="J200" s="13"/>
      <c r="K200" s="13"/>
      <c r="L200" s="23"/>
    </row>
    <row r="201" spans="1:12">
      <c r="A201" s="24"/>
      <c r="B201" s="25" t="s">
        <v>1315</v>
      </c>
      <c r="C201" s="13"/>
      <c r="D201" s="13"/>
      <c r="E201" s="20" t="s">
        <v>1125</v>
      </c>
      <c r="F201" s="13"/>
      <c r="G201" s="13"/>
      <c r="H201" s="13"/>
      <c r="I201" s="13"/>
      <c r="J201" s="13"/>
      <c r="K201" s="13"/>
      <c r="L201" s="23"/>
    </row>
    <row r="202" spans="1:12">
      <c r="A202" s="24"/>
      <c r="B202" s="25" t="s">
        <v>1316</v>
      </c>
      <c r="C202" s="13"/>
      <c r="D202" s="13"/>
      <c r="E202" s="20" t="s">
        <v>1125</v>
      </c>
      <c r="F202" s="13"/>
      <c r="G202" s="13"/>
      <c r="H202" s="13"/>
      <c r="I202" s="13"/>
      <c r="J202" s="13"/>
      <c r="K202" s="13"/>
      <c r="L202" s="23"/>
    </row>
    <row r="203" spans="1:12">
      <c r="A203" s="24"/>
      <c r="B203" s="25" t="s">
        <v>1317</v>
      </c>
      <c r="C203" s="13"/>
      <c r="D203" s="13"/>
      <c r="E203" s="20" t="s">
        <v>1318</v>
      </c>
      <c r="F203" s="13"/>
      <c r="G203" s="13"/>
      <c r="H203" s="13"/>
      <c r="I203" s="13"/>
      <c r="J203" s="13"/>
      <c r="K203" s="13"/>
      <c r="L203" s="23"/>
    </row>
    <row r="204" spans="1:12">
      <c r="A204" s="24"/>
      <c r="B204" s="25" t="s">
        <v>1319</v>
      </c>
      <c r="C204" s="13"/>
      <c r="D204" s="13"/>
      <c r="E204" s="20" t="s">
        <v>1120</v>
      </c>
      <c r="F204" s="13"/>
      <c r="G204" s="13"/>
      <c r="H204" s="13"/>
      <c r="I204" s="13"/>
      <c r="J204" s="13"/>
      <c r="K204" s="13"/>
      <c r="L204" s="23"/>
    </row>
    <row r="205" spans="1:12">
      <c r="A205" s="24"/>
      <c r="B205" s="25" t="s">
        <v>1320</v>
      </c>
      <c r="C205" s="13"/>
      <c r="D205" s="13"/>
      <c r="E205" s="20" t="s">
        <v>1088</v>
      </c>
      <c r="F205" s="13"/>
      <c r="G205" s="13"/>
      <c r="H205" s="13"/>
      <c r="I205" s="13"/>
      <c r="J205" s="13"/>
      <c r="K205" s="13"/>
      <c r="L205" s="23"/>
    </row>
    <row r="206" spans="1:12">
      <c r="A206" s="24"/>
      <c r="B206" s="25" t="s">
        <v>1321</v>
      </c>
      <c r="C206" s="13"/>
      <c r="D206" s="13"/>
      <c r="E206" s="20" t="s">
        <v>1322</v>
      </c>
      <c r="F206" s="13"/>
      <c r="G206" s="13"/>
      <c r="H206" s="13"/>
      <c r="I206" s="13"/>
      <c r="J206" s="13"/>
      <c r="K206" s="13"/>
      <c r="L206" s="23"/>
    </row>
    <row r="207" spans="1:12">
      <c r="A207" s="24"/>
      <c r="B207" s="25" t="s">
        <v>1323</v>
      </c>
      <c r="C207" s="13"/>
      <c r="D207" s="13"/>
      <c r="E207" s="20" t="s">
        <v>1024</v>
      </c>
      <c r="F207" s="13"/>
      <c r="G207" s="13"/>
      <c r="H207" s="13"/>
      <c r="I207" s="13"/>
      <c r="J207" s="13"/>
      <c r="K207" s="13"/>
      <c r="L207" s="23"/>
    </row>
    <row r="208" spans="1:12">
      <c r="A208" s="24"/>
      <c r="B208" s="25" t="s">
        <v>1324</v>
      </c>
      <c r="C208" s="13"/>
      <c r="D208" s="13"/>
      <c r="E208" s="20" t="s">
        <v>1026</v>
      </c>
      <c r="F208" s="13"/>
      <c r="G208" s="13"/>
      <c r="H208" s="13"/>
      <c r="I208" s="13"/>
      <c r="J208" s="13"/>
      <c r="K208" s="13"/>
      <c r="L208" s="23"/>
    </row>
    <row r="209" spans="1:12">
      <c r="A209" s="24"/>
      <c r="B209" s="25" t="s">
        <v>1325</v>
      </c>
      <c r="C209" s="13"/>
      <c r="D209" s="13"/>
      <c r="E209" s="20" t="s">
        <v>1326</v>
      </c>
      <c r="F209" s="13"/>
      <c r="G209" s="13"/>
      <c r="H209" s="13"/>
      <c r="I209" s="13"/>
      <c r="J209" s="13"/>
      <c r="K209" s="13"/>
      <c r="L209" s="23"/>
    </row>
    <row r="210" spans="1:12">
      <c r="A210" s="24"/>
      <c r="B210" s="25" t="s">
        <v>1327</v>
      </c>
      <c r="C210" s="13"/>
      <c r="D210" s="13"/>
      <c r="E210" s="20" t="s">
        <v>1255</v>
      </c>
      <c r="F210" s="13"/>
      <c r="G210" s="13"/>
      <c r="H210" s="13"/>
      <c r="I210" s="13"/>
      <c r="J210" s="13"/>
      <c r="K210" s="13"/>
      <c r="L210" s="23"/>
    </row>
    <row r="211" spans="1:12">
      <c r="A211" s="24"/>
      <c r="B211" s="25" t="s">
        <v>1328</v>
      </c>
      <c r="C211" s="13"/>
      <c r="D211" s="13"/>
      <c r="E211" s="20" t="s">
        <v>1090</v>
      </c>
      <c r="F211" s="13"/>
      <c r="G211" s="13"/>
      <c r="H211" s="13"/>
      <c r="I211" s="13"/>
      <c r="J211" s="13"/>
      <c r="K211" s="13"/>
      <c r="L211" s="23"/>
    </row>
    <row r="212" spans="1:12">
      <c r="A212" s="24"/>
      <c r="B212" s="25" t="s">
        <v>1329</v>
      </c>
      <c r="C212" s="13"/>
      <c r="D212" s="13"/>
      <c r="E212" s="20" t="s">
        <v>1242</v>
      </c>
      <c r="F212" s="13"/>
      <c r="G212" s="13"/>
      <c r="H212" s="13"/>
      <c r="I212" s="13"/>
      <c r="J212" s="13"/>
      <c r="K212" s="13"/>
      <c r="L212" s="23"/>
    </row>
    <row r="213" spans="1:12">
      <c r="A213" s="24"/>
      <c r="B213" s="25" t="s">
        <v>1330</v>
      </c>
      <c r="C213" s="13"/>
      <c r="D213" s="13"/>
      <c r="E213" s="20" t="s">
        <v>1049</v>
      </c>
      <c r="F213" s="13"/>
      <c r="G213" s="13"/>
      <c r="H213" s="13"/>
      <c r="I213" s="13"/>
      <c r="J213" s="13"/>
      <c r="K213" s="13"/>
      <c r="L213" s="23"/>
    </row>
    <row r="214" spans="1:12">
      <c r="A214" s="24"/>
      <c r="B214" s="25" t="s">
        <v>1331</v>
      </c>
      <c r="C214" s="13"/>
      <c r="D214" s="13"/>
      <c r="E214" s="20" t="s">
        <v>1255</v>
      </c>
      <c r="F214" s="13"/>
      <c r="G214" s="13"/>
      <c r="H214" s="13"/>
      <c r="I214" s="13"/>
      <c r="J214" s="13"/>
      <c r="K214" s="13"/>
      <c r="L214" s="23"/>
    </row>
    <row r="215" spans="1:12">
      <c r="A215" s="24"/>
      <c r="B215" s="25" t="s">
        <v>1332</v>
      </c>
      <c r="C215" s="13"/>
      <c r="D215" s="13"/>
      <c r="E215" s="20" t="s">
        <v>1242</v>
      </c>
      <c r="F215" s="13"/>
      <c r="G215" s="13"/>
      <c r="H215" s="13"/>
      <c r="I215" s="13"/>
      <c r="J215" s="13"/>
      <c r="K215" s="13"/>
      <c r="L215" s="23"/>
    </row>
    <row r="216" spans="1:12">
      <c r="A216" s="24"/>
      <c r="B216" s="25" t="s">
        <v>1333</v>
      </c>
      <c r="C216" s="13"/>
      <c r="D216" s="13"/>
      <c r="E216" s="20" t="s">
        <v>1334</v>
      </c>
      <c r="F216" s="13"/>
      <c r="G216" s="13"/>
      <c r="H216" s="13"/>
      <c r="I216" s="13"/>
      <c r="J216" s="13"/>
      <c r="K216" s="13"/>
      <c r="L216" s="23"/>
    </row>
    <row r="217" spans="1:12">
      <c r="A217" s="24"/>
      <c r="B217" s="25" t="s">
        <v>1335</v>
      </c>
      <c r="C217" s="13"/>
      <c r="D217" s="13"/>
      <c r="E217" s="20" t="s">
        <v>1334</v>
      </c>
      <c r="F217" s="13"/>
      <c r="G217" s="13"/>
      <c r="H217" s="13"/>
      <c r="I217" s="13"/>
      <c r="J217" s="13"/>
      <c r="K217" s="13"/>
      <c r="L217" s="23"/>
    </row>
    <row r="218" spans="1:12">
      <c r="A218" s="24"/>
      <c r="B218" s="25" t="s">
        <v>1336</v>
      </c>
      <c r="C218" s="13"/>
      <c r="D218" s="13"/>
      <c r="E218" s="20" t="s">
        <v>1337</v>
      </c>
      <c r="F218" s="13"/>
      <c r="G218" s="13"/>
      <c r="H218" s="13"/>
      <c r="I218" s="13"/>
      <c r="J218" s="13"/>
      <c r="K218" s="13"/>
      <c r="L218" s="23"/>
    </row>
    <row r="219" spans="1:12">
      <c r="A219" s="24"/>
      <c r="B219" s="25" t="s">
        <v>1338</v>
      </c>
      <c r="C219" s="13"/>
      <c r="D219" s="13"/>
      <c r="E219" s="20" t="s">
        <v>1339</v>
      </c>
      <c r="F219" s="13"/>
      <c r="G219" s="13"/>
      <c r="H219" s="13"/>
      <c r="I219" s="13"/>
      <c r="J219" s="13"/>
      <c r="K219" s="13"/>
      <c r="L219" s="23"/>
    </row>
    <row r="220" spans="1:12">
      <c r="A220" s="24"/>
      <c r="B220" s="25" t="s">
        <v>1340</v>
      </c>
      <c r="C220" s="13"/>
      <c r="D220" s="13"/>
      <c r="E220" s="20" t="s">
        <v>1341</v>
      </c>
      <c r="F220" s="13"/>
      <c r="G220" s="13"/>
      <c r="H220" s="13"/>
      <c r="I220" s="13"/>
      <c r="J220" s="13"/>
      <c r="K220" s="13"/>
      <c r="L220" s="23"/>
    </row>
    <row r="221" spans="1:12">
      <c r="A221" s="24"/>
      <c r="B221" s="25" t="s">
        <v>1342</v>
      </c>
      <c r="C221" s="13"/>
      <c r="D221" s="13"/>
      <c r="E221" s="20" t="s">
        <v>1341</v>
      </c>
      <c r="F221" s="13"/>
      <c r="G221" s="13"/>
      <c r="H221" s="13"/>
      <c r="I221" s="13"/>
      <c r="J221" s="13"/>
      <c r="K221" s="13"/>
      <c r="L221" s="23"/>
    </row>
    <row r="222" spans="1:12">
      <c r="A222" s="24"/>
      <c r="B222" s="25" t="s">
        <v>1343</v>
      </c>
      <c r="C222" s="13"/>
      <c r="D222" s="13"/>
      <c r="E222" s="20" t="s">
        <v>1065</v>
      </c>
      <c r="F222" s="13"/>
      <c r="G222" s="13"/>
      <c r="H222" s="13"/>
      <c r="I222" s="13"/>
      <c r="J222" s="13"/>
      <c r="K222" s="13"/>
      <c r="L222" s="23"/>
    </row>
    <row r="223" spans="1:12">
      <c r="A223" s="24"/>
      <c r="B223" s="25" t="s">
        <v>1344</v>
      </c>
      <c r="C223" s="13"/>
      <c r="D223" s="13"/>
      <c r="E223" s="20" t="s">
        <v>1345</v>
      </c>
      <c r="F223" s="13"/>
      <c r="G223" s="13"/>
      <c r="H223" s="13"/>
      <c r="I223" s="13"/>
      <c r="J223" s="13"/>
      <c r="K223" s="13"/>
      <c r="L223" s="23"/>
    </row>
    <row r="224" spans="1:12">
      <c r="A224" s="24"/>
      <c r="B224" s="25" t="s">
        <v>1346</v>
      </c>
      <c r="C224" s="13"/>
      <c r="D224" s="13"/>
      <c r="E224" s="20" t="s">
        <v>1345</v>
      </c>
      <c r="F224" s="13"/>
      <c r="G224" s="13"/>
      <c r="H224" s="13"/>
      <c r="I224" s="13"/>
      <c r="J224" s="13"/>
      <c r="K224" s="13"/>
      <c r="L224" s="23"/>
    </row>
    <row r="225" spans="1:12">
      <c r="A225" s="24"/>
      <c r="B225" s="25" t="s">
        <v>1347</v>
      </c>
      <c r="C225" s="13"/>
      <c r="D225" s="13"/>
      <c r="E225" s="20" t="s">
        <v>1348</v>
      </c>
      <c r="F225" s="13"/>
      <c r="G225" s="13"/>
      <c r="H225" s="13"/>
      <c r="I225" s="13"/>
      <c r="J225" s="13"/>
      <c r="K225" s="13"/>
      <c r="L225" s="23"/>
    </row>
    <row r="226" spans="1:12">
      <c r="A226" s="24"/>
      <c r="B226" s="25" t="s">
        <v>1349</v>
      </c>
      <c r="C226" s="13"/>
      <c r="D226" s="13"/>
      <c r="E226" s="21"/>
      <c r="F226" s="13"/>
      <c r="G226" s="13"/>
      <c r="H226" s="13"/>
      <c r="I226" s="13"/>
      <c r="J226" s="13"/>
      <c r="K226" s="13"/>
      <c r="L226" s="23"/>
    </row>
    <row r="227" spans="1:12">
      <c r="A227" s="24"/>
      <c r="B227" s="25" t="s">
        <v>1350</v>
      </c>
      <c r="C227" s="13"/>
      <c r="D227" s="13"/>
      <c r="E227" s="21"/>
      <c r="F227" s="13"/>
      <c r="G227" s="13"/>
      <c r="H227" s="13"/>
      <c r="I227" s="13"/>
      <c r="J227" s="13"/>
      <c r="K227" s="13"/>
      <c r="L227" s="23"/>
    </row>
    <row r="228" spans="1:12">
      <c r="A228" s="24"/>
      <c r="B228" s="25" t="s">
        <v>1351</v>
      </c>
      <c r="C228" s="13"/>
      <c r="D228" s="13"/>
      <c r="E228" s="21"/>
      <c r="F228" s="13"/>
      <c r="G228" s="13"/>
      <c r="H228" s="13"/>
      <c r="I228" s="13"/>
      <c r="J228" s="13"/>
      <c r="K228" s="13"/>
      <c r="L228" s="23"/>
    </row>
    <row r="229" spans="1:12">
      <c r="A229" s="24"/>
      <c r="B229" s="25" t="s">
        <v>1352</v>
      </c>
      <c r="C229" s="13"/>
      <c r="D229" s="13"/>
      <c r="E229" s="20" t="s">
        <v>1213</v>
      </c>
      <c r="F229" s="13"/>
      <c r="G229" s="13"/>
      <c r="H229" s="13"/>
      <c r="I229" s="13"/>
      <c r="J229" s="13"/>
      <c r="K229" s="13"/>
      <c r="L229" s="23"/>
    </row>
    <row r="230" spans="1:12">
      <c r="A230" s="24"/>
      <c r="B230" s="25" t="s">
        <v>1353</v>
      </c>
      <c r="C230" s="13"/>
      <c r="D230" s="13"/>
      <c r="E230" s="20" t="s">
        <v>1213</v>
      </c>
      <c r="F230" s="13"/>
      <c r="G230" s="13"/>
      <c r="H230" s="13"/>
      <c r="I230" s="13"/>
      <c r="J230" s="13"/>
      <c r="K230" s="13"/>
      <c r="L230" s="23"/>
    </row>
    <row r="231" spans="1:12">
      <c r="A231" s="24"/>
      <c r="B231" s="25" t="s">
        <v>1354</v>
      </c>
      <c r="C231" s="13"/>
      <c r="D231" s="13"/>
      <c r="E231" s="20" t="s">
        <v>1355</v>
      </c>
      <c r="F231" s="13"/>
      <c r="G231" s="13"/>
      <c r="H231" s="13"/>
      <c r="I231" s="13"/>
      <c r="J231" s="13"/>
      <c r="K231" s="13"/>
      <c r="L231" s="23"/>
    </row>
    <row r="232" spans="1:12">
      <c r="A232" s="24"/>
      <c r="B232" s="25" t="s">
        <v>1356</v>
      </c>
      <c r="C232" s="13"/>
      <c r="D232" s="13"/>
      <c r="E232" s="20" t="s">
        <v>1263</v>
      </c>
      <c r="F232" s="13"/>
      <c r="G232" s="13"/>
      <c r="H232" s="13"/>
      <c r="I232" s="13"/>
      <c r="J232" s="13"/>
      <c r="K232" s="13"/>
      <c r="L232" s="23"/>
    </row>
    <row r="233" spans="1:12">
      <c r="A233" s="24"/>
      <c r="B233" s="25" t="s">
        <v>1357</v>
      </c>
      <c r="C233" s="13"/>
      <c r="D233" s="13"/>
      <c r="E233" s="20" t="s">
        <v>1263</v>
      </c>
      <c r="F233" s="13"/>
      <c r="G233" s="13"/>
      <c r="H233" s="13"/>
      <c r="I233" s="13"/>
      <c r="J233" s="13"/>
      <c r="K233" s="13"/>
      <c r="L233" s="23"/>
    </row>
    <row r="234" spans="1:12">
      <c r="A234" s="24"/>
      <c r="B234" s="25" t="s">
        <v>1358</v>
      </c>
      <c r="C234" s="13"/>
      <c r="D234" s="13"/>
      <c r="E234" s="20" t="s">
        <v>1359</v>
      </c>
      <c r="F234" s="13"/>
      <c r="G234" s="13"/>
      <c r="H234" s="13"/>
      <c r="I234" s="13"/>
      <c r="J234" s="13"/>
      <c r="K234" s="13"/>
      <c r="L234" s="23"/>
    </row>
    <row r="235" spans="1:12">
      <c r="A235" s="24"/>
      <c r="B235" s="25" t="s">
        <v>1360</v>
      </c>
      <c r="C235" s="13"/>
      <c r="D235" s="13"/>
      <c r="E235" s="20" t="s">
        <v>1020</v>
      </c>
      <c r="F235" s="13"/>
      <c r="G235" s="13"/>
      <c r="H235" s="13"/>
      <c r="I235" s="13"/>
      <c r="J235" s="13"/>
      <c r="K235" s="13"/>
      <c r="L235" s="23"/>
    </row>
    <row r="236" spans="1:12">
      <c r="A236" s="24"/>
      <c r="B236" s="25" t="s">
        <v>1361</v>
      </c>
      <c r="C236" s="13"/>
      <c r="D236" s="13"/>
      <c r="E236" s="20" t="s">
        <v>1049</v>
      </c>
      <c r="F236" s="13"/>
      <c r="G236" s="13"/>
      <c r="H236" s="13"/>
      <c r="I236" s="13"/>
      <c r="J236" s="13"/>
      <c r="K236" s="13"/>
      <c r="L236" s="23"/>
    </row>
    <row r="237" spans="1:12">
      <c r="A237" s="24"/>
      <c r="B237" s="25" t="s">
        <v>1362</v>
      </c>
      <c r="C237" s="13"/>
      <c r="D237" s="13"/>
      <c r="E237" s="20" t="s">
        <v>1363</v>
      </c>
      <c r="F237" s="13"/>
      <c r="G237" s="13"/>
      <c r="H237" s="13"/>
      <c r="I237" s="13"/>
      <c r="J237" s="13"/>
      <c r="K237" s="13"/>
      <c r="L237" s="23"/>
    </row>
    <row r="238" spans="1:12">
      <c r="A238" s="24"/>
      <c r="B238" s="25" t="s">
        <v>1364</v>
      </c>
      <c r="C238" s="13"/>
      <c r="D238" s="13"/>
      <c r="E238" s="20" t="s">
        <v>1244</v>
      </c>
      <c r="F238" s="13"/>
      <c r="G238" s="13"/>
      <c r="H238" s="13"/>
      <c r="I238" s="13"/>
      <c r="J238" s="13"/>
      <c r="K238" s="13"/>
      <c r="L238" s="23"/>
    </row>
    <row r="239" spans="1:12">
      <c r="A239" s="24"/>
      <c r="B239" s="25" t="s">
        <v>1365</v>
      </c>
      <c r="C239" s="13"/>
      <c r="D239" s="13"/>
      <c r="E239" s="20" t="s">
        <v>1244</v>
      </c>
      <c r="F239" s="13"/>
      <c r="G239" s="13"/>
      <c r="H239" s="13"/>
      <c r="I239" s="13"/>
      <c r="J239" s="13"/>
      <c r="K239" s="13"/>
      <c r="L239" s="23"/>
    </row>
    <row r="240" spans="1:12">
      <c r="A240" s="24"/>
      <c r="B240" s="25" t="s">
        <v>1366</v>
      </c>
      <c r="C240" s="13"/>
      <c r="D240" s="13"/>
      <c r="E240" s="20" t="s">
        <v>1367</v>
      </c>
      <c r="F240" s="13"/>
      <c r="G240" s="13"/>
      <c r="H240" s="13"/>
      <c r="I240" s="13"/>
      <c r="J240" s="13"/>
      <c r="K240" s="13"/>
      <c r="L240" s="23"/>
    </row>
    <row r="241" spans="1:12">
      <c r="A241" s="24"/>
      <c r="B241" s="25" t="s">
        <v>1368</v>
      </c>
      <c r="C241" s="13"/>
      <c r="D241" s="13"/>
      <c r="E241" s="20" t="s">
        <v>1369</v>
      </c>
      <c r="F241" s="13"/>
      <c r="G241" s="13"/>
      <c r="H241" s="13"/>
      <c r="I241" s="13"/>
      <c r="J241" s="13"/>
      <c r="K241" s="13"/>
      <c r="L241" s="23"/>
    </row>
    <row r="242" spans="1:12">
      <c r="A242" s="24"/>
      <c r="B242" s="25" t="s">
        <v>1370</v>
      </c>
      <c r="C242" s="13"/>
      <c r="D242" s="13"/>
      <c r="E242" s="20" t="s">
        <v>1371</v>
      </c>
      <c r="F242" s="13"/>
      <c r="G242" s="13"/>
      <c r="H242" s="13"/>
      <c r="I242" s="13"/>
      <c r="J242" s="13"/>
      <c r="K242" s="13"/>
      <c r="L242" s="23"/>
    </row>
    <row r="243" spans="1:12">
      <c r="A243" s="24"/>
      <c r="B243" s="25" t="s">
        <v>1372</v>
      </c>
      <c r="C243" s="13"/>
      <c r="D243" s="13"/>
      <c r="E243" s="20" t="s">
        <v>1373</v>
      </c>
      <c r="F243" s="13"/>
      <c r="G243" s="13"/>
      <c r="H243" s="13"/>
      <c r="I243" s="13"/>
      <c r="J243" s="13"/>
      <c r="K243" s="13"/>
      <c r="L243" s="23"/>
    </row>
    <row r="244" spans="1:12">
      <c r="A244" s="24"/>
      <c r="B244" s="25" t="s">
        <v>1374</v>
      </c>
      <c r="C244" s="13"/>
      <c r="D244" s="13"/>
      <c r="E244" s="20" t="s">
        <v>1258</v>
      </c>
      <c r="F244" s="13"/>
      <c r="G244" s="13"/>
      <c r="H244" s="13"/>
      <c r="I244" s="13"/>
      <c r="J244" s="13"/>
      <c r="K244" s="13"/>
      <c r="L244" s="23"/>
    </row>
    <row r="245" spans="1:12">
      <c r="A245" s="24"/>
      <c r="B245" s="25" t="s">
        <v>1375</v>
      </c>
      <c r="C245" s="13"/>
      <c r="D245" s="13"/>
      <c r="E245" s="20" t="s">
        <v>1258</v>
      </c>
      <c r="F245" s="13"/>
      <c r="G245" s="13"/>
      <c r="H245" s="13"/>
      <c r="I245" s="13"/>
      <c r="J245" s="13"/>
      <c r="K245" s="13"/>
      <c r="L245" s="23"/>
    </row>
    <row r="246" spans="1:12">
      <c r="A246" s="24"/>
      <c r="B246" s="25" t="s">
        <v>1376</v>
      </c>
      <c r="C246" s="13"/>
      <c r="D246" s="13"/>
      <c r="E246" s="20" t="s">
        <v>1204</v>
      </c>
      <c r="F246" s="13"/>
      <c r="G246" s="13"/>
      <c r="H246" s="13"/>
      <c r="I246" s="13"/>
      <c r="J246" s="13"/>
      <c r="K246" s="13"/>
      <c r="L246" s="23"/>
    </row>
    <row r="247" spans="1:12">
      <c r="A247" s="24"/>
      <c r="B247" s="25" t="s">
        <v>1377</v>
      </c>
      <c r="C247" s="13"/>
      <c r="D247" s="13"/>
      <c r="E247" s="20" t="s">
        <v>1204</v>
      </c>
      <c r="F247" s="13"/>
      <c r="G247" s="13"/>
      <c r="H247" s="13"/>
      <c r="I247" s="13"/>
      <c r="J247" s="13"/>
      <c r="K247" s="13"/>
      <c r="L247" s="23"/>
    </row>
    <row r="248" spans="1:12">
      <c r="A248" s="24"/>
      <c r="B248" s="25" t="s">
        <v>1378</v>
      </c>
      <c r="C248" s="13"/>
      <c r="D248" s="13"/>
      <c r="E248" s="20" t="s">
        <v>1207</v>
      </c>
      <c r="F248" s="13"/>
      <c r="G248" s="13"/>
      <c r="H248" s="13"/>
      <c r="I248" s="13"/>
      <c r="J248" s="13"/>
      <c r="K248" s="13"/>
      <c r="L248" s="23"/>
    </row>
    <row r="249" spans="1:12">
      <c r="A249" s="24"/>
      <c r="B249" s="25" t="s">
        <v>1379</v>
      </c>
      <c r="C249" s="13"/>
      <c r="D249" s="13"/>
      <c r="E249" s="20" t="s">
        <v>1380</v>
      </c>
      <c r="F249" s="13"/>
      <c r="G249" s="13"/>
      <c r="H249" s="13"/>
      <c r="I249" s="13"/>
      <c r="J249" s="13"/>
      <c r="K249" s="13"/>
      <c r="L249" s="23"/>
    </row>
    <row r="250" spans="1:12">
      <c r="A250" s="24"/>
      <c r="B250" s="25" t="s">
        <v>1381</v>
      </c>
      <c r="C250" s="13"/>
      <c r="D250" s="13"/>
      <c r="E250" s="20" t="s">
        <v>1380</v>
      </c>
      <c r="F250" s="13"/>
      <c r="G250" s="13"/>
      <c r="H250" s="13"/>
      <c r="I250" s="13"/>
      <c r="J250" s="13"/>
      <c r="K250" s="13"/>
      <c r="L250" s="23"/>
    </row>
    <row r="251" spans="1:12">
      <c r="A251" s="24"/>
      <c r="B251" s="25" t="s">
        <v>1382</v>
      </c>
      <c r="C251" s="13"/>
      <c r="D251" s="13"/>
      <c r="E251" s="20" t="s">
        <v>1079</v>
      </c>
      <c r="F251" s="13"/>
      <c r="G251" s="13"/>
      <c r="H251" s="13"/>
      <c r="I251" s="13"/>
      <c r="J251" s="13"/>
      <c r="K251" s="13"/>
      <c r="L251" s="23"/>
    </row>
    <row r="252" spans="1:12">
      <c r="A252" s="24"/>
      <c r="B252" s="25" t="s">
        <v>1383</v>
      </c>
      <c r="C252" s="13"/>
      <c r="D252" s="13"/>
      <c r="E252" s="20" t="s">
        <v>1242</v>
      </c>
      <c r="F252" s="13"/>
      <c r="G252" s="13"/>
      <c r="H252" s="13"/>
      <c r="I252" s="13"/>
      <c r="J252" s="13"/>
      <c r="K252" s="13"/>
      <c r="L252" s="23"/>
    </row>
    <row r="253" spans="1:12">
      <c r="A253" s="24"/>
      <c r="B253" s="25" t="s">
        <v>1384</v>
      </c>
      <c r="C253" s="13"/>
      <c r="D253" s="13"/>
      <c r="E253" s="20" t="s">
        <v>1385</v>
      </c>
      <c r="F253" s="13"/>
      <c r="G253" s="13"/>
      <c r="H253" s="13"/>
      <c r="I253" s="13"/>
      <c r="J253" s="13"/>
      <c r="K253" s="13"/>
      <c r="L253" s="23"/>
    </row>
    <row r="254" spans="1:12">
      <c r="A254" s="24"/>
      <c r="B254" s="25" t="s">
        <v>1386</v>
      </c>
      <c r="C254" s="13"/>
      <c r="D254" s="13"/>
      <c r="E254" s="20" t="s">
        <v>1387</v>
      </c>
      <c r="F254" s="13"/>
      <c r="G254" s="13"/>
      <c r="H254" s="13"/>
      <c r="I254" s="13"/>
      <c r="J254" s="13"/>
      <c r="K254" s="13"/>
      <c r="L254" s="23"/>
    </row>
    <row r="255" spans="1:12">
      <c r="A255" s="24"/>
      <c r="B255" s="25" t="s">
        <v>1388</v>
      </c>
      <c r="C255" s="13"/>
      <c r="D255" s="13"/>
      <c r="E255" s="20" t="s">
        <v>1387</v>
      </c>
      <c r="F255" s="13"/>
      <c r="G255" s="13"/>
      <c r="H255" s="13"/>
      <c r="I255" s="13"/>
      <c r="J255" s="13"/>
      <c r="K255" s="13"/>
      <c r="L255" s="23"/>
    </row>
    <row r="256" spans="1:12">
      <c r="A256" s="24"/>
      <c r="B256" s="25" t="s">
        <v>1389</v>
      </c>
      <c r="C256" s="13"/>
      <c r="D256" s="13"/>
      <c r="E256" s="20" t="s">
        <v>1390</v>
      </c>
      <c r="F256" s="13"/>
      <c r="G256" s="13"/>
      <c r="H256" s="13"/>
      <c r="I256" s="13"/>
      <c r="J256" s="13"/>
      <c r="K256" s="13"/>
      <c r="L256" s="23"/>
    </row>
    <row r="257" spans="1:12">
      <c r="A257" s="24"/>
      <c r="B257" s="25" t="s">
        <v>1391</v>
      </c>
      <c r="C257" s="13"/>
      <c r="D257" s="13"/>
      <c r="E257" s="20" t="s">
        <v>1390</v>
      </c>
      <c r="F257" s="13"/>
      <c r="G257" s="13"/>
      <c r="H257" s="13"/>
      <c r="I257" s="13"/>
      <c r="J257" s="13"/>
      <c r="K257" s="13"/>
      <c r="L257" s="23"/>
    </row>
    <row r="258" spans="1:12">
      <c r="A258" s="24"/>
      <c r="B258" s="25" t="s">
        <v>1392</v>
      </c>
      <c r="C258" s="13"/>
      <c r="D258" s="13"/>
      <c r="E258" s="20" t="s">
        <v>1393</v>
      </c>
      <c r="F258" s="13"/>
      <c r="G258" s="13"/>
      <c r="H258" s="13"/>
      <c r="I258" s="13"/>
      <c r="J258" s="13"/>
      <c r="K258" s="13"/>
      <c r="L258" s="23"/>
    </row>
    <row r="259" spans="1:12">
      <c r="A259" s="24"/>
      <c r="B259" s="25" t="s">
        <v>1394</v>
      </c>
      <c r="C259" s="13"/>
      <c r="D259" s="13"/>
      <c r="E259" s="20" t="s">
        <v>1395</v>
      </c>
      <c r="F259" s="13"/>
      <c r="G259" s="13"/>
      <c r="H259" s="13"/>
      <c r="I259" s="13"/>
      <c r="J259" s="13"/>
      <c r="K259" s="13"/>
      <c r="L259" s="23"/>
    </row>
    <row r="260" spans="1:12">
      <c r="A260" s="24"/>
      <c r="B260" s="25" t="s">
        <v>1396</v>
      </c>
      <c r="C260" s="13"/>
      <c r="D260" s="13"/>
      <c r="E260" s="20" t="s">
        <v>1395</v>
      </c>
      <c r="F260" s="13"/>
      <c r="G260" s="13"/>
      <c r="H260" s="13"/>
      <c r="I260" s="13"/>
      <c r="J260" s="13"/>
      <c r="K260" s="13"/>
      <c r="L260" s="23"/>
    </row>
    <row r="261" spans="1:12">
      <c r="A261" s="24"/>
      <c r="B261" s="25" t="s">
        <v>1397</v>
      </c>
      <c r="C261" s="13"/>
      <c r="D261" s="13"/>
      <c r="E261" s="20" t="s">
        <v>1398</v>
      </c>
      <c r="F261" s="13"/>
      <c r="G261" s="13"/>
      <c r="H261" s="13"/>
      <c r="I261" s="13"/>
      <c r="J261" s="13"/>
      <c r="K261" s="13"/>
      <c r="L261" s="23"/>
    </row>
    <row r="262" spans="1:12">
      <c r="A262" s="24"/>
      <c r="B262" s="25" t="s">
        <v>1399</v>
      </c>
      <c r="C262" s="13"/>
      <c r="D262" s="13"/>
      <c r="E262" s="20" t="s">
        <v>1191</v>
      </c>
      <c r="F262" s="13"/>
      <c r="G262" s="13"/>
      <c r="H262" s="13"/>
      <c r="I262" s="13"/>
      <c r="J262" s="13"/>
      <c r="K262" s="13"/>
      <c r="L262" s="23"/>
    </row>
    <row r="263" spans="1:12">
      <c r="A263" s="24"/>
      <c r="B263" s="25" t="s">
        <v>1400</v>
      </c>
      <c r="C263" s="13"/>
      <c r="D263" s="13"/>
      <c r="E263" s="20" t="s">
        <v>1401</v>
      </c>
      <c r="F263" s="13"/>
      <c r="G263" s="13"/>
      <c r="H263" s="13"/>
      <c r="I263" s="13"/>
      <c r="J263" s="13"/>
      <c r="K263" s="13"/>
      <c r="L263" s="23"/>
    </row>
    <row r="264" spans="1:12">
      <c r="A264" s="24"/>
      <c r="B264" s="25" t="s">
        <v>1402</v>
      </c>
      <c r="C264" s="13"/>
      <c r="D264" s="13"/>
      <c r="E264" s="20" t="s">
        <v>1403</v>
      </c>
      <c r="F264" s="13"/>
      <c r="G264" s="13"/>
      <c r="H264" s="13"/>
      <c r="I264" s="13"/>
      <c r="J264" s="13"/>
      <c r="K264" s="13"/>
      <c r="L264" s="23"/>
    </row>
    <row r="265" spans="1:12">
      <c r="A265" s="24"/>
      <c r="B265" s="25" t="s">
        <v>1404</v>
      </c>
      <c r="C265" s="13"/>
      <c r="D265" s="13"/>
      <c r="E265" s="20" t="s">
        <v>1405</v>
      </c>
      <c r="F265" s="13"/>
      <c r="G265" s="13"/>
      <c r="H265" s="13"/>
      <c r="I265" s="13"/>
      <c r="J265" s="13"/>
      <c r="K265" s="13"/>
      <c r="L265" s="23"/>
    </row>
    <row r="266" spans="1:12">
      <c r="A266" s="24"/>
      <c r="B266" s="25" t="s">
        <v>1406</v>
      </c>
      <c r="C266" s="13"/>
      <c r="D266" s="13"/>
      <c r="E266" s="20" t="s">
        <v>1407</v>
      </c>
      <c r="F266" s="13"/>
      <c r="G266" s="13"/>
      <c r="H266" s="13"/>
      <c r="I266" s="13"/>
      <c r="J266" s="13"/>
      <c r="K266" s="13"/>
      <c r="L266" s="23"/>
    </row>
    <row r="267" spans="1:12">
      <c r="A267" s="24"/>
      <c r="B267" s="25" t="s">
        <v>1408</v>
      </c>
      <c r="C267" s="13"/>
      <c r="D267" s="13"/>
      <c r="E267" s="20" t="s">
        <v>1409</v>
      </c>
      <c r="F267" s="13"/>
      <c r="G267" s="13"/>
      <c r="H267" s="13"/>
      <c r="I267" s="13"/>
      <c r="J267" s="13"/>
      <c r="K267" s="13"/>
      <c r="L267" s="23"/>
    </row>
    <row r="268" spans="1:12">
      <c r="A268" s="24"/>
      <c r="B268" s="25" t="s">
        <v>1410</v>
      </c>
      <c r="C268" s="13"/>
      <c r="D268" s="13"/>
      <c r="E268" s="20" t="s">
        <v>1028</v>
      </c>
      <c r="F268" s="13"/>
      <c r="G268" s="13"/>
      <c r="H268" s="13"/>
      <c r="I268" s="13"/>
      <c r="J268" s="13"/>
      <c r="K268" s="13"/>
      <c r="L268" s="23"/>
    </row>
    <row r="269" spans="1:12">
      <c r="A269" s="24"/>
      <c r="B269" s="25" t="s">
        <v>1411</v>
      </c>
      <c r="C269" s="13"/>
      <c r="D269" s="13"/>
      <c r="E269" s="20" t="s">
        <v>1028</v>
      </c>
      <c r="F269" s="13"/>
      <c r="G269" s="13"/>
      <c r="H269" s="13"/>
      <c r="I269" s="13"/>
      <c r="J269" s="13"/>
      <c r="K269" s="13"/>
      <c r="L269" s="23"/>
    </row>
    <row r="270" spans="1:12">
      <c r="A270" s="24"/>
      <c r="B270" s="25" t="s">
        <v>1412</v>
      </c>
      <c r="C270" s="13"/>
      <c r="D270" s="13"/>
      <c r="E270" s="20" t="s">
        <v>1413</v>
      </c>
      <c r="F270" s="13"/>
      <c r="G270" s="13"/>
      <c r="H270" s="13"/>
      <c r="I270" s="13"/>
      <c r="J270" s="13"/>
      <c r="K270" s="13"/>
      <c r="L270" s="23"/>
    </row>
    <row r="271" spans="1:12">
      <c r="A271" s="24"/>
      <c r="B271" s="25" t="s">
        <v>1414</v>
      </c>
      <c r="C271" s="13"/>
      <c r="D271" s="13"/>
      <c r="E271" s="20" t="s">
        <v>1413</v>
      </c>
      <c r="F271" s="13"/>
      <c r="G271" s="13"/>
      <c r="H271" s="13"/>
      <c r="I271" s="13"/>
      <c r="J271" s="13"/>
      <c r="K271" s="13"/>
      <c r="L271" s="23"/>
    </row>
    <row r="272" spans="1:12">
      <c r="A272" s="24"/>
      <c r="B272" s="25" t="s">
        <v>1415</v>
      </c>
      <c r="C272" s="13"/>
      <c r="D272" s="13"/>
      <c r="E272" s="20" t="s">
        <v>1207</v>
      </c>
      <c r="F272" s="13"/>
      <c r="G272" s="13"/>
      <c r="H272" s="13"/>
      <c r="I272" s="13"/>
      <c r="J272" s="13"/>
      <c r="K272" s="13"/>
      <c r="L272" s="23"/>
    </row>
    <row r="273" spans="1:12">
      <c r="A273" s="24"/>
      <c r="B273" s="25" t="s">
        <v>1416</v>
      </c>
      <c r="C273" s="13"/>
      <c r="D273" s="13"/>
      <c r="E273" s="20" t="s">
        <v>1417</v>
      </c>
      <c r="F273" s="13"/>
      <c r="G273" s="13"/>
      <c r="H273" s="13"/>
      <c r="I273" s="13"/>
      <c r="J273" s="13"/>
      <c r="K273" s="13"/>
      <c r="L273" s="23"/>
    </row>
    <row r="274" spans="1:12">
      <c r="A274" s="24"/>
      <c r="B274" s="25" t="s">
        <v>1418</v>
      </c>
      <c r="C274" s="13"/>
      <c r="D274" s="13"/>
      <c r="E274" s="20" t="s">
        <v>1417</v>
      </c>
      <c r="F274" s="13"/>
      <c r="G274" s="13"/>
      <c r="H274" s="13"/>
      <c r="I274" s="13"/>
      <c r="J274" s="13"/>
      <c r="K274" s="13"/>
      <c r="L274" s="23"/>
    </row>
    <row r="275" spans="1:12">
      <c r="A275" s="24"/>
      <c r="B275" s="25" t="s">
        <v>1419</v>
      </c>
      <c r="C275" s="13"/>
      <c r="D275" s="13"/>
      <c r="E275" s="20" t="s">
        <v>1024</v>
      </c>
      <c r="F275" s="13"/>
      <c r="G275" s="13"/>
      <c r="H275" s="13"/>
      <c r="I275" s="13"/>
      <c r="J275" s="13"/>
      <c r="K275" s="13"/>
      <c r="L275" s="23"/>
    </row>
    <row r="276" spans="1:12">
      <c r="A276" s="24"/>
      <c r="B276" s="25" t="s">
        <v>1420</v>
      </c>
      <c r="C276" s="13"/>
      <c r="D276" s="13"/>
      <c r="E276" s="20" t="s">
        <v>1026</v>
      </c>
      <c r="F276" s="13"/>
      <c r="G276" s="13"/>
      <c r="H276" s="13"/>
      <c r="I276" s="13"/>
      <c r="J276" s="13"/>
      <c r="K276" s="13"/>
      <c r="L276" s="23"/>
    </row>
    <row r="277" spans="1:12">
      <c r="A277" s="24"/>
      <c r="B277" s="25" t="s">
        <v>1421</v>
      </c>
      <c r="C277" s="13"/>
      <c r="D277" s="13"/>
      <c r="E277" s="20" t="s">
        <v>1422</v>
      </c>
      <c r="F277" s="13"/>
      <c r="G277" s="13"/>
      <c r="H277" s="13"/>
      <c r="I277" s="13"/>
      <c r="J277" s="13"/>
      <c r="K277" s="13"/>
      <c r="L277" s="23"/>
    </row>
    <row r="278" spans="1:12">
      <c r="A278" s="24"/>
      <c r="B278" s="25" t="s">
        <v>1423</v>
      </c>
      <c r="C278" s="13"/>
      <c r="D278" s="13"/>
      <c r="E278" s="20" t="s">
        <v>1424</v>
      </c>
      <c r="F278" s="13"/>
      <c r="G278" s="13"/>
      <c r="H278" s="13"/>
      <c r="I278" s="13"/>
      <c r="J278" s="13"/>
      <c r="K278" s="13"/>
      <c r="L278" s="23"/>
    </row>
    <row r="279" spans="1:12">
      <c r="A279" s="24"/>
      <c r="B279" s="25" t="s">
        <v>1425</v>
      </c>
      <c r="C279" s="13"/>
      <c r="D279" s="13"/>
      <c r="E279" s="20" t="s">
        <v>1424</v>
      </c>
      <c r="F279" s="13"/>
      <c r="G279" s="13"/>
      <c r="H279" s="13"/>
      <c r="I279" s="13"/>
      <c r="J279" s="13"/>
      <c r="K279" s="13"/>
      <c r="L279" s="23"/>
    </row>
    <row r="280" spans="1:12">
      <c r="A280" s="24"/>
      <c r="B280" s="25" t="s">
        <v>1426</v>
      </c>
      <c r="C280" s="13"/>
      <c r="D280" s="13"/>
      <c r="E280" s="20" t="s">
        <v>1427</v>
      </c>
      <c r="F280" s="13"/>
      <c r="G280" s="13"/>
      <c r="H280" s="13"/>
      <c r="I280" s="13"/>
      <c r="J280" s="13"/>
      <c r="K280" s="13"/>
      <c r="L280" s="23"/>
    </row>
    <row r="281" spans="1:12">
      <c r="A281" s="24"/>
      <c r="B281" s="25" t="s">
        <v>1428</v>
      </c>
      <c r="C281" s="13"/>
      <c r="D281" s="13"/>
      <c r="E281" s="20" t="s">
        <v>1429</v>
      </c>
      <c r="F281" s="13"/>
      <c r="G281" s="13"/>
      <c r="H281" s="13"/>
      <c r="I281" s="13"/>
      <c r="J281" s="13"/>
      <c r="K281" s="13"/>
      <c r="L281" s="23"/>
    </row>
    <row r="282" spans="1:12">
      <c r="A282" s="24"/>
      <c r="B282" s="25" t="s">
        <v>1430</v>
      </c>
      <c r="C282" s="13"/>
      <c r="D282" s="13"/>
      <c r="E282" s="20" t="s">
        <v>1431</v>
      </c>
      <c r="F282" s="13"/>
      <c r="G282" s="13"/>
      <c r="H282" s="13"/>
      <c r="I282" s="13"/>
      <c r="J282" s="13"/>
      <c r="K282" s="13"/>
      <c r="L282" s="23"/>
    </row>
    <row r="283" spans="1:12">
      <c r="A283" s="24"/>
      <c r="B283" s="25" t="s">
        <v>1432</v>
      </c>
      <c r="C283" s="13"/>
      <c r="D283" s="13"/>
      <c r="E283" s="20" t="s">
        <v>1433</v>
      </c>
      <c r="F283" s="13"/>
      <c r="G283" s="13"/>
      <c r="H283" s="13"/>
      <c r="I283" s="13"/>
      <c r="J283" s="13"/>
      <c r="K283" s="13"/>
      <c r="L283" s="23"/>
    </row>
    <row r="284" spans="1:12">
      <c r="A284" s="24"/>
      <c r="B284" s="25" t="s">
        <v>1434</v>
      </c>
      <c r="C284" s="13"/>
      <c r="D284" s="13"/>
      <c r="E284" s="20" t="s">
        <v>1071</v>
      </c>
      <c r="F284" s="13"/>
      <c r="G284" s="13"/>
      <c r="H284" s="13"/>
      <c r="I284" s="13"/>
      <c r="J284" s="13"/>
      <c r="K284" s="13"/>
      <c r="L284" s="23"/>
    </row>
    <row r="285" spans="1:12">
      <c r="A285" s="24"/>
      <c r="B285" s="25" t="s">
        <v>1435</v>
      </c>
      <c r="C285" s="13"/>
      <c r="D285" s="13"/>
      <c r="E285" s="20" t="s">
        <v>1057</v>
      </c>
      <c r="F285" s="13"/>
      <c r="G285" s="13"/>
      <c r="H285" s="13"/>
      <c r="I285" s="13"/>
      <c r="J285" s="13"/>
      <c r="K285" s="13"/>
      <c r="L285" s="23"/>
    </row>
    <row r="286" spans="1:12">
      <c r="A286" s="24"/>
      <c r="B286" s="25" t="s">
        <v>1436</v>
      </c>
      <c r="C286" s="13"/>
      <c r="D286" s="13"/>
      <c r="E286" s="20" t="s">
        <v>1049</v>
      </c>
      <c r="F286" s="13"/>
      <c r="G286" s="13"/>
      <c r="H286" s="13"/>
      <c r="I286" s="13"/>
      <c r="J286" s="13"/>
      <c r="K286" s="13"/>
      <c r="L286" s="23"/>
    </row>
    <row r="287" spans="1:12">
      <c r="A287" s="24"/>
      <c r="B287" s="25" t="s">
        <v>1437</v>
      </c>
      <c r="C287" s="13"/>
      <c r="D287" s="13"/>
      <c r="E287" s="21"/>
      <c r="F287" s="13"/>
      <c r="G287" s="13"/>
      <c r="H287" s="13"/>
      <c r="I287" s="13"/>
      <c r="J287" s="13"/>
      <c r="K287" s="13"/>
      <c r="L287" s="23"/>
    </row>
    <row r="288" spans="1:12">
      <c r="A288" s="24"/>
      <c r="B288" s="25" t="s">
        <v>1438</v>
      </c>
      <c r="C288" s="13"/>
      <c r="D288" s="13"/>
      <c r="E288" s="21"/>
      <c r="F288" s="13"/>
      <c r="G288" s="13"/>
      <c r="H288" s="13"/>
      <c r="I288" s="13"/>
      <c r="J288" s="13"/>
      <c r="K288" s="13"/>
      <c r="L288" s="23"/>
    </row>
    <row r="289" spans="1:12">
      <c r="A289" s="24"/>
      <c r="B289" s="25" t="s">
        <v>1439</v>
      </c>
      <c r="C289" s="13"/>
      <c r="D289" s="13"/>
      <c r="E289" s="21"/>
      <c r="F289" s="13"/>
      <c r="G289" s="13"/>
      <c r="H289" s="13"/>
      <c r="I289" s="13"/>
      <c r="J289" s="13"/>
      <c r="K289" s="13"/>
      <c r="L289" s="23"/>
    </row>
    <row r="290" spans="1:12">
      <c r="A290" s="24"/>
      <c r="B290" s="25" t="s">
        <v>1440</v>
      </c>
      <c r="C290" s="13"/>
      <c r="D290" s="13"/>
      <c r="E290" s="21"/>
      <c r="F290" s="13"/>
      <c r="G290" s="13"/>
      <c r="H290" s="13"/>
      <c r="I290" s="13"/>
      <c r="J290" s="13"/>
      <c r="K290" s="13"/>
      <c r="L290" s="23"/>
    </row>
    <row r="291" spans="1:12">
      <c r="A291" s="24"/>
      <c r="B291" s="25" t="s">
        <v>1441</v>
      </c>
      <c r="C291" s="13"/>
      <c r="D291" s="13"/>
      <c r="E291" s="21"/>
      <c r="F291" s="13"/>
      <c r="G291" s="13"/>
      <c r="H291" s="13"/>
      <c r="I291" s="13"/>
      <c r="J291" s="13"/>
      <c r="K291" s="13"/>
      <c r="L291" s="23"/>
    </row>
    <row r="292" spans="1:12">
      <c r="A292" s="24"/>
      <c r="B292" s="25" t="s">
        <v>1442</v>
      </c>
      <c r="C292" s="13"/>
      <c r="D292" s="13"/>
      <c r="E292" s="20" t="s">
        <v>1443</v>
      </c>
      <c r="F292" s="13"/>
      <c r="G292" s="13"/>
      <c r="H292" s="13"/>
      <c r="I292" s="13"/>
      <c r="J292" s="13"/>
      <c r="K292" s="13"/>
      <c r="L292" s="23"/>
    </row>
    <row r="293" spans="1:12">
      <c r="A293" s="24"/>
      <c r="B293" s="25" t="s">
        <v>1444</v>
      </c>
      <c r="C293" s="13"/>
      <c r="D293" s="13"/>
      <c r="E293" s="20" t="s">
        <v>1445</v>
      </c>
      <c r="F293" s="13"/>
      <c r="G293" s="13"/>
      <c r="H293" s="13"/>
      <c r="I293" s="13"/>
      <c r="J293" s="13"/>
      <c r="K293" s="13"/>
      <c r="L293" s="23"/>
    </row>
    <row r="294" spans="1:12">
      <c r="A294" s="24"/>
      <c r="B294" s="25" t="s">
        <v>1446</v>
      </c>
      <c r="C294" s="13"/>
      <c r="D294" s="13"/>
      <c r="E294" s="20" t="s">
        <v>1161</v>
      </c>
      <c r="F294" s="13"/>
      <c r="G294" s="13"/>
      <c r="H294" s="13"/>
      <c r="I294" s="13"/>
      <c r="J294" s="13"/>
      <c r="K294" s="13"/>
      <c r="L294" s="23"/>
    </row>
    <row r="295" spans="1:12">
      <c r="A295" s="24"/>
      <c r="B295" s="25" t="s">
        <v>1447</v>
      </c>
      <c r="C295" s="13"/>
      <c r="D295" s="13"/>
      <c r="E295" s="20" t="s">
        <v>1161</v>
      </c>
      <c r="F295" s="13"/>
      <c r="G295" s="13"/>
      <c r="H295" s="13"/>
      <c r="I295" s="13"/>
      <c r="J295" s="13"/>
      <c r="K295" s="13"/>
      <c r="L295" s="23"/>
    </row>
    <row r="296" spans="1:12">
      <c r="A296" s="24"/>
      <c r="B296" s="25" t="s">
        <v>1448</v>
      </c>
      <c r="C296" s="13"/>
      <c r="D296" s="13"/>
      <c r="E296" s="20" t="s">
        <v>1449</v>
      </c>
      <c r="F296" s="13"/>
      <c r="G296" s="13"/>
      <c r="H296" s="13"/>
      <c r="I296" s="13"/>
      <c r="J296" s="13"/>
      <c r="K296" s="13"/>
      <c r="L296" s="23"/>
    </row>
    <row r="297" spans="1:12">
      <c r="A297" s="24"/>
      <c r="B297" s="25" t="s">
        <v>1450</v>
      </c>
      <c r="C297" s="13"/>
      <c r="D297" s="13"/>
      <c r="E297" s="20" t="s">
        <v>1451</v>
      </c>
      <c r="F297" s="13"/>
      <c r="G297" s="13"/>
      <c r="H297" s="13"/>
      <c r="I297" s="13"/>
      <c r="J297" s="13"/>
      <c r="K297" s="13"/>
      <c r="L297" s="23"/>
    </row>
    <row r="298" spans="1:12">
      <c r="A298" s="24"/>
      <c r="B298" s="25" t="s">
        <v>1452</v>
      </c>
      <c r="C298" s="13"/>
      <c r="D298" s="13"/>
      <c r="E298" s="20" t="s">
        <v>1451</v>
      </c>
      <c r="F298" s="13"/>
      <c r="G298" s="13"/>
      <c r="H298" s="13"/>
      <c r="I298" s="13"/>
      <c r="J298" s="13"/>
      <c r="K298" s="13"/>
      <c r="L298" s="23"/>
    </row>
    <row r="299" spans="1:12">
      <c r="A299" s="24"/>
      <c r="B299" s="25" t="s">
        <v>1453</v>
      </c>
      <c r="C299" s="13"/>
      <c r="D299" s="13"/>
      <c r="E299" s="20" t="s">
        <v>1454</v>
      </c>
      <c r="F299" s="13"/>
      <c r="G299" s="13"/>
      <c r="H299" s="13"/>
      <c r="I299" s="13"/>
      <c r="J299" s="13"/>
      <c r="K299" s="13"/>
      <c r="L299" s="23"/>
    </row>
    <row r="300" spans="1:12">
      <c r="A300" s="24"/>
      <c r="B300" s="25" t="s">
        <v>1455</v>
      </c>
      <c r="C300" s="13"/>
      <c r="D300" s="13"/>
      <c r="E300" s="20" t="s">
        <v>1454</v>
      </c>
      <c r="F300" s="13"/>
      <c r="G300" s="13"/>
      <c r="H300" s="13"/>
      <c r="I300" s="13"/>
      <c r="J300" s="13"/>
      <c r="K300" s="13"/>
      <c r="L300" s="23"/>
    </row>
    <row r="301" spans="1:12">
      <c r="A301" s="24"/>
      <c r="B301" s="25" t="s">
        <v>1456</v>
      </c>
      <c r="C301" s="13"/>
      <c r="D301" s="13"/>
      <c r="E301" s="20" t="s">
        <v>1422</v>
      </c>
      <c r="F301" s="13"/>
      <c r="G301" s="13"/>
      <c r="H301" s="13"/>
      <c r="I301" s="13"/>
      <c r="J301" s="13"/>
      <c r="K301" s="13"/>
      <c r="L301" s="23"/>
    </row>
    <row r="302" spans="1:12">
      <c r="A302" s="24"/>
      <c r="B302" s="25" t="s">
        <v>1457</v>
      </c>
      <c r="C302" s="13"/>
      <c r="D302" s="13"/>
      <c r="E302" s="20" t="s">
        <v>1458</v>
      </c>
      <c r="F302" s="13"/>
      <c r="G302" s="13"/>
      <c r="H302" s="13"/>
      <c r="I302" s="13"/>
      <c r="J302" s="13"/>
      <c r="K302" s="13"/>
      <c r="L302" s="23"/>
    </row>
    <row r="303" spans="1:12">
      <c r="A303" s="24"/>
      <c r="B303" s="25" t="s">
        <v>1459</v>
      </c>
      <c r="C303" s="13"/>
      <c r="D303" s="13"/>
      <c r="E303" s="20" t="s">
        <v>1458</v>
      </c>
      <c r="F303" s="13"/>
      <c r="G303" s="13"/>
      <c r="H303" s="13"/>
      <c r="I303" s="13"/>
      <c r="J303" s="13"/>
      <c r="K303" s="13"/>
      <c r="L303" s="23"/>
    </row>
    <row r="304" spans="1:12">
      <c r="A304" s="24"/>
      <c r="B304" s="25" t="s">
        <v>1460</v>
      </c>
      <c r="C304" s="13"/>
      <c r="D304" s="13"/>
      <c r="E304" s="20" t="s">
        <v>1461</v>
      </c>
      <c r="F304" s="13"/>
      <c r="G304" s="13"/>
      <c r="H304" s="13"/>
      <c r="I304" s="13"/>
      <c r="J304" s="13"/>
      <c r="K304" s="13"/>
      <c r="L304" s="23"/>
    </row>
    <row r="305" spans="1:12">
      <c r="A305" s="24"/>
      <c r="B305" s="25" t="s">
        <v>1462</v>
      </c>
      <c r="C305" s="13"/>
      <c r="D305" s="13"/>
      <c r="E305" s="20" t="s">
        <v>1280</v>
      </c>
      <c r="F305" s="13"/>
      <c r="G305" s="23"/>
      <c r="H305" s="13"/>
      <c r="I305" s="13"/>
      <c r="J305" s="13"/>
      <c r="K305" s="13"/>
      <c r="L305" s="23"/>
    </row>
    <row r="306" spans="1:12">
      <c r="A306" s="24"/>
      <c r="B306" s="25" t="s">
        <v>1463</v>
      </c>
      <c r="C306" s="13"/>
      <c r="D306" s="13"/>
      <c r="E306" s="20" t="s">
        <v>1280</v>
      </c>
      <c r="F306" s="13"/>
      <c r="G306" s="23"/>
      <c r="H306" s="13"/>
      <c r="I306" s="13"/>
      <c r="J306" s="13"/>
      <c r="K306" s="13"/>
      <c r="L306" s="23"/>
    </row>
    <row r="307" spans="1:12">
      <c r="A307" s="24"/>
      <c r="B307" s="25" t="s">
        <v>1464</v>
      </c>
      <c r="C307" s="13"/>
      <c r="D307" s="13"/>
      <c r="E307" s="20" t="s">
        <v>1465</v>
      </c>
      <c r="F307" s="13"/>
      <c r="G307" s="13"/>
      <c r="H307" s="13"/>
      <c r="I307" s="13"/>
      <c r="J307" s="13"/>
      <c r="K307" s="13"/>
      <c r="L307" s="23"/>
    </row>
    <row r="308" spans="1:12">
      <c r="A308" s="24"/>
      <c r="B308" s="25" t="s">
        <v>1466</v>
      </c>
      <c r="C308" s="13"/>
      <c r="D308" s="13"/>
      <c r="E308" s="20" t="s">
        <v>1424</v>
      </c>
      <c r="F308" s="13"/>
      <c r="G308" s="13"/>
      <c r="H308" s="13"/>
      <c r="I308" s="13"/>
      <c r="J308" s="13"/>
      <c r="K308" s="13"/>
      <c r="L308" s="23"/>
    </row>
    <row r="309" spans="1:12">
      <c r="A309" s="24"/>
      <c r="B309" s="25" t="s">
        <v>1467</v>
      </c>
      <c r="C309" s="13"/>
      <c r="D309" s="13"/>
      <c r="E309" s="20" t="s">
        <v>1424</v>
      </c>
      <c r="F309" s="13"/>
      <c r="G309" s="13"/>
      <c r="H309" s="13"/>
      <c r="I309" s="13"/>
      <c r="J309" s="13"/>
      <c r="K309" s="13"/>
      <c r="L309" s="23"/>
    </row>
    <row r="310" spans="1:12">
      <c r="A310" s="24"/>
      <c r="B310" s="25" t="s">
        <v>1468</v>
      </c>
      <c r="C310" s="13"/>
      <c r="D310" s="13"/>
      <c r="E310" s="20" t="s">
        <v>1469</v>
      </c>
      <c r="F310" s="13"/>
      <c r="G310" s="13"/>
      <c r="H310" s="13"/>
      <c r="I310" s="13"/>
      <c r="J310" s="13"/>
      <c r="K310" s="13"/>
      <c r="L310" s="23"/>
    </row>
    <row r="311" spans="1:12">
      <c r="A311" s="24"/>
      <c r="B311" s="25" t="s">
        <v>1470</v>
      </c>
      <c r="C311" s="13"/>
      <c r="D311" s="13"/>
      <c r="E311" s="20" t="s">
        <v>1073</v>
      </c>
      <c r="F311" s="13"/>
      <c r="G311" s="13"/>
      <c r="H311" s="13"/>
      <c r="I311" s="13"/>
      <c r="J311" s="13"/>
      <c r="K311" s="13"/>
      <c r="L311" s="23"/>
    </row>
    <row r="312" spans="1:12">
      <c r="A312" s="24"/>
      <c r="B312" s="25" t="s">
        <v>1471</v>
      </c>
      <c r="C312" s="13"/>
      <c r="D312" s="13"/>
      <c r="E312" s="20" t="s">
        <v>1075</v>
      </c>
      <c r="F312" s="13"/>
      <c r="G312" s="13"/>
      <c r="H312" s="13"/>
      <c r="I312" s="13"/>
      <c r="J312" s="13"/>
      <c r="K312" s="13"/>
      <c r="L312" s="23"/>
    </row>
    <row r="313" spans="1:12">
      <c r="A313" s="24"/>
      <c r="B313" s="25" t="s">
        <v>1472</v>
      </c>
      <c r="C313" s="13"/>
      <c r="D313" s="13"/>
      <c r="E313" s="20" t="s">
        <v>1473</v>
      </c>
      <c r="F313" s="13"/>
      <c r="G313" s="13"/>
      <c r="H313" s="13"/>
      <c r="I313" s="13"/>
      <c r="J313" s="13"/>
      <c r="K313" s="13"/>
      <c r="L313" s="23"/>
    </row>
    <row r="314" spans="1:12">
      <c r="A314" s="24"/>
      <c r="B314" s="25" t="s">
        <v>1474</v>
      </c>
      <c r="C314" s="13"/>
      <c r="D314" s="13"/>
      <c r="E314" s="20" t="s">
        <v>1473</v>
      </c>
      <c r="F314" s="13"/>
      <c r="G314" s="13"/>
      <c r="H314" s="13"/>
      <c r="I314" s="13"/>
      <c r="J314" s="13"/>
      <c r="K314" s="13"/>
      <c r="L314" s="23"/>
    </row>
    <row r="315" spans="1:12">
      <c r="A315" s="24"/>
      <c r="B315" s="25" t="s">
        <v>1475</v>
      </c>
      <c r="C315" s="13"/>
      <c r="D315" s="13"/>
      <c r="E315" s="20" t="s">
        <v>1476</v>
      </c>
      <c r="F315" s="13"/>
      <c r="G315" s="13"/>
      <c r="H315" s="13"/>
      <c r="I315" s="13"/>
      <c r="J315" s="13"/>
      <c r="K315" s="13"/>
      <c r="L315" s="23"/>
    </row>
    <row r="316" spans="1:12">
      <c r="A316" s="24"/>
      <c r="B316" s="25" t="s">
        <v>1477</v>
      </c>
      <c r="C316" s="13"/>
      <c r="D316" s="13"/>
      <c r="E316" s="21"/>
      <c r="F316" s="13"/>
      <c r="G316" s="13"/>
      <c r="H316" s="13"/>
      <c r="I316" s="13"/>
      <c r="J316" s="13"/>
      <c r="K316" s="13"/>
      <c r="L316" s="23"/>
    </row>
    <row r="317" spans="1:12">
      <c r="A317" s="24"/>
      <c r="B317" s="25" t="s">
        <v>1478</v>
      </c>
      <c r="C317" s="13"/>
      <c r="D317" s="13"/>
      <c r="E317" s="21"/>
      <c r="F317" s="13"/>
      <c r="G317" s="13"/>
      <c r="H317" s="13"/>
      <c r="I317" s="13"/>
      <c r="J317" s="13"/>
      <c r="K317" s="13"/>
      <c r="L317" s="23"/>
    </row>
    <row r="318" spans="1:12">
      <c r="A318" s="24"/>
      <c r="B318" s="25" t="s">
        <v>1479</v>
      </c>
      <c r="C318" s="13"/>
      <c r="D318" s="13"/>
      <c r="E318" s="21"/>
      <c r="F318" s="13"/>
      <c r="G318" s="13"/>
      <c r="H318" s="13"/>
      <c r="I318" s="13"/>
      <c r="J318" s="13"/>
      <c r="K318" s="13"/>
      <c r="L318" s="23"/>
    </row>
    <row r="319" spans="1:12">
      <c r="A319" s="24"/>
      <c r="B319" s="25" t="s">
        <v>1480</v>
      </c>
      <c r="C319" s="13"/>
      <c r="D319" s="13"/>
      <c r="E319" s="20" t="s">
        <v>1057</v>
      </c>
      <c r="F319" s="13"/>
      <c r="G319" s="13"/>
      <c r="H319" s="13"/>
      <c r="I319" s="13"/>
      <c r="J319" s="13"/>
      <c r="K319" s="13"/>
      <c r="L319" s="23"/>
    </row>
    <row r="320" spans="1:12">
      <c r="A320" s="24"/>
      <c r="B320" s="25" t="s">
        <v>1481</v>
      </c>
      <c r="C320" s="13"/>
      <c r="D320" s="13"/>
      <c r="E320" s="20" t="s">
        <v>1018</v>
      </c>
      <c r="F320" s="13"/>
      <c r="G320" s="13"/>
      <c r="H320" s="13"/>
      <c r="I320" s="13"/>
      <c r="J320" s="13"/>
      <c r="K320" s="13"/>
      <c r="L320" s="23"/>
    </row>
    <row r="321" spans="1:12">
      <c r="A321" s="24"/>
      <c r="B321" s="25" t="s">
        <v>1482</v>
      </c>
      <c r="C321" s="13"/>
      <c r="D321" s="13"/>
      <c r="E321" s="20" t="s">
        <v>1120</v>
      </c>
      <c r="F321" s="13"/>
      <c r="G321" s="13"/>
      <c r="H321" s="13"/>
      <c r="I321" s="13"/>
      <c r="J321" s="13"/>
      <c r="K321" s="13"/>
      <c r="L321" s="23"/>
    </row>
    <row r="322" spans="1:12">
      <c r="A322" s="24"/>
      <c r="B322" s="25" t="s">
        <v>1483</v>
      </c>
      <c r="C322" s="13"/>
      <c r="D322" s="13"/>
      <c r="E322" s="20" t="s">
        <v>1484</v>
      </c>
      <c r="F322" s="13"/>
      <c r="G322" s="13"/>
      <c r="H322" s="13"/>
      <c r="I322" s="13"/>
      <c r="J322" s="13"/>
      <c r="K322" s="13"/>
      <c r="L322" s="23"/>
    </row>
    <row r="323" spans="1:12">
      <c r="A323" s="24"/>
      <c r="B323" s="25" t="s">
        <v>1485</v>
      </c>
      <c r="C323" s="13"/>
      <c r="D323" s="13"/>
      <c r="E323" s="20" t="s">
        <v>1486</v>
      </c>
      <c r="F323" s="13"/>
      <c r="G323" s="13"/>
      <c r="H323" s="13"/>
      <c r="I323" s="13"/>
      <c r="J323" s="13"/>
      <c r="K323" s="13"/>
      <c r="L323" s="23"/>
    </row>
    <row r="324" spans="1:12">
      <c r="A324" s="24"/>
      <c r="B324" s="25" t="s">
        <v>1487</v>
      </c>
      <c r="C324" s="13"/>
      <c r="D324" s="13"/>
      <c r="E324" s="20" t="s">
        <v>1488</v>
      </c>
      <c r="F324" s="13"/>
      <c r="G324" s="13"/>
      <c r="H324" s="13"/>
      <c r="I324" s="13"/>
      <c r="J324" s="13"/>
      <c r="K324" s="13"/>
      <c r="L324" s="23"/>
    </row>
    <row r="325" spans="1:12">
      <c r="A325" s="24"/>
      <c r="B325" s="25" t="s">
        <v>1489</v>
      </c>
      <c r="C325" s="13"/>
      <c r="D325" s="13"/>
      <c r="E325" s="21"/>
      <c r="F325" s="13"/>
      <c r="G325" s="13"/>
      <c r="H325" s="13"/>
      <c r="I325" s="13"/>
      <c r="J325" s="13"/>
      <c r="K325" s="13"/>
      <c r="L325" s="23"/>
    </row>
    <row r="326" spans="1:12">
      <c r="A326" s="24"/>
      <c r="B326" s="25" t="s">
        <v>1490</v>
      </c>
      <c r="C326" s="13"/>
      <c r="D326" s="13"/>
      <c r="E326" s="21"/>
      <c r="F326" s="13"/>
      <c r="G326" s="13"/>
      <c r="H326" s="13"/>
      <c r="I326" s="13"/>
      <c r="J326" s="13"/>
      <c r="K326" s="13"/>
      <c r="L326" s="23"/>
    </row>
    <row r="327" spans="1:12">
      <c r="A327" s="24"/>
      <c r="B327" s="25" t="s">
        <v>1491</v>
      </c>
      <c r="C327" s="13"/>
      <c r="D327" s="13"/>
      <c r="E327" s="21"/>
      <c r="F327" s="13"/>
      <c r="G327" s="13"/>
      <c r="H327" s="13"/>
      <c r="I327" s="13"/>
      <c r="J327" s="13"/>
      <c r="K327" s="13"/>
      <c r="L327" s="23"/>
    </row>
    <row r="328" spans="1:12">
      <c r="A328" s="24"/>
      <c r="B328" s="25" t="s">
        <v>1492</v>
      </c>
      <c r="C328" s="13"/>
      <c r="D328" s="13"/>
      <c r="E328" s="21"/>
      <c r="F328" s="13"/>
      <c r="G328" s="13"/>
      <c r="H328" s="13"/>
      <c r="I328" s="13"/>
      <c r="J328" s="13"/>
      <c r="K328" s="13"/>
      <c r="L328" s="23"/>
    </row>
    <row r="329" spans="1:12">
      <c r="A329" s="24"/>
      <c r="B329" s="25" t="s">
        <v>1493</v>
      </c>
      <c r="C329" s="13"/>
      <c r="D329" s="13"/>
      <c r="E329" s="21"/>
      <c r="F329" s="13"/>
      <c r="G329" s="13"/>
      <c r="H329" s="13"/>
      <c r="I329" s="13"/>
      <c r="J329" s="13"/>
      <c r="K329" s="13"/>
      <c r="L329" s="23"/>
    </row>
    <row r="330" spans="1:12">
      <c r="A330" s="24"/>
      <c r="B330" s="25" t="s">
        <v>1494</v>
      </c>
      <c r="C330" s="13"/>
      <c r="D330" s="13"/>
      <c r="E330" s="20" t="s">
        <v>1120</v>
      </c>
      <c r="F330" s="13"/>
      <c r="G330" s="13"/>
      <c r="H330" s="13"/>
      <c r="I330" s="13"/>
      <c r="J330" s="13"/>
      <c r="K330" s="13"/>
      <c r="L330" s="23"/>
    </row>
    <row r="331" spans="1:12">
      <c r="A331" s="24"/>
      <c r="B331" s="25" t="s">
        <v>1495</v>
      </c>
      <c r="C331" s="13"/>
      <c r="D331" s="13"/>
      <c r="E331" s="20" t="s">
        <v>1088</v>
      </c>
      <c r="F331" s="13"/>
      <c r="G331" s="13"/>
      <c r="H331" s="13"/>
      <c r="I331" s="13"/>
      <c r="J331" s="13"/>
      <c r="K331" s="13"/>
      <c r="L331" s="23"/>
    </row>
    <row r="332" spans="1:12">
      <c r="A332" s="24"/>
      <c r="B332" s="25" t="s">
        <v>1496</v>
      </c>
      <c r="C332" s="13"/>
      <c r="D332" s="13"/>
      <c r="E332" s="20" t="s">
        <v>1497</v>
      </c>
      <c r="F332" s="13"/>
      <c r="G332" s="13"/>
      <c r="H332" s="13"/>
      <c r="I332" s="13"/>
      <c r="J332" s="13"/>
      <c r="K332" s="13"/>
      <c r="L332" s="23"/>
    </row>
    <row r="333" spans="1:12">
      <c r="A333" s="24"/>
      <c r="B333" s="25" t="s">
        <v>1498</v>
      </c>
      <c r="C333" s="13"/>
      <c r="D333" s="13"/>
      <c r="E333" s="20" t="s">
        <v>1499</v>
      </c>
      <c r="F333" s="13"/>
      <c r="G333" s="13"/>
      <c r="H333" s="13"/>
      <c r="I333" s="13"/>
      <c r="J333" s="13"/>
      <c r="K333" s="13"/>
      <c r="L333" s="23"/>
    </row>
    <row r="334" spans="1:12">
      <c r="A334" s="24"/>
      <c r="B334" s="25" t="s">
        <v>1500</v>
      </c>
      <c r="C334" s="13"/>
      <c r="D334" s="13"/>
      <c r="E334" s="20" t="s">
        <v>1499</v>
      </c>
      <c r="F334" s="13"/>
      <c r="G334" s="13"/>
      <c r="H334" s="13"/>
      <c r="I334" s="13"/>
      <c r="J334" s="13"/>
      <c r="K334" s="13"/>
      <c r="L334" s="23"/>
    </row>
    <row r="335" spans="1:12">
      <c r="A335" s="24"/>
      <c r="B335" s="25" t="s">
        <v>1501</v>
      </c>
      <c r="C335" s="13"/>
      <c r="D335" s="13"/>
      <c r="E335" s="20" t="s">
        <v>1334</v>
      </c>
      <c r="F335" s="13"/>
      <c r="G335" s="13"/>
      <c r="H335" s="13"/>
      <c r="I335" s="13"/>
      <c r="J335" s="13"/>
      <c r="K335" s="13"/>
      <c r="L335" s="23"/>
    </row>
    <row r="336" spans="1:12">
      <c r="A336" s="24"/>
      <c r="B336" s="25" t="s">
        <v>1502</v>
      </c>
      <c r="C336" s="13"/>
      <c r="D336" s="13"/>
      <c r="E336" s="20" t="s">
        <v>1503</v>
      </c>
      <c r="F336" s="13"/>
      <c r="G336" s="13"/>
      <c r="H336" s="13"/>
      <c r="I336" s="13"/>
      <c r="J336" s="13"/>
      <c r="K336" s="13"/>
      <c r="L336" s="23"/>
    </row>
    <row r="337" spans="1:12">
      <c r="A337" s="24"/>
      <c r="B337" s="25" t="s">
        <v>1504</v>
      </c>
      <c r="C337" s="13"/>
      <c r="D337" s="13"/>
      <c r="E337" s="20" t="s">
        <v>1505</v>
      </c>
      <c r="F337" s="13"/>
      <c r="G337" s="13"/>
      <c r="H337" s="13"/>
      <c r="I337" s="13"/>
      <c r="J337" s="13"/>
      <c r="K337" s="13"/>
      <c r="L337" s="23"/>
    </row>
    <row r="338" spans="1:12">
      <c r="A338" s="24"/>
      <c r="B338" s="25" t="s">
        <v>1506</v>
      </c>
      <c r="C338" s="13"/>
      <c r="D338" s="13"/>
      <c r="E338" s="20" t="s">
        <v>1201</v>
      </c>
      <c r="F338" s="13"/>
      <c r="G338" s="13"/>
      <c r="H338" s="13"/>
      <c r="I338" s="13"/>
      <c r="J338" s="13"/>
      <c r="K338" s="13"/>
      <c r="L338" s="23"/>
    </row>
    <row r="339" spans="1:12">
      <c r="A339" s="24"/>
      <c r="B339" s="25" t="s">
        <v>1507</v>
      </c>
      <c r="C339" s="13"/>
      <c r="D339" s="13"/>
      <c r="E339" s="20" t="s">
        <v>1201</v>
      </c>
      <c r="F339" s="13"/>
      <c r="G339" s="13"/>
      <c r="H339" s="13"/>
      <c r="I339" s="13"/>
      <c r="J339" s="13"/>
      <c r="K339" s="13"/>
      <c r="L339" s="23"/>
    </row>
    <row r="340" spans="1:12">
      <c r="A340" s="24"/>
      <c r="B340" s="25" t="s">
        <v>1508</v>
      </c>
      <c r="C340" s="13"/>
      <c r="D340" s="13"/>
      <c r="E340" s="20" t="s">
        <v>1509</v>
      </c>
      <c r="F340" s="13"/>
      <c r="G340" s="13"/>
      <c r="H340" s="13"/>
      <c r="I340" s="13"/>
      <c r="J340" s="13"/>
      <c r="K340" s="13"/>
      <c r="L340" s="23"/>
    </row>
    <row r="341" spans="1:12">
      <c r="A341" s="24"/>
      <c r="B341" s="25" t="s">
        <v>1510</v>
      </c>
      <c r="C341" s="13"/>
      <c r="D341" s="13"/>
      <c r="E341" s="20" t="s">
        <v>1232</v>
      </c>
      <c r="F341" s="13"/>
      <c r="G341" s="13"/>
      <c r="H341" s="13"/>
      <c r="I341" s="13"/>
      <c r="J341" s="13"/>
      <c r="K341" s="13"/>
      <c r="L341" s="23"/>
    </row>
    <row r="342" spans="1:12">
      <c r="A342" s="24"/>
      <c r="B342" s="25" t="s">
        <v>1511</v>
      </c>
      <c r="C342" s="13"/>
      <c r="D342" s="13"/>
      <c r="E342" s="20" t="s">
        <v>1204</v>
      </c>
      <c r="F342" s="13"/>
      <c r="G342" s="13"/>
      <c r="H342" s="13"/>
      <c r="I342" s="13"/>
      <c r="J342" s="13"/>
      <c r="K342" s="13"/>
      <c r="L342" s="23"/>
    </row>
    <row r="343" spans="1:12">
      <c r="A343" s="24"/>
      <c r="B343" s="25" t="s">
        <v>1512</v>
      </c>
      <c r="C343" s="13"/>
      <c r="D343" s="13"/>
      <c r="E343" s="20" t="s">
        <v>1513</v>
      </c>
      <c r="F343" s="13"/>
      <c r="G343" s="13"/>
      <c r="H343" s="13"/>
      <c r="I343" s="13"/>
      <c r="J343" s="13"/>
      <c r="K343" s="13"/>
      <c r="L343" s="23"/>
    </row>
    <row r="344" spans="1:12">
      <c r="A344" s="24"/>
      <c r="B344" s="25" t="s">
        <v>1514</v>
      </c>
      <c r="C344" s="13"/>
      <c r="D344" s="13"/>
      <c r="E344" s="20" t="s">
        <v>1287</v>
      </c>
      <c r="F344" s="13"/>
      <c r="G344" s="13"/>
      <c r="H344" s="13"/>
      <c r="I344" s="13"/>
      <c r="J344" s="13"/>
      <c r="K344" s="13"/>
      <c r="L344" s="23"/>
    </row>
    <row r="345" spans="1:12">
      <c r="A345" s="24"/>
      <c r="B345" s="25" t="s">
        <v>1515</v>
      </c>
      <c r="C345" s="13"/>
      <c r="D345" s="13"/>
      <c r="E345" s="20" t="s">
        <v>1289</v>
      </c>
      <c r="F345" s="13"/>
      <c r="G345" s="13"/>
      <c r="H345" s="13"/>
      <c r="I345" s="13"/>
      <c r="J345" s="13"/>
      <c r="K345" s="13"/>
      <c r="L345" s="23"/>
    </row>
    <row r="346" spans="1:12">
      <c r="A346" s="24"/>
      <c r="B346" s="25" t="s">
        <v>1516</v>
      </c>
      <c r="C346" s="13"/>
      <c r="D346" s="13"/>
      <c r="E346" s="20" t="s">
        <v>1517</v>
      </c>
      <c r="F346" s="13"/>
      <c r="G346" s="13"/>
      <c r="H346" s="13"/>
      <c r="I346" s="13"/>
      <c r="J346" s="13"/>
      <c r="K346" s="13"/>
      <c r="L346" s="23"/>
    </row>
    <row r="347" spans="1:12">
      <c r="A347" s="24"/>
      <c r="B347" s="25" t="s">
        <v>1518</v>
      </c>
      <c r="C347" s="13"/>
      <c r="D347" s="13"/>
      <c r="E347" s="20" t="s">
        <v>1156</v>
      </c>
      <c r="F347" s="13"/>
      <c r="G347" s="13"/>
      <c r="H347" s="13"/>
      <c r="I347" s="13"/>
      <c r="J347" s="13"/>
      <c r="K347" s="13"/>
      <c r="L347" s="23"/>
    </row>
    <row r="348" spans="1:12">
      <c r="A348" s="24"/>
      <c r="B348" s="25" t="s">
        <v>1519</v>
      </c>
      <c r="C348" s="13"/>
      <c r="D348" s="13"/>
      <c r="E348" s="20" t="s">
        <v>1520</v>
      </c>
      <c r="F348" s="13"/>
      <c r="G348" s="13"/>
      <c r="H348" s="13"/>
      <c r="I348" s="13"/>
      <c r="J348" s="13"/>
      <c r="K348" s="13"/>
      <c r="L348" s="23"/>
    </row>
    <row r="349" spans="1:12">
      <c r="A349" s="24"/>
      <c r="B349" s="25" t="s">
        <v>1521</v>
      </c>
      <c r="C349" s="13"/>
      <c r="D349" s="13"/>
      <c r="E349" s="20" t="s">
        <v>1073</v>
      </c>
      <c r="F349" s="13"/>
      <c r="G349" s="13"/>
      <c r="H349" s="13"/>
      <c r="I349" s="13"/>
      <c r="J349" s="13"/>
      <c r="K349" s="13"/>
      <c r="L349" s="23"/>
    </row>
    <row r="350" spans="1:12">
      <c r="A350" s="24"/>
      <c r="B350" s="25" t="s">
        <v>1522</v>
      </c>
      <c r="C350" s="13"/>
      <c r="D350" s="13"/>
      <c r="E350" s="20" t="s">
        <v>1075</v>
      </c>
      <c r="F350" s="13"/>
      <c r="G350" s="13"/>
      <c r="H350" s="13"/>
      <c r="I350" s="13"/>
      <c r="J350" s="13"/>
      <c r="K350" s="13"/>
      <c r="L350" s="23"/>
    </row>
    <row r="351" spans="1:12">
      <c r="A351" s="24"/>
      <c r="B351" s="25" t="s">
        <v>1523</v>
      </c>
      <c r="C351" s="13"/>
      <c r="D351" s="13"/>
      <c r="E351" s="20" t="s">
        <v>1524</v>
      </c>
      <c r="F351" s="13"/>
      <c r="G351" s="13"/>
      <c r="H351" s="13"/>
      <c r="I351" s="13"/>
      <c r="J351" s="13"/>
      <c r="K351" s="13"/>
      <c r="L351" s="23"/>
    </row>
    <row r="352" spans="1:12">
      <c r="A352" s="24"/>
      <c r="B352" s="25" t="s">
        <v>1525</v>
      </c>
      <c r="C352" s="13"/>
      <c r="D352" s="13"/>
      <c r="E352" s="20" t="s">
        <v>1526</v>
      </c>
      <c r="F352" s="13"/>
      <c r="G352" s="13"/>
      <c r="H352" s="13"/>
      <c r="I352" s="13"/>
      <c r="J352" s="13"/>
      <c r="K352" s="13"/>
      <c r="L352" s="23"/>
    </row>
    <row r="353" spans="1:12">
      <c r="A353" s="24"/>
      <c r="B353" s="25" t="s">
        <v>1527</v>
      </c>
      <c r="C353" s="13"/>
      <c r="D353" s="13"/>
      <c r="E353" s="20" t="s">
        <v>1499</v>
      </c>
      <c r="F353" s="13"/>
      <c r="G353" s="13"/>
      <c r="H353" s="13"/>
      <c r="I353" s="13"/>
      <c r="J353" s="13"/>
      <c r="K353" s="13"/>
      <c r="L353" s="23"/>
    </row>
    <row r="354" spans="1:12">
      <c r="A354" s="24"/>
      <c r="B354" s="25" t="s">
        <v>1528</v>
      </c>
      <c r="C354" s="13"/>
      <c r="D354" s="13"/>
      <c r="E354" s="20" t="s">
        <v>1073</v>
      </c>
      <c r="F354" s="13"/>
      <c r="G354" s="13"/>
      <c r="H354" s="13"/>
      <c r="I354" s="13"/>
      <c r="J354" s="13"/>
      <c r="K354" s="13"/>
      <c r="L354" s="23"/>
    </row>
    <row r="355" spans="1:12">
      <c r="A355" s="24"/>
      <c r="B355" s="25" t="s">
        <v>1529</v>
      </c>
      <c r="C355" s="13"/>
      <c r="D355" s="13"/>
      <c r="E355" s="20" t="s">
        <v>1075</v>
      </c>
      <c r="F355" s="13"/>
      <c r="G355" s="13"/>
      <c r="H355" s="13"/>
      <c r="I355" s="13"/>
      <c r="J355" s="13"/>
      <c r="K355" s="13"/>
      <c r="L355" s="23"/>
    </row>
    <row r="356" spans="1:12">
      <c r="A356" s="24"/>
      <c r="B356" s="25" t="s">
        <v>1530</v>
      </c>
      <c r="C356" s="13"/>
      <c r="D356" s="13"/>
      <c r="E356" s="20" t="s">
        <v>1018</v>
      </c>
      <c r="F356" s="13"/>
      <c r="G356" s="13"/>
      <c r="H356" s="13"/>
      <c r="I356" s="13"/>
      <c r="J356" s="13"/>
      <c r="K356" s="13"/>
      <c r="L356" s="23"/>
    </row>
    <row r="357" spans="1:12">
      <c r="A357" s="24"/>
      <c r="B357" s="25" t="s">
        <v>1531</v>
      </c>
      <c r="C357" s="13"/>
      <c r="D357" s="13"/>
      <c r="E357" s="20" t="s">
        <v>1020</v>
      </c>
      <c r="F357" s="13"/>
      <c r="G357" s="13"/>
      <c r="H357" s="13"/>
      <c r="I357" s="13"/>
      <c r="J357" s="13"/>
      <c r="K357" s="13"/>
      <c r="L357" s="23"/>
    </row>
    <row r="358" spans="1:12">
      <c r="A358" s="24"/>
      <c r="B358" s="25" t="s">
        <v>1532</v>
      </c>
      <c r="C358" s="13"/>
      <c r="D358" s="13"/>
      <c r="E358" s="20" t="s">
        <v>1120</v>
      </c>
      <c r="F358" s="13"/>
      <c r="G358" s="13"/>
      <c r="H358" s="13"/>
      <c r="I358" s="13"/>
      <c r="J358" s="13"/>
      <c r="K358" s="13"/>
      <c r="L358" s="23"/>
    </row>
    <row r="359" spans="1:12">
      <c r="A359" s="24"/>
      <c r="B359" s="25" t="s">
        <v>1533</v>
      </c>
      <c r="C359" s="13"/>
      <c r="D359" s="13"/>
      <c r="E359" s="21"/>
      <c r="F359" s="13"/>
      <c r="G359" s="13"/>
      <c r="H359" s="13"/>
      <c r="I359" s="13"/>
      <c r="J359" s="13"/>
      <c r="K359" s="13"/>
      <c r="L359" s="23"/>
    </row>
    <row r="360" spans="1:12">
      <c r="A360" s="24"/>
      <c r="B360" s="25" t="s">
        <v>1534</v>
      </c>
      <c r="C360" s="13"/>
      <c r="D360" s="13"/>
      <c r="E360" s="21"/>
      <c r="F360" s="13"/>
      <c r="G360" s="13"/>
      <c r="H360" s="13"/>
      <c r="I360" s="13"/>
      <c r="J360" s="13"/>
      <c r="K360" s="13"/>
      <c r="L360" s="23"/>
    </row>
    <row r="361" spans="1:12">
      <c r="A361" s="24"/>
      <c r="B361" s="25" t="s">
        <v>1535</v>
      </c>
      <c r="C361" s="13"/>
      <c r="D361" s="13"/>
      <c r="E361" s="21"/>
      <c r="F361" s="13"/>
      <c r="G361" s="13"/>
      <c r="H361" s="13"/>
      <c r="I361" s="13"/>
      <c r="J361" s="13"/>
      <c r="K361" s="13"/>
      <c r="L361" s="23"/>
    </row>
    <row r="362" spans="1:12">
      <c r="A362" s="24"/>
      <c r="B362" s="25" t="s">
        <v>1536</v>
      </c>
      <c r="C362" s="13"/>
      <c r="D362" s="13"/>
      <c r="E362" s="20" t="s">
        <v>1537</v>
      </c>
      <c r="F362" s="13"/>
      <c r="G362" s="13"/>
      <c r="H362" s="13"/>
      <c r="I362" s="13"/>
      <c r="J362" s="13"/>
      <c r="K362" s="13"/>
      <c r="L362" s="23"/>
    </row>
    <row r="363" spans="1:12">
      <c r="A363" s="24"/>
      <c r="B363" s="25" t="s">
        <v>1538</v>
      </c>
      <c r="C363" s="13"/>
      <c r="D363" s="13"/>
      <c r="E363" s="20" t="s">
        <v>1539</v>
      </c>
      <c r="F363" s="13"/>
      <c r="G363" s="13"/>
      <c r="H363" s="13"/>
      <c r="I363" s="13"/>
      <c r="J363" s="13"/>
      <c r="K363" s="13"/>
      <c r="L363" s="23"/>
    </row>
    <row r="364" spans="1:12">
      <c r="A364" s="24"/>
      <c r="B364" s="25" t="s">
        <v>1540</v>
      </c>
      <c r="C364" s="13"/>
      <c r="D364" s="13"/>
      <c r="E364" s="20" t="s">
        <v>1034</v>
      </c>
      <c r="F364" s="13"/>
      <c r="G364" s="13"/>
      <c r="H364" s="13"/>
      <c r="I364" s="13"/>
      <c r="J364" s="13"/>
      <c r="K364" s="13"/>
      <c r="L364" s="23"/>
    </row>
    <row r="365" spans="1:12">
      <c r="A365" s="24"/>
      <c r="B365" s="25" t="s">
        <v>1541</v>
      </c>
      <c r="C365" s="13"/>
      <c r="D365" s="13"/>
      <c r="E365" s="21"/>
      <c r="F365" s="13"/>
      <c r="G365" s="13"/>
      <c r="H365" s="13"/>
      <c r="I365" s="13"/>
      <c r="J365" s="13"/>
      <c r="K365" s="13"/>
      <c r="L365" s="23"/>
    </row>
    <row r="366" spans="1:12">
      <c r="A366" s="24"/>
      <c r="B366" s="25" t="s">
        <v>1542</v>
      </c>
      <c r="C366" s="13"/>
      <c r="D366" s="13"/>
      <c r="E366" s="21"/>
      <c r="F366" s="13"/>
      <c r="G366" s="13"/>
      <c r="H366" s="13"/>
      <c r="I366" s="13"/>
      <c r="J366" s="13"/>
      <c r="K366" s="13"/>
      <c r="L366" s="23"/>
    </row>
    <row r="367" spans="1:12">
      <c r="A367" s="24"/>
      <c r="B367" s="25" t="s">
        <v>1543</v>
      </c>
      <c r="C367" s="13"/>
      <c r="D367" s="13"/>
      <c r="E367" s="21"/>
      <c r="F367" s="13"/>
      <c r="G367" s="13"/>
      <c r="H367" s="13"/>
      <c r="I367" s="13"/>
      <c r="J367" s="13"/>
      <c r="K367" s="13"/>
      <c r="L367" s="23"/>
    </row>
    <row r="368" spans="1:12">
      <c r="A368" s="24"/>
      <c r="B368" s="25" t="s">
        <v>1544</v>
      </c>
      <c r="C368" s="13"/>
      <c r="D368" s="13"/>
      <c r="E368" s="20" t="s">
        <v>1018</v>
      </c>
      <c r="F368" s="13"/>
      <c r="G368" s="13"/>
      <c r="H368" s="13"/>
      <c r="I368" s="13"/>
      <c r="J368" s="13"/>
      <c r="K368" s="13"/>
      <c r="L368" s="23"/>
    </row>
    <row r="369" spans="1:12">
      <c r="A369" s="24"/>
      <c r="B369" s="25" t="s">
        <v>1545</v>
      </c>
      <c r="C369" s="13"/>
      <c r="D369" s="13"/>
      <c r="E369" s="20" t="s">
        <v>1020</v>
      </c>
      <c r="F369" s="13"/>
      <c r="G369" s="13"/>
      <c r="H369" s="13"/>
      <c r="I369" s="13"/>
      <c r="J369" s="13"/>
      <c r="K369" s="13"/>
      <c r="L369" s="23"/>
    </row>
    <row r="370" spans="1:12">
      <c r="A370" s="24"/>
      <c r="B370" s="25" t="s">
        <v>1546</v>
      </c>
      <c r="C370" s="13"/>
      <c r="D370" s="13"/>
      <c r="E370" s="20" t="s">
        <v>1090</v>
      </c>
      <c r="F370" s="13"/>
      <c r="G370" s="13"/>
      <c r="H370" s="13"/>
      <c r="I370" s="13"/>
      <c r="J370" s="13"/>
      <c r="K370" s="13"/>
      <c r="L370" s="23"/>
    </row>
    <row r="371" spans="1:12">
      <c r="A371" s="24"/>
      <c r="B371" s="25" t="s">
        <v>1547</v>
      </c>
      <c r="C371" s="13"/>
      <c r="D371" s="13"/>
      <c r="E371" s="20" t="s">
        <v>1154</v>
      </c>
      <c r="F371" s="13"/>
      <c r="G371" s="13"/>
      <c r="H371" s="13"/>
      <c r="I371" s="13"/>
      <c r="J371" s="13"/>
      <c r="K371" s="13"/>
      <c r="L371" s="23"/>
    </row>
    <row r="372" spans="1:12">
      <c r="A372" s="24"/>
      <c r="B372" s="25" t="s">
        <v>1548</v>
      </c>
      <c r="C372" s="13"/>
      <c r="D372" s="13"/>
      <c r="E372" s="20" t="s">
        <v>1549</v>
      </c>
      <c r="F372" s="13"/>
      <c r="G372" s="13"/>
      <c r="H372" s="13"/>
      <c r="I372" s="13"/>
      <c r="J372" s="13"/>
      <c r="K372" s="13"/>
      <c r="L372" s="23"/>
    </row>
    <row r="373" spans="1:12">
      <c r="A373" s="24"/>
      <c r="B373" s="25" t="s">
        <v>1550</v>
      </c>
      <c r="C373" s="13"/>
      <c r="D373" s="13"/>
      <c r="E373" s="20" t="s">
        <v>1067</v>
      </c>
      <c r="F373" s="13"/>
      <c r="G373" s="13"/>
      <c r="H373" s="13"/>
      <c r="I373" s="13"/>
      <c r="J373" s="13"/>
      <c r="K373" s="13"/>
      <c r="L373" s="23"/>
    </row>
    <row r="374" spans="1:12">
      <c r="A374" s="24"/>
      <c r="B374" s="25" t="s">
        <v>1551</v>
      </c>
      <c r="C374" s="13"/>
      <c r="D374" s="13"/>
      <c r="E374" s="20" t="s">
        <v>1552</v>
      </c>
      <c r="F374" s="13"/>
      <c r="G374" s="13"/>
      <c r="H374" s="13"/>
      <c r="I374" s="13"/>
      <c r="J374" s="13"/>
      <c r="K374" s="13"/>
      <c r="L374" s="23"/>
    </row>
    <row r="375" spans="1:12">
      <c r="A375" s="24"/>
      <c r="B375" s="25" t="s">
        <v>1553</v>
      </c>
      <c r="C375" s="13"/>
      <c r="D375" s="13"/>
      <c r="E375" s="20" t="s">
        <v>1193</v>
      </c>
      <c r="F375" s="13"/>
      <c r="G375" s="13"/>
      <c r="H375" s="13"/>
      <c r="I375" s="13"/>
      <c r="J375" s="13"/>
      <c r="K375" s="13"/>
      <c r="L375" s="23"/>
    </row>
    <row r="376" spans="1:12">
      <c r="A376" s="24"/>
      <c r="B376" s="25" t="s">
        <v>1554</v>
      </c>
      <c r="C376" s="13"/>
      <c r="D376" s="13"/>
      <c r="E376" s="20" t="s">
        <v>1555</v>
      </c>
      <c r="F376" s="13"/>
      <c r="G376" s="13"/>
      <c r="H376" s="13"/>
      <c r="I376" s="13"/>
      <c r="J376" s="13"/>
      <c r="K376" s="13"/>
      <c r="L376" s="23"/>
    </row>
    <row r="377" spans="1:12">
      <c r="A377" s="24"/>
      <c r="B377" s="25" t="s">
        <v>1556</v>
      </c>
      <c r="C377" s="13"/>
      <c r="D377" s="13"/>
      <c r="E377" s="21"/>
      <c r="F377" s="13"/>
      <c r="G377" s="13"/>
      <c r="H377" s="13"/>
      <c r="I377" s="13"/>
      <c r="J377" s="13"/>
      <c r="K377" s="13"/>
      <c r="L377" s="23"/>
    </row>
    <row r="378" spans="1:12">
      <c r="A378" s="24"/>
      <c r="B378" s="25" t="s">
        <v>1557</v>
      </c>
      <c r="C378" s="13"/>
      <c r="D378" s="13"/>
      <c r="E378" s="21"/>
      <c r="F378" s="13"/>
      <c r="G378" s="13"/>
      <c r="H378" s="13"/>
      <c r="I378" s="13"/>
      <c r="J378" s="13"/>
      <c r="K378" s="13"/>
      <c r="L378" s="23"/>
    </row>
    <row r="379" spans="1:12">
      <c r="A379" s="24"/>
      <c r="B379" s="25" t="s">
        <v>1558</v>
      </c>
      <c r="C379" s="13"/>
      <c r="D379" s="13"/>
      <c r="E379" s="21"/>
      <c r="F379" s="13"/>
      <c r="G379" s="13"/>
      <c r="H379" s="13"/>
      <c r="I379" s="13"/>
      <c r="J379" s="13"/>
      <c r="K379" s="13"/>
      <c r="L379" s="23"/>
    </row>
    <row r="380" spans="1:12">
      <c r="A380" s="24"/>
      <c r="B380" s="25" t="s">
        <v>1559</v>
      </c>
      <c r="C380" s="13"/>
      <c r="D380" s="13"/>
      <c r="E380" s="20" t="s">
        <v>1263</v>
      </c>
      <c r="F380" s="13"/>
      <c r="G380" s="13"/>
      <c r="H380" s="13"/>
      <c r="I380" s="13"/>
      <c r="J380" s="13"/>
      <c r="K380" s="13"/>
      <c r="L380" s="23"/>
    </row>
    <row r="381" spans="1:12">
      <c r="A381" s="24"/>
      <c r="B381" s="25" t="s">
        <v>1560</v>
      </c>
      <c r="C381" s="13"/>
      <c r="D381" s="13"/>
      <c r="E381" s="20" t="s">
        <v>1263</v>
      </c>
      <c r="F381" s="13"/>
      <c r="G381" s="13"/>
      <c r="H381" s="13"/>
      <c r="I381" s="13"/>
      <c r="J381" s="13"/>
      <c r="K381" s="13"/>
      <c r="L381" s="23"/>
    </row>
    <row r="382" spans="1:12">
      <c r="A382" s="24"/>
      <c r="B382" s="25" t="s">
        <v>1561</v>
      </c>
      <c r="C382" s="13"/>
      <c r="D382" s="13"/>
      <c r="E382" s="20" t="s">
        <v>1334</v>
      </c>
      <c r="F382" s="13"/>
      <c r="G382" s="13"/>
      <c r="H382" s="13"/>
      <c r="I382" s="13"/>
      <c r="J382" s="13"/>
      <c r="K382" s="13"/>
      <c r="L382" s="23"/>
    </row>
    <row r="383" spans="1:12">
      <c r="A383" s="24"/>
      <c r="B383" s="25" t="s">
        <v>1562</v>
      </c>
      <c r="C383" s="13"/>
      <c r="D383" s="13"/>
      <c r="E383" s="20" t="s">
        <v>1563</v>
      </c>
      <c r="F383" s="13"/>
      <c r="G383" s="13"/>
      <c r="H383" s="13"/>
      <c r="I383" s="13"/>
      <c r="J383" s="13"/>
      <c r="K383" s="13"/>
      <c r="L383" s="23"/>
    </row>
    <row r="384" spans="1:12">
      <c r="A384" s="24"/>
      <c r="B384" s="25" t="s">
        <v>1564</v>
      </c>
      <c r="C384" s="13"/>
      <c r="D384" s="13"/>
      <c r="E384" s="20" t="s">
        <v>1563</v>
      </c>
      <c r="F384" s="13"/>
      <c r="G384" s="13"/>
      <c r="H384" s="13"/>
      <c r="I384" s="13"/>
      <c r="J384" s="13"/>
      <c r="K384" s="13"/>
      <c r="L384" s="23"/>
    </row>
    <row r="385" spans="1:12">
      <c r="A385" s="24"/>
      <c r="B385" s="25" t="s">
        <v>1565</v>
      </c>
      <c r="C385" s="13"/>
      <c r="D385" s="13"/>
      <c r="E385" s="20" t="s">
        <v>1566</v>
      </c>
      <c r="F385" s="13"/>
      <c r="G385" s="13"/>
      <c r="H385" s="13"/>
      <c r="I385" s="13"/>
      <c r="J385" s="13"/>
      <c r="K385" s="13"/>
      <c r="L385" s="23"/>
    </row>
    <row r="386" spans="1:12">
      <c r="A386" s="24"/>
      <c r="B386" s="25" t="s">
        <v>1567</v>
      </c>
      <c r="C386" s="13"/>
      <c r="D386" s="13"/>
      <c r="E386" s="20" t="s">
        <v>1337</v>
      </c>
      <c r="F386" s="13"/>
      <c r="G386" s="13"/>
      <c r="H386" s="13"/>
      <c r="I386" s="13"/>
      <c r="J386" s="13"/>
      <c r="K386" s="13"/>
      <c r="L386" s="23"/>
    </row>
    <row r="387" spans="1:12">
      <c r="A387" s="24"/>
      <c r="B387" s="25" t="s">
        <v>1568</v>
      </c>
      <c r="C387" s="13"/>
      <c r="D387" s="13"/>
      <c r="E387" s="20" t="s">
        <v>1569</v>
      </c>
      <c r="F387" s="13"/>
      <c r="G387" s="13"/>
      <c r="H387" s="13"/>
      <c r="I387" s="13"/>
      <c r="J387" s="13"/>
      <c r="K387" s="13"/>
      <c r="L387" s="23"/>
    </row>
    <row r="388" spans="1:12">
      <c r="A388" s="24"/>
      <c r="B388" s="25" t="s">
        <v>1570</v>
      </c>
      <c r="C388" s="13"/>
      <c r="D388" s="13"/>
      <c r="E388" s="20" t="s">
        <v>1348</v>
      </c>
      <c r="F388" s="13"/>
      <c r="G388" s="13"/>
      <c r="H388" s="13"/>
      <c r="I388" s="13"/>
      <c r="J388" s="13"/>
      <c r="K388" s="13"/>
      <c r="L388" s="23"/>
    </row>
    <row r="389" spans="1:12">
      <c r="A389" s="24"/>
      <c r="B389" s="25" t="s">
        <v>1571</v>
      </c>
      <c r="C389" s="13"/>
      <c r="D389" s="13"/>
      <c r="E389" s="21"/>
      <c r="F389" s="13"/>
      <c r="G389" s="13"/>
      <c r="H389" s="13"/>
      <c r="I389" s="13"/>
      <c r="J389" s="13"/>
      <c r="K389" s="13"/>
      <c r="L389" s="23"/>
    </row>
    <row r="390" spans="1:12">
      <c r="A390" s="24"/>
      <c r="B390" s="25" t="s">
        <v>1572</v>
      </c>
      <c r="C390" s="13"/>
      <c r="D390" s="13"/>
      <c r="E390" s="21"/>
      <c r="F390" s="13"/>
      <c r="G390" s="13"/>
      <c r="H390" s="13"/>
      <c r="I390" s="13"/>
      <c r="J390" s="13"/>
      <c r="K390" s="13"/>
      <c r="L390" s="23"/>
    </row>
    <row r="391" spans="1:12">
      <c r="A391" s="24"/>
      <c r="B391" s="25" t="s">
        <v>1573</v>
      </c>
      <c r="C391" s="13"/>
      <c r="D391" s="13"/>
      <c r="E391" s="21"/>
      <c r="F391" s="13"/>
      <c r="G391" s="13"/>
      <c r="H391" s="13"/>
      <c r="I391" s="13"/>
      <c r="J391" s="13"/>
      <c r="K391" s="13"/>
      <c r="L391" s="23"/>
    </row>
    <row r="392" spans="1:12">
      <c r="A392" s="24"/>
      <c r="B392" s="25" t="s">
        <v>1574</v>
      </c>
      <c r="C392" s="13"/>
      <c r="D392" s="13"/>
      <c r="E392" s="20" t="s">
        <v>1204</v>
      </c>
      <c r="F392" s="13"/>
      <c r="G392" s="13"/>
      <c r="H392" s="13"/>
      <c r="I392" s="13"/>
      <c r="J392" s="13"/>
      <c r="K392" s="13"/>
      <c r="L392" s="23"/>
    </row>
    <row r="393" spans="1:12">
      <c r="A393" s="24"/>
      <c r="B393" s="25" t="s">
        <v>1575</v>
      </c>
      <c r="C393" s="13"/>
      <c r="D393" s="13"/>
      <c r="E393" s="20" t="s">
        <v>1204</v>
      </c>
      <c r="F393" s="13"/>
      <c r="G393" s="13"/>
      <c r="H393" s="13"/>
      <c r="I393" s="13"/>
      <c r="J393" s="13"/>
      <c r="K393" s="13"/>
      <c r="L393" s="23"/>
    </row>
    <row r="394" spans="1:12">
      <c r="A394" s="24"/>
      <c r="B394" s="25" t="s">
        <v>1576</v>
      </c>
      <c r="C394" s="13"/>
      <c r="D394" s="13"/>
      <c r="E394" s="20" t="s">
        <v>1424</v>
      </c>
      <c r="F394" s="13"/>
      <c r="G394" s="13"/>
      <c r="H394" s="13"/>
      <c r="I394" s="13"/>
      <c r="J394" s="13"/>
      <c r="K394" s="13"/>
      <c r="L394" s="23"/>
    </row>
    <row r="395" spans="1:12">
      <c r="A395" s="24"/>
      <c r="B395" s="25" t="s">
        <v>1577</v>
      </c>
      <c r="C395" s="13"/>
      <c r="D395" s="13"/>
      <c r="E395" s="20" t="s">
        <v>1424</v>
      </c>
      <c r="F395" s="13"/>
      <c r="G395" s="13"/>
      <c r="H395" s="13"/>
      <c r="I395" s="13"/>
      <c r="J395" s="13"/>
      <c r="K395" s="13"/>
      <c r="L395" s="23"/>
    </row>
    <row r="396" spans="1:12">
      <c r="A396" s="24"/>
      <c r="B396" s="25" t="s">
        <v>1578</v>
      </c>
      <c r="C396" s="13"/>
      <c r="D396" s="13"/>
      <c r="E396" s="20" t="s">
        <v>1579</v>
      </c>
      <c r="F396" s="13"/>
      <c r="G396" s="13"/>
      <c r="H396" s="13"/>
      <c r="I396" s="13"/>
      <c r="J396" s="13"/>
      <c r="K396" s="13"/>
      <c r="L396" s="23"/>
    </row>
    <row r="397" spans="1:12">
      <c r="A397" s="24"/>
      <c r="B397" s="25" t="s">
        <v>1580</v>
      </c>
      <c r="C397" s="13"/>
      <c r="D397" s="13"/>
      <c r="E397" s="20" t="s">
        <v>1359</v>
      </c>
      <c r="F397" s="13"/>
      <c r="G397" s="13"/>
      <c r="H397" s="13"/>
      <c r="I397" s="13"/>
      <c r="J397" s="13"/>
      <c r="K397" s="13"/>
      <c r="L397" s="23"/>
    </row>
    <row r="398" spans="1:12">
      <c r="A398" s="24"/>
      <c r="B398" s="25" t="s">
        <v>1581</v>
      </c>
      <c r="C398" s="13"/>
      <c r="D398" s="13"/>
      <c r="E398" s="20" t="s">
        <v>1359</v>
      </c>
      <c r="F398" s="13"/>
      <c r="G398" s="13"/>
      <c r="H398" s="13"/>
      <c r="I398" s="13"/>
      <c r="J398" s="13"/>
      <c r="K398" s="13"/>
      <c r="L398" s="23"/>
    </row>
    <row r="399" spans="1:12">
      <c r="A399" s="24"/>
      <c r="B399" s="25" t="s">
        <v>1582</v>
      </c>
      <c r="C399" s="13"/>
      <c r="D399" s="13"/>
      <c r="E399" s="20" t="s">
        <v>1583</v>
      </c>
      <c r="F399" s="13"/>
      <c r="G399" s="13"/>
      <c r="H399" s="13"/>
      <c r="I399" s="13"/>
      <c r="J399" s="13"/>
      <c r="K399" s="13"/>
      <c r="L399" s="23"/>
    </row>
    <row r="400" spans="1:12">
      <c r="A400" s="24"/>
      <c r="B400" s="25" t="s">
        <v>1584</v>
      </c>
      <c r="C400" s="13"/>
      <c r="D400" s="13"/>
      <c r="E400" s="20" t="s">
        <v>1583</v>
      </c>
      <c r="F400" s="13"/>
      <c r="G400" s="13"/>
      <c r="H400" s="13"/>
      <c r="I400" s="13"/>
      <c r="J400" s="13"/>
      <c r="K400" s="13"/>
      <c r="L400" s="23"/>
    </row>
    <row r="401" spans="1:12">
      <c r="A401" s="24"/>
      <c r="B401" s="25" t="s">
        <v>1585</v>
      </c>
      <c r="C401" s="13"/>
      <c r="D401" s="13"/>
      <c r="E401" s="20" t="s">
        <v>1586</v>
      </c>
      <c r="F401" s="13"/>
      <c r="G401" s="13"/>
      <c r="H401" s="13"/>
      <c r="I401" s="13"/>
      <c r="J401" s="13"/>
      <c r="K401" s="13"/>
      <c r="L401" s="23"/>
    </row>
    <row r="402" spans="1:12">
      <c r="A402" s="24"/>
      <c r="B402" s="25" t="s">
        <v>1587</v>
      </c>
      <c r="C402" s="13"/>
      <c r="D402" s="13"/>
      <c r="E402" s="20" t="s">
        <v>1055</v>
      </c>
      <c r="F402" s="13"/>
      <c r="G402" s="13"/>
      <c r="H402" s="13"/>
      <c r="I402" s="13"/>
      <c r="J402" s="13"/>
      <c r="K402" s="13"/>
      <c r="L402" s="23"/>
    </row>
    <row r="403" spans="1:12">
      <c r="A403" s="24"/>
      <c r="B403" s="25" t="s">
        <v>1588</v>
      </c>
      <c r="C403" s="13"/>
      <c r="D403" s="13"/>
      <c r="E403" s="20" t="s">
        <v>1055</v>
      </c>
      <c r="F403" s="13"/>
      <c r="G403" s="13"/>
      <c r="H403" s="13"/>
      <c r="I403" s="13"/>
      <c r="J403" s="13"/>
      <c r="K403" s="13"/>
      <c r="L403" s="23"/>
    </row>
    <row r="404" spans="1:12">
      <c r="A404" s="24"/>
      <c r="B404" s="25" t="s">
        <v>1589</v>
      </c>
      <c r="C404" s="13"/>
      <c r="D404" s="13"/>
      <c r="E404" s="20" t="s">
        <v>1024</v>
      </c>
      <c r="F404" s="13"/>
      <c r="G404" s="13"/>
      <c r="H404" s="13"/>
      <c r="I404" s="13"/>
      <c r="J404" s="13"/>
      <c r="K404" s="13"/>
      <c r="L404" s="23"/>
    </row>
    <row r="405" spans="1:12">
      <c r="A405" s="24"/>
      <c r="B405" s="25" t="s">
        <v>1590</v>
      </c>
      <c r="C405" s="13"/>
      <c r="D405" s="13"/>
      <c r="E405" s="20" t="s">
        <v>1026</v>
      </c>
      <c r="F405" s="13"/>
      <c r="G405" s="13"/>
      <c r="H405" s="13"/>
      <c r="I405" s="13"/>
      <c r="J405" s="13"/>
      <c r="K405" s="13"/>
      <c r="L405" s="23"/>
    </row>
    <row r="406" spans="1:12">
      <c r="A406" s="24"/>
      <c r="B406" s="25" t="s">
        <v>1591</v>
      </c>
      <c r="C406" s="13"/>
      <c r="D406" s="13"/>
      <c r="E406" s="20" t="s">
        <v>1207</v>
      </c>
      <c r="F406" s="13"/>
      <c r="G406" s="13"/>
      <c r="H406" s="13"/>
      <c r="I406" s="13"/>
      <c r="J406" s="13"/>
      <c r="K406" s="13"/>
      <c r="L406" s="23"/>
    </row>
    <row r="407" spans="1:12">
      <c r="A407" s="24"/>
      <c r="B407" s="25" t="s">
        <v>1592</v>
      </c>
      <c r="C407" s="13"/>
      <c r="D407" s="13"/>
      <c r="E407" s="21"/>
      <c r="F407" s="13"/>
      <c r="G407" s="13"/>
      <c r="H407" s="13"/>
      <c r="I407" s="13"/>
      <c r="J407" s="13"/>
      <c r="K407" s="13"/>
      <c r="L407" s="23"/>
    </row>
    <row r="408" spans="1:12">
      <c r="A408" s="24"/>
      <c r="B408" s="25" t="s">
        <v>1593</v>
      </c>
      <c r="C408" s="13"/>
      <c r="D408" s="13"/>
      <c r="E408" s="21"/>
      <c r="F408" s="13"/>
      <c r="G408" s="13"/>
      <c r="H408" s="13"/>
      <c r="I408" s="13"/>
      <c r="J408" s="13"/>
      <c r="K408" s="13"/>
      <c r="L408" s="23"/>
    </row>
    <row r="409" spans="1:12">
      <c r="A409" s="24"/>
      <c r="B409" s="25" t="s">
        <v>1594</v>
      </c>
      <c r="C409" s="13"/>
      <c r="D409" s="13"/>
      <c r="E409" s="21"/>
      <c r="F409" s="13"/>
      <c r="G409" s="13"/>
      <c r="H409" s="13"/>
      <c r="I409" s="13"/>
      <c r="J409" s="13"/>
      <c r="K409" s="13"/>
      <c r="L409" s="23"/>
    </row>
    <row r="410" spans="1:12">
      <c r="A410" s="24"/>
      <c r="B410" s="25" t="s">
        <v>1595</v>
      </c>
      <c r="C410" s="13"/>
      <c r="D410" s="13"/>
      <c r="E410" s="20" t="s">
        <v>1596</v>
      </c>
      <c r="F410" s="13"/>
      <c r="G410" s="13"/>
      <c r="H410" s="13"/>
      <c r="I410" s="13"/>
      <c r="J410" s="13"/>
      <c r="K410" s="13"/>
      <c r="L410" s="23"/>
    </row>
    <row r="411" spans="1:12">
      <c r="A411" s="24"/>
      <c r="B411" s="25" t="s">
        <v>1597</v>
      </c>
      <c r="C411" s="13"/>
      <c r="D411" s="13"/>
      <c r="E411" s="20" t="s">
        <v>1598</v>
      </c>
      <c r="F411" s="13"/>
      <c r="G411" s="13"/>
      <c r="H411" s="13"/>
      <c r="I411" s="13"/>
      <c r="J411" s="13"/>
      <c r="K411" s="13"/>
      <c r="L411" s="23"/>
    </row>
    <row r="412" spans="1:12">
      <c r="A412" s="24"/>
      <c r="B412" s="25" t="s">
        <v>1599</v>
      </c>
      <c r="C412" s="13"/>
      <c r="D412" s="13"/>
      <c r="E412" s="20" t="s">
        <v>1251</v>
      </c>
      <c r="F412" s="13"/>
      <c r="G412" s="13"/>
      <c r="H412" s="13"/>
      <c r="I412" s="13"/>
      <c r="J412" s="13"/>
      <c r="K412" s="13"/>
      <c r="L412" s="23"/>
    </row>
    <row r="413" spans="1:12">
      <c r="A413" s="24"/>
      <c r="B413" s="25" t="s">
        <v>1600</v>
      </c>
      <c r="C413" s="13"/>
      <c r="D413" s="13"/>
      <c r="E413" s="21"/>
      <c r="F413" s="13"/>
      <c r="G413" s="13"/>
      <c r="H413" s="13"/>
      <c r="I413" s="13"/>
      <c r="J413" s="13"/>
      <c r="K413" s="13"/>
      <c r="L413" s="23"/>
    </row>
    <row r="414" spans="1:12">
      <c r="A414" s="24"/>
      <c r="B414" s="25" t="s">
        <v>1601</v>
      </c>
      <c r="C414" s="13"/>
      <c r="D414" s="13"/>
      <c r="E414" s="21"/>
      <c r="F414" s="13"/>
      <c r="G414" s="13"/>
      <c r="H414" s="13"/>
      <c r="I414" s="13"/>
      <c r="J414" s="13"/>
      <c r="K414" s="13"/>
      <c r="L414" s="23"/>
    </row>
    <row r="415" spans="1:12">
      <c r="A415" s="24"/>
      <c r="B415" s="25" t="s">
        <v>1602</v>
      </c>
      <c r="C415" s="13"/>
      <c r="D415" s="13"/>
      <c r="E415" s="21"/>
      <c r="F415" s="13"/>
      <c r="G415" s="13"/>
      <c r="H415" s="13"/>
      <c r="I415" s="13"/>
      <c r="J415" s="13"/>
      <c r="K415" s="13"/>
      <c r="L415" s="23"/>
    </row>
    <row r="416" spans="1:12">
      <c r="A416" s="24"/>
      <c r="B416" s="25" t="s">
        <v>1603</v>
      </c>
      <c r="C416" s="13"/>
      <c r="D416" s="13"/>
      <c r="E416" s="20" t="s">
        <v>1604</v>
      </c>
      <c r="F416" s="13"/>
      <c r="G416" s="13"/>
      <c r="H416" s="13"/>
      <c r="I416" s="13"/>
      <c r="J416" s="13"/>
      <c r="K416" s="13"/>
      <c r="L416" s="23"/>
    </row>
    <row r="417" spans="1:12">
      <c r="A417" s="24"/>
      <c r="B417" s="25" t="s">
        <v>1605</v>
      </c>
      <c r="C417" s="13"/>
      <c r="D417" s="13"/>
      <c r="E417" s="20" t="s">
        <v>1604</v>
      </c>
      <c r="F417" s="13"/>
      <c r="G417" s="13"/>
      <c r="H417" s="13"/>
      <c r="I417" s="13"/>
      <c r="J417" s="13"/>
      <c r="K417" s="13"/>
      <c r="L417" s="23"/>
    </row>
    <row r="418" spans="1:12">
      <c r="A418" s="24"/>
      <c r="B418" s="25" t="s">
        <v>1606</v>
      </c>
      <c r="C418" s="13"/>
      <c r="D418" s="13"/>
      <c r="E418" s="20" t="s">
        <v>1607</v>
      </c>
      <c r="F418" s="13"/>
      <c r="G418" s="13"/>
      <c r="H418" s="13"/>
      <c r="I418" s="13"/>
      <c r="J418" s="13"/>
      <c r="K418" s="13"/>
      <c r="L418" s="23"/>
    </row>
    <row r="419" spans="1:12">
      <c r="A419" s="24"/>
      <c r="B419" s="25" t="s">
        <v>1608</v>
      </c>
      <c r="C419" s="13"/>
      <c r="D419" s="13"/>
      <c r="E419" s="20" t="s">
        <v>1607</v>
      </c>
      <c r="F419" s="13"/>
      <c r="G419" s="13"/>
      <c r="H419" s="13"/>
      <c r="I419" s="13"/>
      <c r="J419" s="13"/>
      <c r="K419" s="13"/>
      <c r="L419" s="23"/>
    </row>
    <row r="420" spans="1:12">
      <c r="A420" s="24"/>
      <c r="B420" s="25" t="s">
        <v>1609</v>
      </c>
      <c r="C420" s="13"/>
      <c r="D420" s="13"/>
      <c r="E420" s="20" t="s">
        <v>1610</v>
      </c>
      <c r="F420" s="13"/>
      <c r="G420" s="13"/>
      <c r="H420" s="13"/>
      <c r="I420" s="13"/>
      <c r="J420" s="13"/>
      <c r="K420" s="13"/>
      <c r="L420" s="23"/>
    </row>
    <row r="421" spans="1:12">
      <c r="A421" s="24"/>
      <c r="B421" s="25" t="s">
        <v>1611</v>
      </c>
      <c r="C421" s="13"/>
      <c r="D421" s="13"/>
      <c r="E421" s="21"/>
      <c r="F421" s="13"/>
      <c r="G421" s="13"/>
      <c r="H421" s="13"/>
      <c r="I421" s="13"/>
      <c r="J421" s="13"/>
      <c r="K421" s="13"/>
      <c r="L421" s="23"/>
    </row>
    <row r="422" spans="1:12">
      <c r="A422" s="24"/>
      <c r="B422" s="25" t="s">
        <v>1612</v>
      </c>
      <c r="C422" s="13"/>
      <c r="D422" s="13"/>
      <c r="E422" s="21"/>
      <c r="F422" s="13"/>
      <c r="G422" s="13"/>
      <c r="H422" s="13"/>
      <c r="I422" s="13"/>
      <c r="J422" s="13"/>
      <c r="K422" s="13"/>
      <c r="L422" s="23"/>
    </row>
    <row r="423" spans="1:12">
      <c r="A423" s="24"/>
      <c r="B423" s="25" t="s">
        <v>1613</v>
      </c>
      <c r="C423" s="13"/>
      <c r="D423" s="13"/>
      <c r="E423" s="21"/>
      <c r="F423" s="13"/>
      <c r="G423" s="13"/>
      <c r="H423" s="13"/>
      <c r="I423" s="13"/>
      <c r="J423" s="13"/>
      <c r="K423" s="13"/>
      <c r="L423" s="23"/>
    </row>
    <row r="424" spans="1:12">
      <c r="A424" s="24"/>
      <c r="B424" s="25" t="s">
        <v>1614</v>
      </c>
      <c r="C424" s="13"/>
      <c r="D424" s="13"/>
      <c r="E424" s="20" t="s">
        <v>1049</v>
      </c>
      <c r="F424" s="13"/>
      <c r="G424" s="13"/>
      <c r="H424" s="13"/>
      <c r="I424" s="13"/>
      <c r="J424" s="13"/>
      <c r="K424" s="13"/>
      <c r="L424" s="23"/>
    </row>
    <row r="425" spans="1:12">
      <c r="A425" s="24"/>
      <c r="B425" s="25" t="s">
        <v>1615</v>
      </c>
      <c r="C425" s="13"/>
      <c r="D425" s="13"/>
      <c r="E425" s="20" t="s">
        <v>1255</v>
      </c>
      <c r="F425" s="13"/>
      <c r="G425" s="13"/>
      <c r="H425" s="13"/>
      <c r="I425" s="13"/>
      <c r="J425" s="13"/>
      <c r="K425" s="13"/>
      <c r="L425" s="23"/>
    </row>
    <row r="426" spans="1:12">
      <c r="A426" s="24"/>
      <c r="B426" s="25" t="s">
        <v>1616</v>
      </c>
      <c r="C426" s="13"/>
      <c r="D426" s="13"/>
      <c r="E426" s="20" t="s">
        <v>1242</v>
      </c>
      <c r="F426" s="13"/>
      <c r="G426" s="13"/>
      <c r="H426" s="13"/>
      <c r="I426" s="13"/>
      <c r="J426" s="13"/>
      <c r="K426" s="13"/>
      <c r="L426" s="23"/>
    </row>
    <row r="427" spans="1:12">
      <c r="A427" s="24"/>
      <c r="B427" s="25" t="s">
        <v>1617</v>
      </c>
      <c r="C427" s="13"/>
      <c r="D427" s="13"/>
      <c r="E427" s="20" t="s">
        <v>1569</v>
      </c>
      <c r="F427" s="13"/>
      <c r="G427" s="13"/>
      <c r="H427" s="13"/>
      <c r="I427" s="13"/>
      <c r="J427" s="13"/>
      <c r="K427" s="13"/>
      <c r="L427" s="23"/>
    </row>
    <row r="428" spans="1:12">
      <c r="A428" s="24"/>
      <c r="B428" s="25" t="s">
        <v>1618</v>
      </c>
      <c r="C428" s="13"/>
      <c r="D428" s="13"/>
      <c r="E428" s="20" t="s">
        <v>1569</v>
      </c>
      <c r="F428" s="13"/>
      <c r="G428" s="13"/>
      <c r="H428" s="13"/>
      <c r="I428" s="13"/>
      <c r="J428" s="13"/>
      <c r="K428" s="13"/>
      <c r="L428" s="23"/>
    </row>
    <row r="429" spans="1:12">
      <c r="A429" s="24"/>
      <c r="B429" s="25" t="s">
        <v>1619</v>
      </c>
      <c r="C429" s="13"/>
      <c r="D429" s="13"/>
      <c r="E429" s="20" t="s">
        <v>1348</v>
      </c>
      <c r="F429" s="13"/>
      <c r="G429" s="13"/>
      <c r="H429" s="13"/>
      <c r="I429" s="13"/>
      <c r="J429" s="13"/>
      <c r="K429" s="13"/>
      <c r="L429" s="23"/>
    </row>
    <row r="430" spans="1:12">
      <c r="A430" s="24"/>
      <c r="B430" s="25" t="s">
        <v>1620</v>
      </c>
      <c r="C430" s="13"/>
      <c r="D430" s="13"/>
      <c r="E430" s="20" t="s">
        <v>1213</v>
      </c>
      <c r="F430" s="13"/>
      <c r="G430" s="13"/>
      <c r="H430" s="13"/>
      <c r="I430" s="13"/>
      <c r="J430" s="13"/>
      <c r="K430" s="13"/>
      <c r="L430" s="23"/>
    </row>
    <row r="431" spans="1:12">
      <c r="A431" s="24"/>
      <c r="B431" s="25" t="s">
        <v>1621</v>
      </c>
      <c r="C431" s="13"/>
      <c r="D431" s="13"/>
      <c r="E431" s="20" t="s">
        <v>1213</v>
      </c>
      <c r="F431" s="13"/>
      <c r="G431" s="13"/>
      <c r="H431" s="13"/>
      <c r="I431" s="13"/>
      <c r="J431" s="13"/>
      <c r="K431" s="13"/>
      <c r="L431" s="23"/>
    </row>
    <row r="432" spans="1:12">
      <c r="A432" s="24"/>
      <c r="B432" s="25" t="s">
        <v>1622</v>
      </c>
      <c r="C432" s="13"/>
      <c r="D432" s="13"/>
      <c r="E432" s="20" t="s">
        <v>1623</v>
      </c>
      <c r="F432" s="13"/>
      <c r="G432" s="13"/>
      <c r="H432" s="13"/>
      <c r="I432" s="13"/>
      <c r="J432" s="13"/>
      <c r="K432" s="13"/>
      <c r="L432" s="23"/>
    </row>
    <row r="433" spans="1:12">
      <c r="A433" s="24"/>
      <c r="B433" s="25" t="s">
        <v>1624</v>
      </c>
      <c r="C433" s="13"/>
      <c r="D433" s="13"/>
      <c r="E433" s="20" t="s">
        <v>1424</v>
      </c>
      <c r="F433" s="13"/>
      <c r="G433" s="13"/>
      <c r="H433" s="13"/>
      <c r="I433" s="13"/>
      <c r="J433" s="13"/>
      <c r="K433" s="13"/>
      <c r="L433" s="23"/>
    </row>
    <row r="434" spans="1:12">
      <c r="A434" s="24"/>
      <c r="B434" s="25" t="s">
        <v>1625</v>
      </c>
      <c r="C434" s="13"/>
      <c r="D434" s="13"/>
      <c r="E434" s="20" t="s">
        <v>1359</v>
      </c>
      <c r="F434" s="13"/>
      <c r="G434" s="13"/>
      <c r="H434" s="13"/>
      <c r="I434" s="13"/>
      <c r="J434" s="13"/>
      <c r="K434" s="13"/>
      <c r="L434" s="23"/>
    </row>
    <row r="435" spans="1:12">
      <c r="A435" s="24"/>
      <c r="B435" s="25" t="s">
        <v>1626</v>
      </c>
      <c r="C435" s="13"/>
      <c r="D435" s="13"/>
      <c r="E435" s="20" t="s">
        <v>1244</v>
      </c>
      <c r="F435" s="13"/>
      <c r="G435" s="13"/>
      <c r="H435" s="13"/>
      <c r="I435" s="13"/>
      <c r="J435" s="13"/>
      <c r="K435" s="13"/>
      <c r="L435" s="23"/>
    </row>
    <row r="436" spans="1:12">
      <c r="A436" s="24"/>
      <c r="B436" s="25" t="s">
        <v>1627</v>
      </c>
      <c r="C436" s="13"/>
      <c r="D436" s="13"/>
      <c r="E436" s="20" t="s">
        <v>1244</v>
      </c>
      <c r="F436" s="13"/>
      <c r="G436" s="13"/>
      <c r="H436" s="13"/>
      <c r="I436" s="13"/>
      <c r="J436" s="13"/>
      <c r="K436" s="13"/>
      <c r="L436" s="23"/>
    </row>
    <row r="437" spans="1:12">
      <c r="A437" s="24"/>
      <c r="B437" s="25" t="s">
        <v>1628</v>
      </c>
      <c r="C437" s="13"/>
      <c r="D437" s="13"/>
      <c r="E437" s="20" t="s">
        <v>1604</v>
      </c>
      <c r="F437" s="13"/>
      <c r="G437" s="13"/>
      <c r="H437" s="13"/>
      <c r="I437" s="13"/>
      <c r="J437" s="13"/>
      <c r="K437" s="13"/>
      <c r="L437" s="23"/>
    </row>
    <row r="438" spans="1:12">
      <c r="A438" s="24"/>
      <c r="B438" s="25" t="s">
        <v>1629</v>
      </c>
      <c r="C438" s="13"/>
      <c r="D438" s="13"/>
      <c r="E438" s="20" t="s">
        <v>1334</v>
      </c>
      <c r="F438" s="13"/>
      <c r="G438" s="13"/>
      <c r="H438" s="13"/>
      <c r="I438" s="13"/>
      <c r="J438" s="13"/>
      <c r="K438" s="13"/>
      <c r="L438" s="23"/>
    </row>
    <row r="439" spans="1:12">
      <c r="A439" s="24"/>
      <c r="B439" s="25" t="s">
        <v>1630</v>
      </c>
      <c r="C439" s="13"/>
      <c r="D439" s="13"/>
      <c r="E439" s="20" t="s">
        <v>1334</v>
      </c>
      <c r="F439" s="13"/>
      <c r="G439" s="13"/>
      <c r="H439" s="13"/>
      <c r="I439" s="13"/>
      <c r="J439" s="13"/>
      <c r="K439" s="13"/>
      <c r="L439" s="23"/>
    </row>
    <row r="440" spans="1:12">
      <c r="A440" s="24"/>
      <c r="B440" s="25" t="s">
        <v>1631</v>
      </c>
      <c r="C440" s="13"/>
      <c r="D440" s="13"/>
      <c r="E440" s="20" t="s">
        <v>1632</v>
      </c>
      <c r="F440" s="13"/>
      <c r="G440" s="13"/>
      <c r="H440" s="13"/>
      <c r="I440" s="13"/>
      <c r="J440" s="13"/>
      <c r="K440" s="13"/>
      <c r="L440" s="23"/>
    </row>
    <row r="441" spans="1:12">
      <c r="A441" s="24"/>
      <c r="B441" s="25" t="s">
        <v>1633</v>
      </c>
      <c r="C441" s="13"/>
      <c r="D441" s="13"/>
      <c r="E441" s="20" t="s">
        <v>1088</v>
      </c>
      <c r="F441" s="13"/>
      <c r="G441" s="13"/>
      <c r="H441" s="13"/>
      <c r="I441" s="13"/>
      <c r="J441" s="13"/>
      <c r="K441" s="13"/>
      <c r="L441" s="23"/>
    </row>
    <row r="442" spans="1:12">
      <c r="A442" s="24"/>
      <c r="B442" s="25" t="s">
        <v>1634</v>
      </c>
      <c r="C442" s="13"/>
      <c r="D442" s="13"/>
      <c r="E442" s="20" t="s">
        <v>1024</v>
      </c>
      <c r="F442" s="13"/>
      <c r="G442" s="13"/>
      <c r="H442" s="13"/>
      <c r="I442" s="13"/>
      <c r="J442" s="13"/>
      <c r="K442" s="13"/>
      <c r="L442" s="23"/>
    </row>
    <row r="443" spans="1:12">
      <c r="A443" s="24"/>
      <c r="B443" s="25" t="s">
        <v>1635</v>
      </c>
      <c r="C443" s="13"/>
      <c r="D443" s="13"/>
      <c r="E443" s="20" t="s">
        <v>1156</v>
      </c>
      <c r="F443" s="13"/>
      <c r="G443" s="13"/>
      <c r="H443" s="13"/>
      <c r="I443" s="13"/>
      <c r="J443" s="13"/>
      <c r="K443" s="13"/>
      <c r="L443" s="23"/>
    </row>
    <row r="444" spans="1:12">
      <c r="A444" s="24"/>
      <c r="B444" s="25" t="s">
        <v>1636</v>
      </c>
      <c r="C444" s="13"/>
      <c r="D444" s="13"/>
      <c r="E444" s="20" t="s">
        <v>1018</v>
      </c>
      <c r="F444" s="13"/>
      <c r="G444" s="13"/>
      <c r="H444" s="13"/>
      <c r="I444" s="13"/>
      <c r="J444" s="13"/>
      <c r="K444" s="13"/>
      <c r="L444" s="23"/>
    </row>
    <row r="445" spans="1:12">
      <c r="A445" s="24"/>
      <c r="B445" s="25" t="s">
        <v>1637</v>
      </c>
      <c r="C445" s="13"/>
      <c r="D445" s="13"/>
      <c r="E445" s="20" t="s">
        <v>1020</v>
      </c>
      <c r="F445" s="13"/>
      <c r="G445" s="13"/>
      <c r="H445" s="13"/>
      <c r="I445" s="13"/>
      <c r="J445" s="13"/>
      <c r="K445" s="13"/>
      <c r="L445" s="23"/>
    </row>
    <row r="446" spans="1:12">
      <c r="A446" s="24"/>
      <c r="B446" s="25" t="s">
        <v>1638</v>
      </c>
      <c r="C446" s="13"/>
      <c r="D446" s="13"/>
      <c r="E446" s="20" t="s">
        <v>1092</v>
      </c>
      <c r="F446" s="13"/>
      <c r="G446" s="13"/>
      <c r="H446" s="13"/>
      <c r="I446" s="13"/>
      <c r="J446" s="13"/>
      <c r="K446" s="13"/>
      <c r="L446" s="23"/>
    </row>
    <row r="447" spans="1:12">
      <c r="A447" s="24"/>
      <c r="B447" s="25" t="s">
        <v>1639</v>
      </c>
      <c r="C447" s="13"/>
      <c r="D447" s="13"/>
      <c r="E447" s="20" t="s">
        <v>1255</v>
      </c>
      <c r="F447" s="13"/>
      <c r="G447" s="13"/>
      <c r="H447" s="13"/>
      <c r="I447" s="13"/>
      <c r="J447" s="13"/>
      <c r="K447" s="13"/>
      <c r="L447" s="23"/>
    </row>
    <row r="448" spans="1:12">
      <c r="A448" s="24"/>
      <c r="B448" s="25" t="s">
        <v>1640</v>
      </c>
      <c r="C448" s="13"/>
      <c r="D448" s="13"/>
      <c r="E448" s="20" t="s">
        <v>1090</v>
      </c>
      <c r="F448" s="13"/>
      <c r="G448" s="13"/>
      <c r="H448" s="13"/>
      <c r="I448" s="13"/>
      <c r="J448" s="13"/>
      <c r="K448" s="13"/>
      <c r="L448" s="23"/>
    </row>
    <row r="449" spans="1:12">
      <c r="A449" s="24"/>
      <c r="B449" s="25" t="s">
        <v>1641</v>
      </c>
      <c r="C449" s="13"/>
      <c r="D449" s="13"/>
      <c r="E449" s="20" t="s">
        <v>1596</v>
      </c>
      <c r="F449" s="13"/>
      <c r="G449" s="13"/>
      <c r="H449" s="13"/>
      <c r="I449" s="13"/>
      <c r="J449" s="13"/>
      <c r="K449" s="13"/>
      <c r="L449" s="23"/>
    </row>
    <row r="450" spans="1:12">
      <c r="A450" s="24"/>
      <c r="B450" s="25" t="s">
        <v>1642</v>
      </c>
      <c r="C450" s="13"/>
      <c r="D450" s="13"/>
      <c r="E450" s="20" t="s">
        <v>1255</v>
      </c>
      <c r="F450" s="13"/>
      <c r="G450" s="13"/>
      <c r="H450" s="13"/>
      <c r="I450" s="13"/>
      <c r="J450" s="13"/>
      <c r="K450" s="13"/>
      <c r="L450" s="23"/>
    </row>
    <row r="451" spans="1:12">
      <c r="A451" s="24"/>
      <c r="B451" s="25" t="s">
        <v>1643</v>
      </c>
      <c r="C451" s="13"/>
      <c r="D451" s="13"/>
      <c r="E451" s="20" t="s">
        <v>1090</v>
      </c>
      <c r="F451" s="13"/>
      <c r="G451" s="13"/>
      <c r="H451" s="13"/>
      <c r="I451" s="13"/>
      <c r="J451" s="13"/>
      <c r="K451" s="13"/>
      <c r="L451" s="23"/>
    </row>
    <row r="452" spans="1:12">
      <c r="A452" s="24"/>
      <c r="B452" s="25" t="s">
        <v>1644</v>
      </c>
      <c r="C452" s="13"/>
      <c r="D452" s="13"/>
      <c r="E452" s="20" t="s">
        <v>1026</v>
      </c>
      <c r="F452" s="13"/>
      <c r="G452" s="13"/>
      <c r="H452" s="13"/>
      <c r="I452" s="13"/>
      <c r="J452" s="13"/>
      <c r="K452" s="13"/>
      <c r="L452" s="23"/>
    </row>
    <row r="453" spans="1:12">
      <c r="A453" s="24"/>
      <c r="B453" s="25" t="s">
        <v>1645</v>
      </c>
      <c r="C453" s="13"/>
      <c r="D453" s="13"/>
      <c r="E453" s="21"/>
      <c r="F453" s="13"/>
      <c r="G453" s="13"/>
      <c r="H453" s="13"/>
      <c r="I453" s="13"/>
      <c r="J453" s="13"/>
      <c r="K453" s="13"/>
      <c r="L453" s="23"/>
    </row>
    <row r="454" spans="1:12">
      <c r="A454" s="24"/>
      <c r="B454" s="25" t="s">
        <v>1646</v>
      </c>
      <c r="C454" s="13"/>
      <c r="D454" s="13"/>
      <c r="E454" s="21"/>
      <c r="F454" s="13"/>
      <c r="G454" s="13"/>
      <c r="H454" s="13"/>
      <c r="I454" s="13"/>
      <c r="J454" s="13"/>
      <c r="K454" s="13"/>
      <c r="L454" s="23"/>
    </row>
    <row r="455" spans="1:12">
      <c r="A455" s="24"/>
      <c r="B455" s="25" t="s">
        <v>1647</v>
      </c>
      <c r="C455" s="13"/>
      <c r="D455" s="13"/>
      <c r="E455" s="21"/>
      <c r="F455" s="13"/>
      <c r="G455" s="13"/>
      <c r="H455" s="13"/>
      <c r="I455" s="13"/>
      <c r="J455" s="13"/>
      <c r="K455" s="13"/>
      <c r="L455" s="23"/>
    </row>
    <row r="456" spans="1:12">
      <c r="A456" s="24"/>
      <c r="B456" s="25" t="s">
        <v>1648</v>
      </c>
      <c r="C456" s="13"/>
      <c r="D456" s="13"/>
      <c r="E456" s="21"/>
      <c r="F456" s="13"/>
      <c r="G456" s="13"/>
      <c r="H456" s="13"/>
      <c r="I456" s="13"/>
      <c r="J456" s="13"/>
      <c r="K456" s="13"/>
      <c r="L456" s="23"/>
    </row>
    <row r="457" spans="1:12">
      <c r="A457" s="24"/>
      <c r="B457" s="25" t="s">
        <v>1649</v>
      </c>
      <c r="C457" s="13"/>
      <c r="D457" s="13"/>
      <c r="E457" s="21"/>
      <c r="F457" s="13"/>
      <c r="G457" s="13"/>
      <c r="H457" s="13"/>
      <c r="I457" s="13"/>
      <c r="J457" s="13"/>
      <c r="K457" s="13"/>
      <c r="L457" s="23"/>
    </row>
    <row r="458" spans="1:12">
      <c r="A458" s="24"/>
      <c r="B458" s="25" t="s">
        <v>1650</v>
      </c>
      <c r="C458" s="13"/>
      <c r="D458" s="13"/>
      <c r="E458" s="20" t="s">
        <v>1563</v>
      </c>
      <c r="F458" s="13"/>
      <c r="G458" s="13"/>
      <c r="H458" s="13"/>
      <c r="I458" s="13"/>
      <c r="J458" s="13"/>
      <c r="K458" s="13"/>
      <c r="L458" s="23"/>
    </row>
    <row r="459" spans="1:12">
      <c r="A459" s="24"/>
      <c r="B459" s="25" t="s">
        <v>1651</v>
      </c>
      <c r="C459" s="13"/>
      <c r="D459" s="13"/>
      <c r="E459" s="20" t="s">
        <v>1563</v>
      </c>
      <c r="F459" s="13"/>
      <c r="G459" s="13"/>
      <c r="H459" s="13"/>
      <c r="I459" s="13"/>
      <c r="J459" s="13"/>
      <c r="K459" s="13"/>
      <c r="L459" s="23"/>
    </row>
    <row r="460" spans="1:12">
      <c r="A460" s="24"/>
      <c r="B460" s="25" t="s">
        <v>1652</v>
      </c>
      <c r="C460" s="13"/>
      <c r="D460" s="13"/>
      <c r="E460" s="20" t="s">
        <v>1653</v>
      </c>
      <c r="F460" s="13"/>
      <c r="G460" s="13"/>
      <c r="H460" s="13"/>
      <c r="I460" s="13"/>
      <c r="J460" s="13"/>
      <c r="K460" s="13"/>
      <c r="L460" s="23"/>
    </row>
    <row r="461" spans="1:12">
      <c r="A461" s="24"/>
      <c r="B461" s="25" t="s">
        <v>1654</v>
      </c>
      <c r="C461" s="13"/>
      <c r="D461" s="13"/>
      <c r="E461" s="20" t="s">
        <v>1261</v>
      </c>
      <c r="F461" s="13"/>
      <c r="G461" s="13"/>
      <c r="H461" s="13"/>
      <c r="I461" s="13"/>
      <c r="J461" s="13"/>
      <c r="K461" s="13"/>
      <c r="L461" s="23"/>
    </row>
    <row r="462" spans="1:12">
      <c r="A462" s="24"/>
      <c r="B462" s="25" t="s">
        <v>1655</v>
      </c>
      <c r="C462" s="13"/>
      <c r="D462" s="13"/>
      <c r="E462" s="20" t="s">
        <v>1261</v>
      </c>
      <c r="F462" s="13"/>
      <c r="G462" s="13"/>
      <c r="H462" s="13"/>
      <c r="I462" s="13"/>
      <c r="J462" s="13"/>
      <c r="K462" s="13"/>
      <c r="L462" s="23"/>
    </row>
    <row r="463" spans="1:12">
      <c r="A463" s="24"/>
      <c r="B463" s="25" t="s">
        <v>1656</v>
      </c>
      <c r="C463" s="13"/>
      <c r="D463" s="13"/>
      <c r="E463" s="20" t="s">
        <v>1657</v>
      </c>
      <c r="F463" s="13"/>
      <c r="G463" s="13"/>
      <c r="H463" s="13"/>
      <c r="I463" s="13"/>
      <c r="J463" s="13"/>
      <c r="K463" s="13"/>
      <c r="L463" s="23"/>
    </row>
    <row r="464" spans="1:12">
      <c r="A464" s="24"/>
      <c r="B464" s="25" t="s">
        <v>1658</v>
      </c>
      <c r="C464" s="13"/>
      <c r="D464" s="13"/>
      <c r="E464" s="20" t="s">
        <v>1659</v>
      </c>
      <c r="F464" s="13"/>
      <c r="G464" s="13"/>
      <c r="H464" s="13"/>
      <c r="I464" s="13"/>
      <c r="J464" s="13"/>
      <c r="K464" s="13"/>
      <c r="L464" s="23"/>
    </row>
    <row r="465" spans="1:12">
      <c r="A465" s="24"/>
      <c r="B465" s="25" t="s">
        <v>1660</v>
      </c>
      <c r="C465" s="13"/>
      <c r="D465" s="13"/>
      <c r="E465" s="20" t="s">
        <v>1123</v>
      </c>
      <c r="F465" s="13"/>
      <c r="G465" s="13"/>
      <c r="H465" s="13"/>
      <c r="I465" s="13"/>
      <c r="J465" s="13"/>
      <c r="K465" s="13"/>
      <c r="L465" s="23"/>
    </row>
    <row r="466" spans="1:12">
      <c r="A466" s="24"/>
      <c r="B466" s="25" t="s">
        <v>1661</v>
      </c>
      <c r="C466" s="13"/>
      <c r="D466" s="13"/>
      <c r="E466" s="20" t="s">
        <v>1539</v>
      </c>
      <c r="F466" s="13"/>
      <c r="G466" s="13"/>
      <c r="H466" s="13"/>
      <c r="I466" s="13"/>
      <c r="J466" s="13"/>
      <c r="K466" s="13"/>
      <c r="L466" s="23"/>
    </row>
    <row r="467" spans="1:12">
      <c r="A467" s="24"/>
      <c r="B467" s="25" t="s">
        <v>1662</v>
      </c>
      <c r="C467" s="13"/>
      <c r="D467" s="13"/>
      <c r="E467" s="20" t="s">
        <v>1242</v>
      </c>
      <c r="F467" s="13"/>
      <c r="G467" s="13"/>
      <c r="H467" s="13"/>
      <c r="I467" s="13"/>
      <c r="J467" s="13"/>
      <c r="K467" s="13"/>
      <c r="L467" s="23"/>
    </row>
    <row r="468" spans="1:12">
      <c r="A468" s="24"/>
      <c r="B468" s="25" t="s">
        <v>1663</v>
      </c>
      <c r="C468" s="13"/>
      <c r="D468" s="13"/>
      <c r="E468" s="20" t="s">
        <v>1659</v>
      </c>
      <c r="F468" s="13"/>
      <c r="G468" s="13"/>
      <c r="H468" s="13"/>
      <c r="I468" s="13"/>
      <c r="J468" s="13"/>
      <c r="K468" s="13"/>
      <c r="L468" s="23"/>
    </row>
    <row r="469" spans="1:12">
      <c r="A469" s="24"/>
      <c r="B469" s="25" t="s">
        <v>1664</v>
      </c>
      <c r="C469" s="13"/>
      <c r="D469" s="13"/>
      <c r="E469" s="20" t="s">
        <v>1665</v>
      </c>
      <c r="F469" s="13"/>
      <c r="G469" s="13"/>
      <c r="H469" s="13"/>
      <c r="I469" s="13"/>
      <c r="J469" s="13"/>
      <c r="K469" s="13"/>
      <c r="L469" s="23"/>
    </row>
    <row r="470" spans="1:12">
      <c r="A470" s="24"/>
      <c r="B470" s="25" t="s">
        <v>1666</v>
      </c>
      <c r="C470" s="13"/>
      <c r="D470" s="13"/>
      <c r="E470" s="20" t="s">
        <v>1302</v>
      </c>
      <c r="F470" s="13"/>
      <c r="G470" s="13"/>
      <c r="H470" s="13"/>
      <c r="I470" s="13"/>
      <c r="J470" s="13"/>
      <c r="K470" s="13"/>
      <c r="L470" s="23"/>
    </row>
    <row r="471" spans="1:12">
      <c r="A471" s="24"/>
      <c r="B471" s="25" t="s">
        <v>1667</v>
      </c>
      <c r="C471" s="13"/>
      <c r="D471" s="13"/>
      <c r="E471" s="20" t="s">
        <v>1302</v>
      </c>
      <c r="F471" s="13"/>
      <c r="G471" s="13"/>
      <c r="H471" s="13"/>
      <c r="I471" s="13"/>
      <c r="J471" s="13"/>
      <c r="K471" s="13"/>
      <c r="L471" s="23"/>
    </row>
    <row r="472" spans="1:12">
      <c r="A472" s="24"/>
      <c r="B472" s="25" t="s">
        <v>1668</v>
      </c>
      <c r="C472" s="13"/>
      <c r="D472" s="13"/>
      <c r="E472" s="20" t="s">
        <v>1669</v>
      </c>
      <c r="F472" s="13"/>
      <c r="G472" s="13"/>
      <c r="H472" s="13"/>
      <c r="I472" s="13"/>
      <c r="J472" s="13"/>
      <c r="K472" s="13"/>
      <c r="L472" s="23"/>
    </row>
    <row r="473" spans="1:12">
      <c r="A473" s="24"/>
      <c r="B473" s="25" t="s">
        <v>1670</v>
      </c>
      <c r="C473" s="13"/>
      <c r="D473" s="13"/>
      <c r="E473" s="20" t="s">
        <v>1671</v>
      </c>
      <c r="F473" s="13"/>
      <c r="G473" s="13"/>
      <c r="H473" s="13"/>
      <c r="I473" s="13"/>
      <c r="J473" s="13"/>
      <c r="K473" s="13"/>
      <c r="L473" s="23"/>
    </row>
    <row r="474" spans="1:12">
      <c r="A474" s="24" t="s">
        <v>1672</v>
      </c>
      <c r="B474" s="25" t="s">
        <v>1673</v>
      </c>
      <c r="C474" s="13"/>
      <c r="D474" s="13"/>
      <c r="E474" s="20" t="s">
        <v>1674</v>
      </c>
      <c r="F474" s="13"/>
      <c r="G474" s="13"/>
      <c r="H474" s="13"/>
      <c r="I474" s="13"/>
      <c r="J474" s="13"/>
      <c r="K474" s="13"/>
      <c r="L474" s="23"/>
    </row>
    <row r="475" spans="1:12">
      <c r="A475" s="24"/>
      <c r="B475" s="25" t="s">
        <v>1675</v>
      </c>
      <c r="C475" s="13"/>
      <c r="D475" s="13"/>
      <c r="E475" s="20" t="s">
        <v>1676</v>
      </c>
      <c r="F475" s="13"/>
      <c r="G475" s="13"/>
      <c r="H475" s="13"/>
      <c r="I475" s="13"/>
      <c r="J475" s="13"/>
      <c r="K475" s="13"/>
      <c r="L475" s="23"/>
    </row>
    <row r="476" spans="1:12">
      <c r="A476" s="24"/>
      <c r="B476" s="25" t="s">
        <v>1677</v>
      </c>
      <c r="C476" s="13"/>
      <c r="D476" s="13"/>
      <c r="E476" s="20" t="s">
        <v>1280</v>
      </c>
      <c r="F476" s="13"/>
      <c r="G476" s="13"/>
      <c r="H476" s="13"/>
      <c r="I476" s="13"/>
      <c r="J476" s="13"/>
      <c r="K476" s="13"/>
      <c r="L476" s="23"/>
    </row>
    <row r="477" spans="1:12">
      <c r="A477" s="24" t="s">
        <v>1672</v>
      </c>
      <c r="B477" s="25" t="s">
        <v>1678</v>
      </c>
      <c r="C477" s="13"/>
      <c r="D477" s="13"/>
      <c r="E477" s="20" t="s">
        <v>1049</v>
      </c>
      <c r="F477" s="13"/>
      <c r="G477" s="13"/>
      <c r="H477" s="13"/>
      <c r="I477" s="13"/>
      <c r="J477" s="13"/>
      <c r="K477" s="13"/>
      <c r="L477" s="23"/>
    </row>
    <row r="478" spans="1:12">
      <c r="A478" s="24"/>
      <c r="B478" s="25" t="s">
        <v>1679</v>
      </c>
      <c r="C478" s="13"/>
      <c r="D478" s="13"/>
      <c r="E478" s="20" t="s">
        <v>1255</v>
      </c>
      <c r="F478" s="13"/>
      <c r="G478" s="13"/>
      <c r="H478" s="13"/>
      <c r="I478" s="13"/>
      <c r="J478" s="13"/>
      <c r="K478" s="13"/>
      <c r="L478" s="23"/>
    </row>
    <row r="479" spans="1:12">
      <c r="A479" s="24"/>
      <c r="B479" s="25" t="s">
        <v>1680</v>
      </c>
      <c r="C479" s="13"/>
      <c r="D479" s="13"/>
      <c r="E479" s="20" t="s">
        <v>1159</v>
      </c>
      <c r="F479" s="13"/>
      <c r="G479" s="13"/>
      <c r="H479" s="13"/>
      <c r="I479" s="13"/>
      <c r="J479" s="13"/>
      <c r="K479" s="13"/>
      <c r="L479" s="23"/>
    </row>
    <row r="480" spans="1:12">
      <c r="A480" s="24"/>
      <c r="B480" s="25" t="s">
        <v>1681</v>
      </c>
      <c r="C480" s="13"/>
      <c r="D480" s="13"/>
      <c r="E480" s="20" t="s">
        <v>1345</v>
      </c>
      <c r="F480" s="13"/>
      <c r="G480" s="13"/>
      <c r="H480" s="13"/>
      <c r="I480" s="13"/>
      <c r="J480" s="13"/>
      <c r="K480" s="13"/>
      <c r="L480" s="23"/>
    </row>
    <row r="481" spans="1:12">
      <c r="A481" s="24"/>
      <c r="B481" s="25" t="s">
        <v>1682</v>
      </c>
      <c r="C481" s="13"/>
      <c r="D481" s="13"/>
      <c r="E481" s="20" t="s">
        <v>1345</v>
      </c>
      <c r="F481" s="13"/>
      <c r="G481" s="13"/>
      <c r="H481" s="13"/>
      <c r="I481" s="13"/>
      <c r="J481" s="13"/>
      <c r="K481" s="13"/>
      <c r="L481" s="23"/>
    </row>
    <row r="482" spans="1:12">
      <c r="A482" s="24"/>
      <c r="B482" s="25" t="s">
        <v>1683</v>
      </c>
      <c r="C482" s="13"/>
      <c r="D482" s="13"/>
      <c r="E482" s="20" t="s">
        <v>1684</v>
      </c>
      <c r="F482" s="13"/>
      <c r="G482" s="13"/>
      <c r="H482" s="13"/>
      <c r="I482" s="13"/>
      <c r="J482" s="13"/>
      <c r="K482" s="13"/>
      <c r="L482" s="23"/>
    </row>
    <row r="483" spans="1:12">
      <c r="A483" s="24"/>
      <c r="B483" s="25" t="s">
        <v>1685</v>
      </c>
      <c r="C483" s="13"/>
      <c r="D483" s="13"/>
      <c r="E483" s="20" t="s">
        <v>1213</v>
      </c>
      <c r="F483" s="13"/>
      <c r="G483" s="13"/>
      <c r="H483" s="13"/>
      <c r="I483" s="13"/>
      <c r="J483" s="13"/>
      <c r="K483" s="13"/>
      <c r="L483" s="23"/>
    </row>
    <row r="484" spans="1:12">
      <c r="A484" s="24"/>
      <c r="B484" s="25" t="s">
        <v>1686</v>
      </c>
      <c r="C484" s="13"/>
      <c r="D484" s="13"/>
      <c r="E484" s="20" t="s">
        <v>1213</v>
      </c>
      <c r="F484" s="13"/>
      <c r="G484" s="13"/>
      <c r="H484" s="13"/>
      <c r="I484" s="13"/>
      <c r="J484" s="13"/>
      <c r="K484" s="13"/>
      <c r="L484" s="23"/>
    </row>
    <row r="485" spans="1:12">
      <c r="A485" s="24"/>
      <c r="B485" s="25" t="s">
        <v>1687</v>
      </c>
      <c r="C485" s="13"/>
      <c r="D485" s="13"/>
      <c r="E485" s="20" t="s">
        <v>1513</v>
      </c>
      <c r="F485" s="13"/>
      <c r="G485" s="13"/>
      <c r="H485" s="13"/>
      <c r="I485" s="13"/>
      <c r="J485" s="13"/>
      <c r="K485" s="13"/>
      <c r="L485" s="23"/>
    </row>
    <row r="486" spans="1:12">
      <c r="A486" s="24"/>
      <c r="B486" s="25" t="s">
        <v>1688</v>
      </c>
      <c r="C486" s="13"/>
      <c r="D486" s="13"/>
      <c r="E486" s="20" t="s">
        <v>1517</v>
      </c>
      <c r="F486" s="13"/>
      <c r="G486" s="13"/>
      <c r="H486" s="13"/>
      <c r="I486" s="13"/>
      <c r="J486" s="13"/>
      <c r="K486" s="13"/>
      <c r="L486" s="23"/>
    </row>
    <row r="487" spans="1:12">
      <c r="A487" s="24"/>
      <c r="B487" s="25" t="s">
        <v>1689</v>
      </c>
      <c r="C487" s="13"/>
      <c r="D487" s="13"/>
      <c r="E487" s="20" t="s">
        <v>1156</v>
      </c>
      <c r="F487" s="13"/>
      <c r="G487" s="13"/>
      <c r="H487" s="13"/>
      <c r="I487" s="13"/>
      <c r="J487" s="13"/>
      <c r="K487" s="13"/>
      <c r="L487" s="23"/>
    </row>
    <row r="488" spans="1:12">
      <c r="A488" s="24"/>
      <c r="B488" s="25" t="s">
        <v>1690</v>
      </c>
      <c r="C488" s="13"/>
      <c r="D488" s="13"/>
      <c r="E488" s="20" t="s">
        <v>1691</v>
      </c>
      <c r="F488" s="13"/>
      <c r="G488" s="13"/>
      <c r="H488" s="13"/>
      <c r="I488" s="13"/>
      <c r="J488" s="13"/>
      <c r="K488" s="13"/>
      <c r="L488" s="23"/>
    </row>
    <row r="489" spans="1:12">
      <c r="A489" s="24"/>
      <c r="B489" s="25" t="s">
        <v>1692</v>
      </c>
      <c r="C489" s="13"/>
      <c r="D489" s="13"/>
      <c r="E489" s="20" t="s">
        <v>1204</v>
      </c>
      <c r="F489" s="13"/>
      <c r="G489" s="13"/>
      <c r="H489" s="13"/>
      <c r="I489" s="13"/>
      <c r="J489" s="13"/>
      <c r="K489" s="13"/>
      <c r="L489" s="23"/>
    </row>
    <row r="490" spans="1:12">
      <c r="A490" s="24"/>
      <c r="B490" s="25" t="s">
        <v>1693</v>
      </c>
      <c r="C490" s="13"/>
      <c r="D490" s="13"/>
      <c r="E490" s="20" t="s">
        <v>1204</v>
      </c>
      <c r="F490" s="13"/>
      <c r="G490" s="13"/>
      <c r="H490" s="13"/>
      <c r="I490" s="13"/>
      <c r="J490" s="13"/>
      <c r="K490" s="13"/>
      <c r="L490" s="23"/>
    </row>
    <row r="491" spans="1:12">
      <c r="A491" s="24"/>
      <c r="B491" s="25" t="s">
        <v>1694</v>
      </c>
      <c r="C491" s="13"/>
      <c r="D491" s="13"/>
      <c r="E491" s="20" t="s">
        <v>1341</v>
      </c>
      <c r="F491" s="13"/>
      <c r="G491" s="13"/>
      <c r="H491" s="13"/>
      <c r="I491" s="13"/>
      <c r="J491" s="13"/>
      <c r="K491" s="13"/>
      <c r="L491" s="23"/>
    </row>
    <row r="492" spans="1:12">
      <c r="A492" s="24"/>
      <c r="B492" s="25" t="s">
        <v>1695</v>
      </c>
      <c r="C492" s="13"/>
      <c r="D492" s="13"/>
      <c r="E492" s="20" t="s">
        <v>1073</v>
      </c>
      <c r="F492" s="13"/>
      <c r="G492" s="13"/>
      <c r="H492" s="13"/>
      <c r="I492" s="13"/>
      <c r="J492" s="13"/>
      <c r="K492" s="13"/>
      <c r="L492" s="23"/>
    </row>
    <row r="493" spans="1:12">
      <c r="A493" s="24"/>
      <c r="B493" s="25" t="s">
        <v>1696</v>
      </c>
      <c r="C493" s="13"/>
      <c r="D493" s="13"/>
      <c r="E493" s="20" t="s">
        <v>1075</v>
      </c>
      <c r="F493" s="13"/>
      <c r="G493" s="13"/>
      <c r="H493" s="13"/>
      <c r="I493" s="13"/>
      <c r="J493" s="13"/>
      <c r="K493" s="13"/>
      <c r="L493" s="23"/>
    </row>
    <row r="494" spans="1:12">
      <c r="A494" s="24"/>
      <c r="B494" s="25" t="s">
        <v>1697</v>
      </c>
      <c r="C494" s="13"/>
      <c r="D494" s="13"/>
      <c r="E494" s="20" t="s">
        <v>1038</v>
      </c>
      <c r="F494" s="13"/>
      <c r="G494" s="13"/>
      <c r="H494" s="13"/>
      <c r="I494" s="13"/>
      <c r="J494" s="13"/>
      <c r="K494" s="13"/>
      <c r="L494" s="23"/>
    </row>
    <row r="495" spans="1:12">
      <c r="A495" s="24"/>
      <c r="B495" s="25" t="s">
        <v>1698</v>
      </c>
      <c r="C495" s="13"/>
      <c r="D495" s="13"/>
      <c r="E495" s="20" t="s">
        <v>1699</v>
      </c>
      <c r="F495" s="13"/>
      <c r="G495" s="13"/>
      <c r="H495" s="13"/>
      <c r="I495" s="13"/>
      <c r="J495" s="13"/>
      <c r="K495" s="13"/>
      <c r="L495" s="23"/>
    </row>
    <row r="496" spans="1:12">
      <c r="A496" s="24"/>
      <c r="B496" s="25" t="s">
        <v>1700</v>
      </c>
      <c r="C496" s="13"/>
      <c r="D496" s="13"/>
      <c r="E496" s="20" t="s">
        <v>1161</v>
      </c>
      <c r="F496" s="13"/>
      <c r="G496" s="13"/>
      <c r="H496" s="13"/>
      <c r="I496" s="13"/>
      <c r="J496" s="13"/>
      <c r="K496" s="13"/>
      <c r="L496" s="23"/>
    </row>
    <row r="497" spans="1:12">
      <c r="A497" s="24"/>
      <c r="B497" s="25" t="s">
        <v>1701</v>
      </c>
      <c r="C497" s="13"/>
      <c r="D497" s="13"/>
      <c r="E497" s="20" t="s">
        <v>1094</v>
      </c>
      <c r="F497" s="13"/>
      <c r="G497" s="13"/>
      <c r="H497" s="13"/>
      <c r="I497" s="13"/>
      <c r="J497" s="13"/>
      <c r="K497" s="13"/>
      <c r="L497" s="23"/>
    </row>
    <row r="498" spans="1:12">
      <c r="A498" s="24"/>
      <c r="B498" s="25" t="s">
        <v>1702</v>
      </c>
      <c r="C498" s="13"/>
      <c r="D498" s="13"/>
      <c r="E498" s="20" t="s">
        <v>1703</v>
      </c>
      <c r="F498" s="13"/>
      <c r="G498" s="13"/>
      <c r="H498" s="13"/>
      <c r="I498" s="13"/>
      <c r="J498" s="13"/>
      <c r="K498" s="13"/>
      <c r="L498" s="23"/>
    </row>
    <row r="499" spans="1:12">
      <c r="A499" s="24"/>
      <c r="B499" s="25" t="s">
        <v>1704</v>
      </c>
      <c r="C499" s="13"/>
      <c r="D499" s="13"/>
      <c r="E499" s="20" t="s">
        <v>1280</v>
      </c>
      <c r="F499" s="13"/>
      <c r="G499" s="13"/>
      <c r="H499" s="13"/>
      <c r="I499" s="13"/>
      <c r="J499" s="13"/>
      <c r="K499" s="13"/>
      <c r="L499" s="23"/>
    </row>
  </sheetData>
  <customSheetViews>
    <customSheetView guid="{CCE0CEAE-4608-435E-9D3B-CBC2E223BEC2}">
      <selection activeCell="K5" sqref="K5"/>
      <pageMargins left="0.7" right="0.7" top="0.75" bottom="0.75" header="0.3" footer="0.3"/>
    </customSheetView>
    <customSheetView guid="{F3A29C7B-D7CA-4F82-AD81-75A7954F8115}">
      <selection activeCell="K5" sqref="K5"/>
      <pageMargins left="0.7" right="0.7" top="0.75" bottom="0.75" header="0.3" footer="0.3"/>
    </customSheetView>
    <customSheetView guid="{CB3F1FAE-C62B-4B72-896C-25D9DAC4350C}">
      <selection activeCell="K5" sqref="K5"/>
      <pageMargins left="0.7" right="0.7" top="0.75" bottom="0.75" header="0.3" footer="0.3"/>
    </customSheetView>
    <customSheetView guid="{B2CDAC78-02BA-4212-8D93-56633C1A25A5}">
      <selection activeCell="K5" sqref="K5"/>
      <pageMargins left="0.7" right="0.7" top="0.75" bottom="0.75" header="0.3" footer="0.3"/>
    </customSheetView>
    <customSheetView guid="{8C6D7907-C6C5-4CB0-A020-033D83E63B67}">
      <selection activeCell="K5" sqref="K5"/>
      <pageMargins left="0.7" right="0.7" top="0.75" bottom="0.75" header="0.3" footer="0.3"/>
    </customSheetView>
    <customSheetView guid="{537C3FE8-5F3B-4E4E-995F-46C053DC2D87}">
      <selection activeCell="K5" sqref="K5"/>
      <pageMargins left="0.7" right="0.7" top="0.75" bottom="0.75" header="0.3" footer="0.3"/>
    </customSheetView>
    <customSheetView guid="{30FB73C9-1A2F-4029-BBDD-333BEA673400}">
      <selection activeCell="K5" sqref="K5"/>
      <pageMargins left="0.7" right="0.7" top="0.75" bottom="0.75" header="0.3" footer="0.3"/>
    </customSheetView>
    <customSheetView guid="{ACB7D3B7-49A4-48D3-A429-6A890A2F5617}">
      <selection activeCell="K5" sqref="K5"/>
      <pageMargins left="0.7" right="0.7" top="0.75" bottom="0.75" header="0.3" footer="0.3"/>
    </customSheetView>
    <customSheetView guid="{B8C6B633-CDEE-4A98-93FA-6016F933DF1F}">
      <selection activeCell="K5" sqref="K5"/>
      <pageMargins left="0.7" right="0.7" top="0.75" bottom="0.75" header="0.3" footer="0.3"/>
    </customSheetView>
    <customSheetView guid="{265B6695-9241-4382-A6D6-09C085B50FD3}">
      <selection activeCell="K5" sqref="K5"/>
      <pageMargins left="0.7" right="0.7" top="0.75" bottom="0.75" header="0.3" footer="0.3"/>
    </customSheetView>
    <customSheetView guid="{A2C4FA49-605E-45F9-ACE1-44E8C567FA23}">
      <selection activeCell="K5" sqref="K5"/>
      <pageMargins left="0.7" right="0.7" top="0.75" bottom="0.75" header="0.3" footer="0.3"/>
    </customSheetView>
    <customSheetView guid="{AFDE0EBA-069C-4527-9C45-FD44E193CF94}">
      <selection activeCell="L9" sqref="L9"/>
      <pageMargins left="0.7" right="0.7" top="0.75" bottom="0.75" header="0.3" footer="0.3"/>
    </customSheetView>
  </customSheetViews>
  <mergeCells count="4">
    <mergeCell ref="C1:K1"/>
    <mergeCell ref="A1:A2"/>
    <mergeCell ref="B1:B2"/>
    <mergeCell ref="L1:L2"/>
  </mergeCells>
  <phoneticPr fontId="4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workbookViewId="0">
      <pane ySplit="1" topLeftCell="A2" activePane="bottomLeft" state="frozen"/>
      <selection pane="bottomLeft" activeCell="B21" sqref="B21:B22"/>
    </sheetView>
  </sheetViews>
  <sheetFormatPr defaultColWidth="9" defaultRowHeight="13.8"/>
  <cols>
    <col min="1" max="1" width="40.5546875" style="4" customWidth="1"/>
    <col min="2" max="2" width="12.109375" style="4" customWidth="1"/>
    <col min="3" max="3" width="10.77734375" style="4" customWidth="1"/>
    <col min="4" max="4" width="20.109375" style="4" customWidth="1"/>
    <col min="5" max="5" width="12.109375" style="4" customWidth="1"/>
    <col min="6" max="6" width="24.88671875" style="4" customWidth="1"/>
    <col min="7" max="7" width="14.109375" style="4" customWidth="1"/>
    <col min="8" max="8" width="39.33203125" style="4" customWidth="1"/>
    <col min="9" max="9" width="19.77734375" style="4" customWidth="1"/>
    <col min="10" max="16384" width="9" style="4"/>
  </cols>
  <sheetData>
    <row r="2" spans="1:8">
      <c r="A2" s="294" t="s">
        <v>1705</v>
      </c>
      <c r="B2" s="7"/>
    </row>
    <row r="3" spans="1:8">
      <c r="A3" s="6" t="s">
        <v>1706</v>
      </c>
      <c r="B3" s="7"/>
      <c r="C3" s="7"/>
      <c r="D3" s="7"/>
    </row>
    <row r="4" spans="1:8">
      <c r="A4" s="8" t="s">
        <v>1707</v>
      </c>
      <c r="B4" s="8" t="s">
        <v>1708</v>
      </c>
      <c r="C4" s="8" t="s">
        <v>1709</v>
      </c>
      <c r="D4" s="8" t="s">
        <v>1710</v>
      </c>
      <c r="E4" s="9" t="s">
        <v>1711</v>
      </c>
      <c r="F4" s="9" t="s">
        <v>1712</v>
      </c>
      <c r="H4" s="10"/>
    </row>
    <row r="5" spans="1:8">
      <c r="A5" s="5" t="s">
        <v>1713</v>
      </c>
      <c r="B5" s="5" t="s">
        <v>1714</v>
      </c>
      <c r="C5" s="2" t="s">
        <v>1715</v>
      </c>
      <c r="D5" s="2" t="s">
        <v>1716</v>
      </c>
      <c r="E5" s="11">
        <v>0.53</v>
      </c>
      <c r="F5" s="2" t="s">
        <v>867</v>
      </c>
      <c r="H5" s="12"/>
    </row>
    <row r="6" spans="1:8">
      <c r="A6" s="5" t="s">
        <v>1717</v>
      </c>
      <c r="B6" s="5" t="s">
        <v>1718</v>
      </c>
      <c r="C6" s="2" t="s">
        <v>1719</v>
      </c>
      <c r="D6" s="2" t="s">
        <v>1718</v>
      </c>
      <c r="E6" s="11">
        <v>0.01</v>
      </c>
      <c r="F6" s="2" t="s">
        <v>1720</v>
      </c>
      <c r="H6" s="12"/>
    </row>
    <row r="7" spans="1:8">
      <c r="A7" s="5" t="s">
        <v>1721</v>
      </c>
      <c r="B7" s="5" t="s">
        <v>1722</v>
      </c>
      <c r="C7" s="2" t="s">
        <v>1723</v>
      </c>
      <c r="D7" s="2" t="s">
        <v>1724</v>
      </c>
      <c r="E7" s="11">
        <v>0.26</v>
      </c>
      <c r="F7" s="2" t="s">
        <v>1725</v>
      </c>
      <c r="H7" s="12"/>
    </row>
    <row r="8" spans="1:8">
      <c r="A8" s="5" t="s">
        <v>1717</v>
      </c>
      <c r="B8" s="5" t="s">
        <v>1718</v>
      </c>
      <c r="C8" s="2" t="s">
        <v>1071</v>
      </c>
      <c r="D8" s="2" t="s">
        <v>1718</v>
      </c>
      <c r="E8" s="11">
        <v>0.01</v>
      </c>
      <c r="F8" s="2" t="s">
        <v>1726</v>
      </c>
      <c r="H8" s="12"/>
    </row>
    <row r="9" spans="1:8">
      <c r="A9" s="5" t="s">
        <v>1727</v>
      </c>
      <c r="B9" s="5" t="s">
        <v>1728</v>
      </c>
      <c r="C9" s="2" t="s">
        <v>1729</v>
      </c>
      <c r="D9" s="2" t="s">
        <v>1728</v>
      </c>
      <c r="E9" s="11">
        <v>0.05</v>
      </c>
      <c r="F9" s="2" t="s">
        <v>1730</v>
      </c>
      <c r="H9" s="12"/>
    </row>
    <row r="10" spans="1:8">
      <c r="A10" s="5" t="s">
        <v>1731</v>
      </c>
      <c r="B10" s="5" t="s">
        <v>1653</v>
      </c>
      <c r="C10" s="2" t="s">
        <v>1669</v>
      </c>
      <c r="D10" s="2" t="s">
        <v>1732</v>
      </c>
      <c r="E10" s="11">
        <v>0.35</v>
      </c>
      <c r="F10" s="2" t="s">
        <v>1733</v>
      </c>
      <c r="H10" s="12"/>
    </row>
    <row r="11" spans="1:8">
      <c r="A11" s="5" t="s">
        <v>1734</v>
      </c>
      <c r="B11" s="5" t="s">
        <v>1735</v>
      </c>
      <c r="C11" s="2" t="s">
        <v>1736</v>
      </c>
      <c r="D11" s="2" t="s">
        <v>1469</v>
      </c>
      <c r="E11" s="11">
        <v>0.34</v>
      </c>
      <c r="F11" s="2" t="s">
        <v>1737</v>
      </c>
      <c r="H11" s="12"/>
    </row>
    <row r="12" spans="1:8">
      <c r="A12" s="5" t="s">
        <v>1738</v>
      </c>
      <c r="B12" s="5" t="s">
        <v>1739</v>
      </c>
      <c r="C12" s="2" t="s">
        <v>1665</v>
      </c>
      <c r="D12" s="2" t="s">
        <v>1739</v>
      </c>
      <c r="E12" s="11">
        <v>0.01</v>
      </c>
      <c r="F12" s="2" t="s">
        <v>1740</v>
      </c>
      <c r="H12" s="12"/>
    </row>
    <row r="13" spans="1:8">
      <c r="A13" s="5" t="s">
        <v>1741</v>
      </c>
      <c r="B13" s="5" t="s">
        <v>1653</v>
      </c>
      <c r="C13" s="2" t="s">
        <v>1742</v>
      </c>
      <c r="D13" s="2" t="s">
        <v>1367</v>
      </c>
      <c r="E13" s="11">
        <v>0.04</v>
      </c>
      <c r="F13" s="2" t="s">
        <v>1743</v>
      </c>
      <c r="H13" s="12"/>
    </row>
    <row r="14" spans="1:8">
      <c r="A14" s="5" t="s">
        <v>1744</v>
      </c>
      <c r="B14" s="5" t="s">
        <v>1653</v>
      </c>
      <c r="C14" s="2" t="s">
        <v>1020</v>
      </c>
      <c r="D14" s="2" t="s">
        <v>1653</v>
      </c>
      <c r="E14" s="11">
        <v>0.01</v>
      </c>
      <c r="F14" s="2" t="s">
        <v>1745</v>
      </c>
      <c r="H14" s="12"/>
    </row>
    <row r="15" spans="1:8">
      <c r="A15" s="5" t="s">
        <v>1746</v>
      </c>
      <c r="B15" s="5" t="s">
        <v>1747</v>
      </c>
      <c r="C15" s="2" t="s">
        <v>1748</v>
      </c>
      <c r="D15" s="2" t="s">
        <v>1749</v>
      </c>
      <c r="E15" s="11">
        <v>0.67</v>
      </c>
      <c r="F15" s="2" t="s">
        <v>1750</v>
      </c>
      <c r="H15" s="12"/>
    </row>
    <row r="16" spans="1:8">
      <c r="A16" s="5" t="s">
        <v>1751</v>
      </c>
      <c r="B16" s="5" t="s">
        <v>1752</v>
      </c>
      <c r="C16" s="2" t="s">
        <v>1181</v>
      </c>
      <c r="D16" s="2" t="s">
        <v>1752</v>
      </c>
      <c r="E16" s="11">
        <v>0.01</v>
      </c>
      <c r="F16" s="2" t="s">
        <v>1753</v>
      </c>
      <c r="H16" s="12"/>
    </row>
    <row r="17" spans="1:8">
      <c r="A17" s="2" t="s">
        <v>1754</v>
      </c>
      <c r="B17" s="2" t="s">
        <v>1728</v>
      </c>
      <c r="C17" s="2" t="s">
        <v>1729</v>
      </c>
      <c r="D17" s="2" t="s">
        <v>1728</v>
      </c>
      <c r="E17" s="11">
        <v>0.05</v>
      </c>
      <c r="F17" s="2" t="s">
        <v>1755</v>
      </c>
      <c r="H17" s="10"/>
    </row>
  </sheetData>
  <customSheetViews>
    <customSheetView guid="{CCE0CEAE-4608-435E-9D3B-CBC2E223BEC2}">
      <pane ySplit="1" topLeftCell="A2" state="frozen"/>
      <selection activeCell="H29" sqref="H29"/>
      <pageMargins left="0.75" right="0.75" top="1" bottom="1" header="0.5" footer="0.5"/>
    </customSheetView>
    <customSheetView guid="{F3A29C7B-D7CA-4F82-AD81-75A7954F8115}">
      <pane ySplit="1" topLeftCell="A2" state="frozen"/>
      <selection activeCell="H22" sqref="H22"/>
      <pageMargins left="0.75" right="0.75" top="1" bottom="1" header="0.5" footer="0.5"/>
    </customSheetView>
    <customSheetView guid="{CB3F1FAE-C62B-4B72-896C-25D9DAC4350C}">
      <pane ySplit="1" topLeftCell="A2" state="frozen"/>
      <selection activeCell="D17" sqref="D17"/>
      <pageMargins left="0.75" right="0.75" top="1" bottom="1" header="0.5" footer="0.5"/>
    </customSheetView>
    <customSheetView guid="{B2CDAC78-02BA-4212-8D93-56633C1A25A5}">
      <pane ySplit="1" topLeftCell="A2" state="frozen"/>
      <selection activeCell="D17" sqref="D17"/>
      <pageMargins left="0.75" right="0.75" top="1" bottom="1" header="0.5" footer="0.5"/>
    </customSheetView>
    <customSheetView guid="{8C6D7907-C6C5-4CB0-A020-033D83E63B67}">
      <pane ySplit="1" topLeftCell="A2" state="frozen"/>
      <selection activeCell="D17" sqref="D17"/>
      <pageMargins left="0.75" right="0.75" top="1" bottom="1" header="0.5" footer="0.5"/>
    </customSheetView>
    <customSheetView guid="{537C3FE8-5F3B-4E4E-995F-46C053DC2D87}">
      <pane ySplit="1" topLeftCell="A2" state="frozen"/>
      <selection activeCell="D17" sqref="D17"/>
      <pageMargins left="0.75" right="0.75" top="1" bottom="1" header="0.5" footer="0.5"/>
    </customSheetView>
    <customSheetView guid="{30FB73C9-1A2F-4029-BBDD-333BEA673400}">
      <pane ySplit="1" topLeftCell="A2" state="frozen"/>
      <selection activeCell="D17" sqref="D17"/>
      <pageMargins left="0.75" right="0.75" top="1" bottom="1" header="0.5" footer="0.5"/>
    </customSheetView>
    <customSheetView guid="{ACB7D3B7-49A4-48D3-A429-6A890A2F5617}">
      <pane ySplit="1" topLeftCell="A2" state="frozen"/>
      <selection activeCell="F10" sqref="F10"/>
      <pageMargins left="0.75" right="0.75" top="1" bottom="1" header="0.5" footer="0.5"/>
    </customSheetView>
    <customSheetView guid="{B8C6B633-CDEE-4A98-93FA-6016F933DF1F}">
      <pane ySplit="1" topLeftCell="A2" state="frozen"/>
      <selection activeCell="D17" sqref="D17"/>
      <pageMargins left="0.75" right="0.75" top="1" bottom="1" header="0.5" footer="0.5"/>
    </customSheetView>
    <customSheetView guid="{265B6695-9241-4382-A6D6-09C085B50FD3}">
      <pane ySplit="1" topLeftCell="A2" state="frozen"/>
      <selection activeCell="H29" sqref="H29"/>
      <pageMargins left="0.75" right="0.75" top="1" bottom="1" header="0.5" footer="0.5"/>
    </customSheetView>
    <customSheetView guid="{A2C4FA49-605E-45F9-ACE1-44E8C567FA23}">
      <pane ySplit="1" topLeftCell="A2" state="frozen"/>
      <selection activeCell="G39" sqref="G39:H39"/>
      <pageMargins left="0.75" right="0.75" top="1" bottom="1" header="0.5" footer="0.5"/>
    </customSheetView>
    <customSheetView guid="{AFDE0EBA-069C-4527-9C45-FD44E193CF94}">
      <pane ySplit="1" topLeftCell="A2" activePane="bottomLeft" state="frozen"/>
      <selection pane="bottomLeft" activeCell="C33" sqref="C33"/>
      <pageMargins left="0.75" right="0.75" top="1" bottom="1" header="0.5" footer="0.5"/>
    </customSheetView>
  </customSheetViews>
  <phoneticPr fontId="48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7" sqref="C7"/>
    </sheetView>
  </sheetViews>
  <sheetFormatPr defaultColWidth="75.77734375" defaultRowHeight="15" customHeight="1"/>
  <cols>
    <col min="2" max="2" width="61.21875" customWidth="1"/>
  </cols>
  <sheetData>
    <row r="1" spans="1:3" ht="15" customHeight="1">
      <c r="A1" s="1" t="s">
        <v>1756</v>
      </c>
      <c r="B1" s="1" t="s">
        <v>277</v>
      </c>
      <c r="C1" s="1" t="s">
        <v>320</v>
      </c>
    </row>
    <row r="2" spans="1:3" ht="267" customHeight="1">
      <c r="A2" s="293" t="s">
        <v>1757</v>
      </c>
      <c r="B2" s="3" t="s">
        <v>1758</v>
      </c>
      <c r="C2" s="322" t="s">
        <v>1759</v>
      </c>
    </row>
  </sheetData>
  <customSheetViews>
    <customSheetView guid="{CCE0CEAE-4608-435E-9D3B-CBC2E223BEC2}">
      <selection activeCell="B36" sqref="B36"/>
      <pageMargins left="0.7" right="0.7" top="0.75" bottom="0.75" header="0.3" footer="0.3"/>
      <pageSetup paperSize="9" orientation="portrait" horizontalDpi="300" verticalDpi="300"/>
    </customSheetView>
    <customSheetView guid="{F3A29C7B-D7CA-4F82-AD81-75A7954F8115}">
      <selection activeCell="A6" sqref="A6"/>
      <pageMargins left="0.7" right="0.7" top="0.75" bottom="0.75" header="0.3" footer="0.3"/>
      <pageSetup paperSize="9" orientation="portrait" horizontalDpi="300" verticalDpi="300"/>
    </customSheetView>
    <customSheetView guid="{CB3F1FAE-C62B-4B72-896C-25D9DAC4350C}">
      <selection activeCell="B5" sqref="B5"/>
      <pageMargins left="0.7" right="0.7" top="0.75" bottom="0.75" header="0.3" footer="0.3"/>
      <pageSetup paperSize="9" orientation="portrait" horizontalDpi="300" verticalDpi="300"/>
    </customSheetView>
    <customSheetView guid="{B2CDAC78-02BA-4212-8D93-56633C1A25A5}">
      <selection activeCell="B5" sqref="B5"/>
      <pageMargins left="0.7" right="0.7" top="0.75" bottom="0.75" header="0.3" footer="0.3"/>
      <pageSetup paperSize="9" orientation="portrait" horizontalDpi="300" verticalDpi="300"/>
    </customSheetView>
    <customSheetView guid="{8C6D7907-C6C5-4CB0-A020-033D83E63B67}">
      <selection activeCell="B10" sqref="B10"/>
      <pageMargins left="0.7" right="0.7" top="0.75" bottom="0.75" header="0.3" footer="0.3"/>
      <pageSetup paperSize="9" orientation="portrait" horizontalDpi="300" verticalDpi="300"/>
    </customSheetView>
    <customSheetView guid="{537C3FE8-5F3B-4E4E-995F-46C053DC2D87}">
      <selection activeCell="B10" sqref="B10"/>
      <pageMargins left="0.7" right="0.7" top="0.75" bottom="0.75" header="0.3" footer="0.3"/>
      <pageSetup paperSize="9" orientation="portrait" horizontalDpi="300" verticalDpi="300"/>
    </customSheetView>
    <customSheetView guid="{30FB73C9-1A2F-4029-BBDD-333BEA673400}">
      <selection activeCell="B10" sqref="B10"/>
      <pageMargins left="0.7" right="0.7" top="0.75" bottom="0.75" header="0.3" footer="0.3"/>
      <pageSetup paperSize="9" orientation="portrait" horizontalDpi="300" verticalDpi="300"/>
    </customSheetView>
    <customSheetView guid="{ACB7D3B7-49A4-48D3-A429-6A890A2F5617}">
      <selection activeCell="B10" sqref="B10"/>
      <pageMargins left="0.7" right="0.7" top="0.75" bottom="0.75" header="0.3" footer="0.3"/>
      <pageSetup paperSize="9" orientation="portrait" horizontalDpi="300" verticalDpi="300"/>
    </customSheetView>
    <customSheetView guid="{B8C6B633-CDEE-4A98-93FA-6016F933DF1F}">
      <selection activeCell="B5" sqref="B5"/>
      <pageMargins left="0.7" right="0.7" top="0.75" bottom="0.75" header="0.3" footer="0.3"/>
      <pageSetup paperSize="9" orientation="portrait" horizontalDpi="300" verticalDpi="300"/>
    </customSheetView>
    <customSheetView guid="{265B6695-9241-4382-A6D6-09C085B50FD3}">
      <selection activeCell="B36" sqref="B36"/>
      <pageMargins left="0.7" right="0.7" top="0.75" bottom="0.75" header="0.3" footer="0.3"/>
      <pageSetup paperSize="9" orientation="portrait" horizontalDpi="300" verticalDpi="300"/>
    </customSheetView>
    <customSheetView guid="{A2C4FA49-605E-45F9-ACE1-44E8C567FA23}">
      <selection activeCell="C22" sqref="C22:C23"/>
      <pageMargins left="0.7" right="0.7" top="0.75" bottom="0.75" header="0.3" footer="0.3"/>
      <pageSetup paperSize="9" orientation="portrait" horizontalDpi="300" verticalDpi="300"/>
    </customSheetView>
    <customSheetView guid="{AFDE0EBA-069C-4527-9C45-FD44E193CF94}">
      <selection activeCell="B13" sqref="B13"/>
      <pageMargins left="0.7" right="0.7" top="0.75" bottom="0.75" header="0.3" footer="0.3"/>
      <pageSetup paperSize="9" orientation="portrait" horizontalDpi="300" verticalDpi="300"/>
    </customSheetView>
  </customSheetViews>
  <phoneticPr fontId="48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Phase4 Overview&amp;Disk Partition </vt:lpstr>
      <vt:lpstr>Boot time</vt:lpstr>
      <vt:lpstr>用例更改记录</vt:lpstr>
      <vt:lpstr>Key-Items</vt:lpstr>
      <vt:lpstr>Scenes Sources</vt:lpstr>
      <vt:lpstr>综合打分</vt:lpstr>
      <vt:lpstr>Response Time </vt:lpstr>
      <vt:lpstr>App Sources</vt:lpstr>
      <vt:lpstr>Desay App</vt:lpstr>
      <vt:lpstr>Baidu App</vt:lpstr>
      <vt:lpstr>InHouse App</vt:lpstr>
      <vt:lpstr>Partition Status</vt:lpstr>
      <vt:lpstr>指令返回值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Lu Lu (L.)</dc:creator>
  <cp:lastModifiedBy>LZP</cp:lastModifiedBy>
  <dcterms:created xsi:type="dcterms:W3CDTF">2015-06-05T18:17:00Z</dcterms:created>
  <dcterms:modified xsi:type="dcterms:W3CDTF">2023-08-03T03:51:26Z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1BA01ECE3A0B42379B6558D121839CEE_12</vt:lpwstr>
  </property>
  <property fmtid="{D5CDD505-2E9C-101B-9397-08002B2CF9AE}" pid="3" name="KSOProductBuildVer">
    <vt:lpwstr>2052-11.1.0.14309</vt:lpwstr>
  </property>
</Properties>
</file>