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900"/>
  </bookViews>
  <sheets>
    <sheet name="测试报告" sheetId="1" r:id="rId1"/>
    <sheet name="icafe遗留buglist" sheetId="2" r:id="rId2"/>
    <sheet name="Jira遗留buglist" sheetId="8" r:id="rId3"/>
  </sheets>
  <definedNames>
    <definedName name="_xlnm._FilterDatabase" localSheetId="1" hidden="1">icafe遗留buglist!$A$1:$E$3</definedName>
    <definedName name="_xlnm._FilterDatabase" localSheetId="2" hidden="1">Jira遗留buglist!#REF!</definedName>
  </definedNames>
  <calcPr calcId="144525"/>
</workbook>
</file>

<file path=xl/sharedStrings.xml><?xml version="1.0" encoding="utf-8"?>
<sst xmlns="http://schemas.openxmlformats.org/spreadsheetml/2006/main" count="146" uniqueCount="120">
  <si>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</si>
  <si>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</si>
  <si>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</si>
  <si>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</si>
  <si>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</si>
  <si>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</si>
  <si>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</si>
  <si>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</si>
  <si>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</si>
  <si>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</si>
  <si>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</si>
  <si>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</si>
  <si>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</si>
  <si>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jira 2个P1</t>
  </si>
  <si>
    <t>FAIL</t>
  </si>
  <si>
    <t>2.版本稳定性及性能指标达成情况：</t>
  </si>
  <si>
    <t>稳定性及性能</t>
  </si>
  <si>
    <t>版本稳定性</t>
  </si>
  <si>
    <t>Monkey</t>
  </si>
  <si>
    <t>7*12无crash、无ANR</t>
  </si>
  <si>
    <t>地图模块出现1次crash</t>
  </si>
  <si>
    <t>3.质量标准效果类指标达成情况</t>
  </si>
  <si>
    <t>AI能力</t>
  </si>
  <si>
    <t>语音效果</t>
  </si>
  <si>
    <t>唤醒率</t>
  </si>
  <si>
    <t>唤醒词：
静态低噪95%、静态中噪92%、静态高噪89%、动态中噪90%
场景化命令词：
静态低噪93%、静态中噪90%、静态高噪86%、动态中噪88%</t>
  </si>
  <si>
    <t>测试结果请见语音效果专项测试报告</t>
  </si>
  <si>
    <t>一级误唤醒（闲聊）</t>
  </si>
  <si>
    <t>定制唤醒词平均每个词10h/次
场景化命令词平均每个词8h/次</t>
  </si>
  <si>
    <t>二级误唤醒（串扰词）</t>
  </si>
  <si>
    <t>无</t>
  </si>
  <si>
    <t>离在线识别率</t>
  </si>
  <si>
    <t>在线识别率：
静态低噪92%、静态中噪90%、静态高噪90%、动态中噪85%
离线识别率：
静态低噪85%、静态中噪85%、静态高噪85%、动态中噪80%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</si>
  <si>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</si>
  <si>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</si>
  <si>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</si>
  <si>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</si>
  <si>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</si>
  <si>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</si>
  <si>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</si>
  <si>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</si>
  <si>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</si>
  <si>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</si>
  <si>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</si>
  <si>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</si>
  <si>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icafe遗留P1 3个</t>
  </si>
  <si>
    <t>Jira遗留Gating 2个</t>
  </si>
  <si>
    <t>三、版本已知风险/遗留问题</t>
  </si>
  <si>
    <t>1.严重问题</t>
  </si>
  <si>
    <t>[CX727ICA 8155][偶现][百度-地图]偏航后导航信息和位置不更新</t>
  </si>
  <si>
    <t>2.项目风险（阻塞项、进度风险、功能需求未实现、质量风险、依赖实车、依赖环境、成熟度/通过率低的原因）</t>
  </si>
  <si>
    <t>launcher&amp;AAR：因无法构造AAR更换滤芯场景，阻塞10条用例执行</t>
  </si>
  <si>
    <t>OTA因推包帐号被锁定，阻塞测试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</si>
  <si>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</si>
  <si>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</si>
  <si>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</si>
  <si>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</si>
  <si>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</si>
  <si>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</si>
  <si>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</si>
  <si>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R06版本成熟度</t>
  </si>
  <si>
    <t>R05版本成熟度</t>
  </si>
  <si>
    <t>未测/漏测原因和分析</t>
  </si>
  <si>
    <t>EV</t>
  </si>
  <si>
    <t>账号&amp;支付&amp;个人中心</t>
  </si>
  <si>
    <t>地图</t>
  </si>
  <si>
    <t>随心看</t>
  </si>
  <si>
    <t>车家互联</t>
  </si>
  <si>
    <t>launcher+AAR</t>
  </si>
  <si>
    <t>因无法构造AAR更换滤芯场景，阻塞10条用例执行</t>
  </si>
  <si>
    <t>激活</t>
  </si>
  <si>
    <t>语音</t>
  </si>
  <si>
    <t>消息中心</t>
  </si>
  <si>
    <t>随心听</t>
  </si>
  <si>
    <t>安全</t>
  </si>
  <si>
    <t>图像</t>
  </si>
  <si>
    <t>EM</t>
  </si>
  <si>
    <t>输入法</t>
  </si>
  <si>
    <t>埋点</t>
  </si>
  <si>
    <t>项目整体测试覆盖率</t>
  </si>
  <si>
    <t>六、测试环境及版本说明</t>
  </si>
  <si>
    <t>SOC版本</t>
  </si>
  <si>
    <t>20230720_0095_LF15_R06.ENG_Debug
20230727_0098_LF15_R06.ENG_Debug
20230804_0103_LF15_R06.PRO_Debug</t>
  </si>
  <si>
    <t>MCU版本</t>
  </si>
  <si>
    <t>20230720_106_PRO
20230806_113_PRO</t>
  </si>
  <si>
    <t>屏幕尺寸</t>
  </si>
  <si>
    <t>编号</t>
  </si>
  <si>
    <t>标题</t>
  </si>
  <si>
    <t>类型</t>
  </si>
  <si>
    <t>所属模块</t>
  </si>
  <si>
    <t>优先级</t>
  </si>
  <si>
    <t>FordPhase4Scrum-60878</t>
  </si>
  <si>
    <r>
      <rPr>
        <u/>
        <sz val="11"/>
        <color rgb="FF800080"/>
        <rFont val="宋体-简"/>
        <charset val="0"/>
      </rPr>
      <t>【实车】【</t>
    </r>
    <r>
      <rPr>
        <u/>
        <sz val="11"/>
        <color rgb="FF800080"/>
        <rFont val="Calibri"/>
        <charset val="0"/>
      </rPr>
      <t>CX727ICA 8155</t>
    </r>
    <r>
      <rPr>
        <u/>
        <sz val="11"/>
        <color rgb="FF800080"/>
        <rFont val="宋体-简"/>
        <charset val="0"/>
      </rPr>
      <t>】【地图】【必现】</t>
    </r>
    <r>
      <rPr>
        <u/>
        <sz val="11"/>
        <color rgb="FF800080"/>
        <rFont val="Calibri"/>
        <charset val="0"/>
      </rPr>
      <t xml:space="preserve">1628 </t>
    </r>
    <r>
      <rPr>
        <u/>
        <sz val="11"/>
        <color rgb="FF800080"/>
        <rFont val="宋体-简"/>
        <charset val="0"/>
      </rPr>
      <t>当前导航中，在绿水街前方提示直行，但是前方禁止入内</t>
    </r>
  </si>
  <si>
    <t>Bug</t>
  </si>
  <si>
    <t>P1-High</t>
  </si>
  <si>
    <t>FordPhase4Scrum-68330</t>
  </si>
  <si>
    <r>
      <rPr>
        <u/>
        <sz val="11"/>
        <color rgb="FF800080"/>
        <rFont val="宋体-简"/>
        <charset val="0"/>
      </rPr>
      <t>【实车】【</t>
    </r>
    <r>
      <rPr>
        <u/>
        <sz val="11"/>
        <color rgb="FF800080"/>
        <rFont val="Calibri"/>
        <charset val="0"/>
      </rPr>
      <t>CX727ICA 8155</t>
    </r>
    <r>
      <rPr>
        <u/>
        <sz val="11"/>
        <color rgb="FF800080"/>
        <rFont val="宋体-简"/>
        <charset val="0"/>
      </rPr>
      <t>】【地图】【必现】</t>
    </r>
    <r>
      <rPr>
        <u/>
        <sz val="11"/>
        <color rgb="FF800080"/>
        <rFont val="Calibri"/>
        <charset val="0"/>
      </rPr>
      <t xml:space="preserve">1103 </t>
    </r>
    <r>
      <rPr>
        <u/>
        <sz val="11"/>
        <color rgb="FF800080"/>
        <rFont val="宋体-简"/>
        <charset val="0"/>
      </rPr>
      <t>当前巡航在地下车库，车标方向不对</t>
    </r>
  </si>
  <si>
    <t>FordPhase4Scrum-68033</t>
  </si>
  <si>
    <t>【台架】【CX727ICA 8155】【地图】【必现】离线地图测试20点45分灌装数据后，进入巡航模式，提示请开启网络或者下载离线数据（已灌装数据）</t>
  </si>
  <si>
    <t>事务类型</t>
  </si>
  <si>
    <t>密钥</t>
  </si>
  <si>
    <t>摘要</t>
  </si>
  <si>
    <t>经办人</t>
  </si>
  <si>
    <t>状态</t>
  </si>
  <si>
    <t>标签</t>
  </si>
  <si>
    <t>组件</t>
  </si>
  <si>
    <t>修复版本</t>
  </si>
  <si>
    <t>缺陷</t>
  </si>
  <si>
    <t>AW2-24244</t>
  </si>
  <si>
    <t>[Phase4][Maps] 导航到达目的地判断逻辑问题，已在POI 对应的AOI区域内，还提示前往外部位置，熄火重启后 ，仍提示是否恢复上次导航路线？</t>
  </si>
  <si>
    <t>Gating</t>
  </si>
  <si>
    <t>LinYuzhang</t>
  </si>
  <si>
    <t>Defined</t>
  </si>
  <si>
    <t>727_R07, CD542H_ICA, CX483MCA, CX483MCA_R09, CX727ICA_8155, NAVXCL, RB_LTS, customer_escalation</t>
  </si>
  <si>
    <t>百度-地图</t>
  </si>
  <si>
    <t>LF15_R07.ENG1</t>
  </si>
  <si>
    <t>AW2-24177</t>
  </si>
  <si>
    <r>
      <rPr>
        <sz val="12"/>
        <color rgb="FF000000"/>
        <rFont val="Arial"/>
        <charset val="134"/>
      </rPr>
      <t>[CX727ICA 8155][</t>
    </r>
    <r>
      <rPr>
        <sz val="12"/>
        <color rgb="FF000000"/>
        <rFont val="宋体-简"/>
        <charset val="134"/>
      </rPr>
      <t>偶现</t>
    </r>
    <r>
      <rPr>
        <sz val="12"/>
        <color rgb="FF000000"/>
        <rFont val="Arial"/>
        <charset val="134"/>
      </rPr>
      <t>][</t>
    </r>
    <r>
      <rPr>
        <sz val="12"/>
        <color rgb="FF000000"/>
        <rFont val="宋体-简"/>
        <charset val="134"/>
      </rPr>
      <t>百度</t>
    </r>
    <r>
      <rPr>
        <sz val="12"/>
        <color rgb="FF000000"/>
        <rFont val="Arial"/>
        <charset val="134"/>
      </rPr>
      <t>-</t>
    </r>
    <r>
      <rPr>
        <sz val="12"/>
        <color rgb="FF000000"/>
        <rFont val="宋体-简"/>
        <charset val="134"/>
      </rPr>
      <t>地图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偏航后导航信息和位置不更新</t>
    </r>
  </si>
  <si>
    <t>Verification</t>
  </si>
  <si>
    <t>727_Monitor
APIMCIS_WAVE2
Baidu
CX727ICA_8155, 
Phase4_IVITst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</si>
</sst>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%"/>
    <numFmt numFmtId="41" formatCode="_ * #,##0_ ;_ * \-#,##0_ ;_ * &quot;-&quot;_ ;_ @_ "/>
  </numFmts>
  <fonts count="38">
    <font>
      <sz val="12"/>
      <color theme="1"/>
      <name val="等线"/>
      <charset val="134"/>
      <scheme val="minor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u/>
      <sz val="11"/>
      <color rgb="FF0000FF"/>
      <name val="Calibri"/>
      <charset val="0"/>
    </font>
    <font>
      <u/>
      <sz val="11"/>
      <color rgb="FF800080"/>
      <name val="宋体-简"/>
      <charset val="0"/>
    </font>
    <font>
      <sz val="11"/>
      <color rgb="FF000000"/>
      <name val="等线"/>
      <charset val="134"/>
      <scheme val="minor"/>
    </font>
    <font>
      <u/>
      <sz val="11"/>
      <color indexed="12"/>
      <name val="Calibri"/>
      <charset val="134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rgb="FF000000"/>
      <name val="宋体"/>
      <charset val="134"/>
    </font>
    <font>
      <sz val="10.5"/>
      <color theme="9"/>
      <name val="宋体"/>
      <charset val="134"/>
    </font>
    <font>
      <b/>
      <sz val="10.5"/>
      <color rgb="FFFF0000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indexed="8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000000"/>
      <name val="宋体-简"/>
      <charset val="134"/>
    </font>
    <font>
      <u/>
      <sz val="11"/>
      <color rgb="FF800080"/>
      <name val="Calibri"/>
      <charset val="0"/>
    </font>
    <font>
      <sz val="10.5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23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8" fillId="27" borderId="26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22" borderId="2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33" fillId="22" borderId="29" applyNumberFormat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8" borderId="24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28" applyNumberFormat="0" applyFill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3" fillId="0" borderId="2" xfId="42" applyNumberFormat="1" applyFont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3" fillId="0" borderId="3" xfId="42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0" fontId="1" fillId="0" borderId="5" xfId="0" applyFont="1" applyBorder="1">
      <alignment vertical="center"/>
    </xf>
    <xf numFmtId="49" fontId="0" fillId="2" borderId="6" xfId="0" applyNumberFormat="1" applyFill="1" applyBorder="1" applyAlignment="1"/>
    <xf numFmtId="49" fontId="4" fillId="0" borderId="7" xfId="0" applyNumberFormat="1" applyFont="1" applyBorder="1" applyAlignment="1"/>
    <xf numFmtId="49" fontId="5" fillId="0" borderId="8" xfId="0" applyNumberFormat="1" applyFont="1" applyBorder="1" applyAlignment="1"/>
    <xf numFmtId="49" fontId="6" fillId="0" borderId="8" xfId="0" applyNumberFormat="1" applyFont="1" applyBorder="1" applyAlignment="1"/>
    <xf numFmtId="49" fontId="7" fillId="0" borderId="6" xfId="0" applyNumberFormat="1" applyFont="1" applyFill="1" applyBorder="1" applyAlignment="1"/>
    <xf numFmtId="0" fontId="8" fillId="0" borderId="0" xfId="0" applyFont="1">
      <alignment vertical="center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justify" vertical="center" wrapText="1"/>
    </xf>
    <xf numFmtId="0" fontId="9" fillId="0" borderId="13" xfId="0" applyFont="1" applyBorder="1" applyAlignment="1">
      <alignment horizontal="justify" vertical="center" wrapText="1"/>
    </xf>
    <xf numFmtId="0" fontId="10" fillId="0" borderId="14" xfId="0" applyFont="1" applyBorder="1" applyAlignment="1">
      <alignment horizontal="justify" vertical="center" wrapText="1"/>
    </xf>
    <xf numFmtId="9" fontId="10" fillId="0" borderId="15" xfId="0" applyNumberFormat="1" applyFont="1" applyBorder="1" applyAlignment="1">
      <alignment horizontal="justify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justify" vertical="center" wrapText="1"/>
    </xf>
    <xf numFmtId="0" fontId="11" fillId="0" borderId="15" xfId="0" applyFont="1" applyBorder="1" applyAlignment="1">
      <alignment horizontal="justify" vertical="center" wrapText="1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0" fontId="9" fillId="0" borderId="12" xfId="0" applyFont="1" applyBorder="1" applyAlignment="1">
      <alignment horizontal="left" vertical="center" wrapText="1"/>
    </xf>
    <xf numFmtId="0" fontId="9" fillId="4" borderId="12" xfId="0" applyFont="1" applyFill="1" applyBorder="1" applyAlignment="1">
      <alignment horizontal="justify" vertical="center" wrapText="1"/>
    </xf>
    <xf numFmtId="0" fontId="11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left" vertical="center"/>
    </xf>
    <xf numFmtId="0" fontId="9" fillId="3" borderId="12" xfId="0" applyFont="1" applyFill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2" xfId="0" applyFont="1" applyBorder="1">
      <alignment vertical="center"/>
    </xf>
    <xf numFmtId="0" fontId="10" fillId="0" borderId="12" xfId="0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9" fillId="0" borderId="14" xfId="0" applyFont="1" applyBorder="1" applyAlignment="1">
      <alignment horizontal="justify" vertical="center" wrapText="1"/>
    </xf>
    <xf numFmtId="0" fontId="9" fillId="0" borderId="15" xfId="0" applyFont="1" applyBorder="1" applyAlignment="1">
      <alignment horizontal="justify" vertical="center" wrapText="1"/>
    </xf>
    <xf numFmtId="0" fontId="10" fillId="0" borderId="15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1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justify" vertical="center" wrapText="1"/>
    </xf>
    <xf numFmtId="0" fontId="10" fillId="0" borderId="13" xfId="0" applyFont="1" applyBorder="1" applyAlignment="1">
      <alignment horizontal="justify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1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176" fontId="12" fillId="0" borderId="20" xfId="0" applyNumberFormat="1" applyFont="1" applyBorder="1" applyAlignment="1">
      <alignment horizontal="justify" vertical="center" wrapText="1"/>
    </xf>
    <xf numFmtId="0" fontId="10" fillId="0" borderId="11" xfId="0" applyFont="1" applyBorder="1" applyAlignment="1">
      <alignment horizontal="justify" vertical="center" wrapText="1"/>
    </xf>
    <xf numFmtId="176" fontId="10" fillId="0" borderId="0" xfId="0" applyNumberFormat="1" applyFont="1" applyBorder="1" applyAlignment="1">
      <alignment horizontal="justify" vertical="center" wrapText="1"/>
    </xf>
    <xf numFmtId="0" fontId="10" fillId="0" borderId="0" xfId="0" applyFont="1" applyBorder="1" applyAlignment="1">
      <alignment horizontal="justify" vertical="center" wrapText="1"/>
    </xf>
    <xf numFmtId="0" fontId="13" fillId="0" borderId="15" xfId="0" applyFont="1" applyBorder="1" applyAlignment="1">
      <alignment horizontal="justify" vertical="center" wrapText="1"/>
    </xf>
    <xf numFmtId="0" fontId="9" fillId="0" borderId="0" xfId="0" applyFont="1" applyBorder="1" applyAlignment="1">
      <alignment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9" fontId="10" fillId="0" borderId="12" xfId="0" applyNumberFormat="1" applyFont="1" applyBorder="1" applyAlignment="1">
      <alignment horizontal="justify" vertical="center" wrapText="1"/>
    </xf>
    <xf numFmtId="10" fontId="10" fillId="0" borderId="12" xfId="0" applyNumberFormat="1" applyFont="1" applyBorder="1" applyAlignment="1">
      <alignment horizontal="justify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10" fillId="0" borderId="22" xfId="0" applyFont="1" applyBorder="1">
      <alignment vertical="center"/>
    </xf>
    <xf numFmtId="0" fontId="9" fillId="0" borderId="22" xfId="0" applyFont="1" applyBorder="1" applyAlignment="1">
      <alignment vertical="center" wrapText="1"/>
    </xf>
    <xf numFmtId="0" fontId="8" fillId="0" borderId="22" xfId="0" applyFont="1" applyBorder="1">
      <alignment vertical="center"/>
    </xf>
    <xf numFmtId="0" fontId="0" fillId="0" borderId="22" xfId="0" applyBorder="1">
      <alignment vertical="center"/>
    </xf>
    <xf numFmtId="0" fontId="10" fillId="0" borderId="0" xfId="0" applyFont="1" applyAlignment="1">
      <alignment vertical="center" wrapText="1"/>
    </xf>
    <xf numFmtId="0" fontId="10" fillId="0" borderId="13" xfId="0" applyFont="1" applyBorder="1" applyAlignment="1">
      <alignment vertical="center"/>
    </xf>
    <xf numFmtId="0" fontId="9" fillId="3" borderId="13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10" fontId="10" fillId="0" borderId="15" xfId="0" applyNumberFormat="1" applyFont="1" applyBorder="1" applyAlignment="1">
      <alignment horizontal="justify" vertical="center" wrapText="1"/>
    </xf>
    <xf numFmtId="0" fontId="11" fillId="0" borderId="12" xfId="0" applyFont="1" applyBorder="1" applyAlignment="1">
      <alignment horizontal="justify" vertical="center" wrapText="1"/>
    </xf>
    <xf numFmtId="0" fontId="8" fillId="0" borderId="12" xfId="0" applyFont="1" applyBorder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FordPhase4Scrum-68033/show" TargetMode="External"/><Relationship Id="rId2" Type="http://schemas.openxmlformats.org/officeDocument/2006/relationships/hyperlink" Target="https://console.cloud.baidu-int.com/devops/icafe/issue/FordPhase4Scrum-68330/show" TargetMode="External"/><Relationship Id="rId1" Type="http://schemas.openxmlformats.org/officeDocument/2006/relationships/hyperlink" Target="https://console.cloud.baidu-int.com/devops/icafe/issue/FordPhase4Scrum-60878/sho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-jira-basic.atlassian.net/browse/AW2-24177" TargetMode="External"/><Relationship Id="rId1" Type="http://schemas.openxmlformats.org/officeDocument/2006/relationships/hyperlink" Target="https://ford-jira-basic.atlassian.net/browse/AW2-242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topLeftCell="A23" workbookViewId="0">
      <selection activeCell="A32" sqref="A32:K32"/>
    </sheetView>
  </sheetViews>
  <sheetFormatPr defaultColWidth="11" defaultRowHeight="17.6"/>
  <cols>
    <col min="1" max="1" width="16.6666666666667" customWidth="1"/>
    <col min="2" max="2" width="22.3333333333333" customWidth="1"/>
    <col min="3" max="3" width="29.3333333333333" customWidth="1"/>
    <col min="4" max="4" width="32.6666666666667" customWidth="1"/>
    <col min="5" max="5" width="23.6666666666667" customWidth="1"/>
    <col min="6" max="6" width="17.6666666666667" customWidth="1"/>
    <col min="7" max="7" width="15.1666666666667" customWidth="1"/>
    <col min="8" max="8" width="25.3333333333333" customWidth="1"/>
    <col min="9" max="10" width="19.3333333333333" customWidth="1"/>
    <col min="11" max="11" width="23.3333333333333" customWidth="1"/>
  </cols>
  <sheetData>
    <row r="1" ht="17" customHeight="1" spans="1:1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88"/>
    </row>
    <row r="2" ht="18.35" spans="1:11">
      <c r="A2" s="22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89"/>
    </row>
    <row r="3" ht="18.35" spans="1:11">
      <c r="A3" s="24" t="s">
        <v>2</v>
      </c>
      <c r="B3" s="25" t="s">
        <v>3</v>
      </c>
      <c r="C3" s="25" t="s">
        <v>4</v>
      </c>
      <c r="D3" s="25" t="s">
        <v>5</v>
      </c>
      <c r="E3" s="70" t="s">
        <v>6</v>
      </c>
      <c r="F3" s="71"/>
      <c r="G3" s="72"/>
      <c r="H3" s="72"/>
      <c r="I3" s="72"/>
      <c r="J3" s="72"/>
      <c r="K3" s="90"/>
    </row>
    <row r="4" ht="18.35" spans="1:11">
      <c r="A4" s="26" t="s">
        <v>7</v>
      </c>
      <c r="B4" s="26" t="s">
        <v>8</v>
      </c>
      <c r="C4" s="27">
        <v>1</v>
      </c>
      <c r="D4" s="27">
        <v>1</v>
      </c>
      <c r="E4" s="73" t="s">
        <v>9</v>
      </c>
      <c r="F4" s="74"/>
      <c r="G4" s="75"/>
      <c r="H4" s="76"/>
      <c r="I4" s="76"/>
      <c r="J4" s="76"/>
      <c r="K4" s="90"/>
    </row>
    <row r="5" ht="18.35" spans="1:11">
      <c r="A5" s="28" t="s">
        <v>10</v>
      </c>
      <c r="B5" s="29" t="s">
        <v>11</v>
      </c>
      <c r="C5" s="27" t="s">
        <v>12</v>
      </c>
      <c r="D5" s="30" t="s">
        <v>13</v>
      </c>
      <c r="E5" s="77" t="s">
        <v>14</v>
      </c>
      <c r="F5" s="74"/>
      <c r="G5" s="75"/>
      <c r="H5" s="76"/>
      <c r="I5" s="76"/>
      <c r="J5" s="76"/>
      <c r="K5" s="90"/>
    </row>
    <row r="6" ht="17" customHeight="1" spans="1:11">
      <c r="A6" s="31"/>
      <c r="B6" s="32"/>
      <c r="C6" s="32"/>
      <c r="D6" s="32"/>
      <c r="E6" s="32"/>
      <c r="F6" s="32"/>
      <c r="G6" s="32"/>
      <c r="H6" s="32"/>
      <c r="I6" s="32"/>
      <c r="J6" s="32"/>
      <c r="K6" s="90"/>
    </row>
    <row r="7" ht="17" customHeight="1" spans="1:11">
      <c r="A7" s="33" t="s">
        <v>15</v>
      </c>
      <c r="B7" s="33"/>
      <c r="C7" s="33"/>
      <c r="D7" s="33"/>
      <c r="E7" s="33"/>
      <c r="F7" s="78"/>
      <c r="G7" s="78"/>
      <c r="H7" s="78"/>
      <c r="I7" s="78"/>
      <c r="J7" s="78"/>
      <c r="K7" s="91"/>
    </row>
    <row r="8" s="19" customFormat="1" ht="16.75" spans="1:11">
      <c r="A8" s="34" t="s">
        <v>16</v>
      </c>
      <c r="B8" s="34" t="s">
        <v>3</v>
      </c>
      <c r="C8" s="34" t="s">
        <v>4</v>
      </c>
      <c r="D8" s="34" t="s">
        <v>5</v>
      </c>
      <c r="E8" s="34" t="s">
        <v>6</v>
      </c>
      <c r="F8" s="32"/>
      <c r="G8" s="32"/>
      <c r="H8" s="32"/>
      <c r="I8" s="32"/>
      <c r="J8" s="32"/>
      <c r="K8" s="92"/>
    </row>
    <row r="9" s="19" customFormat="1" ht="16.75" spans="1:11">
      <c r="A9" s="28" t="s">
        <v>17</v>
      </c>
      <c r="B9" s="29" t="s">
        <v>18</v>
      </c>
      <c r="C9" s="29" t="s">
        <v>19</v>
      </c>
      <c r="D9" s="35" t="s">
        <v>20</v>
      </c>
      <c r="E9" s="77" t="s">
        <v>14</v>
      </c>
      <c r="F9" s="32"/>
      <c r="G9" s="32"/>
      <c r="H9" s="32"/>
      <c r="I9" s="32"/>
      <c r="J9" s="32"/>
      <c r="K9" s="92"/>
    </row>
    <row r="10" ht="18.35" spans="1:11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90"/>
    </row>
    <row r="11" ht="18.35" spans="1:11">
      <c r="A11" s="36" t="s">
        <v>21</v>
      </c>
      <c r="B11" s="36"/>
      <c r="C11" s="36"/>
      <c r="D11" s="36"/>
      <c r="E11" s="36"/>
      <c r="F11" s="32"/>
      <c r="G11" s="32"/>
      <c r="H11" s="32"/>
      <c r="I11" s="32"/>
      <c r="J11" s="32"/>
      <c r="K11" s="90"/>
    </row>
    <row r="12" ht="18.35" spans="1:11">
      <c r="A12" s="37" t="s">
        <v>22</v>
      </c>
      <c r="B12" s="37" t="s">
        <v>3</v>
      </c>
      <c r="C12" s="37" t="s">
        <v>4</v>
      </c>
      <c r="D12" s="37" t="s">
        <v>5</v>
      </c>
      <c r="E12" s="37" t="s">
        <v>6</v>
      </c>
      <c r="F12" s="32"/>
      <c r="G12" s="32"/>
      <c r="H12" s="32"/>
      <c r="I12" s="32"/>
      <c r="J12" s="32"/>
      <c r="K12" s="90"/>
    </row>
    <row r="13" ht="94.75" spans="1:11">
      <c r="A13" s="38" t="s">
        <v>23</v>
      </c>
      <c r="B13" s="39" t="s">
        <v>24</v>
      </c>
      <c r="C13" s="40" t="s">
        <v>25</v>
      </c>
      <c r="D13" s="41" t="s">
        <v>26</v>
      </c>
      <c r="E13" s="79"/>
      <c r="F13" s="32"/>
      <c r="G13" s="32"/>
      <c r="H13" s="32"/>
      <c r="I13" s="32"/>
      <c r="J13" s="32"/>
      <c r="K13" s="93"/>
    </row>
    <row r="14" ht="32.75" spans="1:11">
      <c r="A14" s="42"/>
      <c r="B14" s="39" t="s">
        <v>27</v>
      </c>
      <c r="C14" s="40" t="s">
        <v>28</v>
      </c>
      <c r="D14" s="43"/>
      <c r="E14" s="80"/>
      <c r="F14" s="32"/>
      <c r="G14" s="32"/>
      <c r="H14" s="32"/>
      <c r="I14" s="32"/>
      <c r="J14" s="32"/>
      <c r="K14" s="93"/>
    </row>
    <row r="15" ht="18.35" spans="1:11">
      <c r="A15" s="42"/>
      <c r="B15" s="39" t="s">
        <v>29</v>
      </c>
      <c r="C15" s="39" t="s">
        <v>30</v>
      </c>
      <c r="D15" s="43"/>
      <c r="E15" s="80"/>
      <c r="F15" s="32"/>
      <c r="G15" s="32"/>
      <c r="H15" s="32"/>
      <c r="I15" s="32"/>
      <c r="J15" s="32"/>
      <c r="K15" s="93"/>
    </row>
    <row r="16" ht="94.75" spans="1:11">
      <c r="A16" s="44"/>
      <c r="B16" s="39" t="s">
        <v>31</v>
      </c>
      <c r="C16" s="40" t="s">
        <v>32</v>
      </c>
      <c r="D16" s="45"/>
      <c r="E16" s="81"/>
      <c r="F16" s="32"/>
      <c r="G16" s="32"/>
      <c r="H16" s="32"/>
      <c r="I16" s="32"/>
      <c r="J16" s="32"/>
      <c r="K16" s="93"/>
    </row>
    <row r="17" ht="18.35" spans="1:1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93"/>
    </row>
    <row r="18" ht="18.35" spans="1:11">
      <c r="A18" s="46" t="s">
        <v>33</v>
      </c>
      <c r="B18" s="47"/>
      <c r="C18" s="47"/>
      <c r="D18" s="47"/>
      <c r="E18" s="82"/>
      <c r="F18" s="32"/>
      <c r="G18" s="32"/>
      <c r="H18" s="32"/>
      <c r="I18" s="32"/>
      <c r="J18" s="32"/>
      <c r="K18" s="90"/>
    </row>
    <row r="19" ht="18.35" spans="1:11">
      <c r="A19" s="48" t="s">
        <v>34</v>
      </c>
      <c r="B19" s="49" t="s">
        <v>35</v>
      </c>
      <c r="C19" s="32"/>
      <c r="D19" s="32"/>
      <c r="E19" s="32"/>
      <c r="F19" s="32"/>
      <c r="G19" s="32"/>
      <c r="H19" s="32"/>
      <c r="I19" s="32"/>
      <c r="J19" s="32"/>
      <c r="K19" s="90"/>
    </row>
    <row r="20" ht="18.35" spans="1:11">
      <c r="A20" s="26" t="s">
        <v>36</v>
      </c>
      <c r="B20" s="50" t="s">
        <v>37</v>
      </c>
      <c r="C20" s="32"/>
      <c r="D20" s="32"/>
      <c r="E20" s="32"/>
      <c r="F20" s="32"/>
      <c r="G20" s="32"/>
      <c r="H20" s="32"/>
      <c r="I20" s="32"/>
      <c r="J20" s="32"/>
      <c r="K20" s="90"/>
    </row>
    <row r="21" ht="18.35" spans="1:11">
      <c r="A21" s="26" t="s">
        <v>38</v>
      </c>
      <c r="B21" s="50" t="s">
        <v>39</v>
      </c>
      <c r="C21" s="32"/>
      <c r="D21" s="32"/>
      <c r="E21" s="32"/>
      <c r="F21" s="32"/>
      <c r="G21" s="32"/>
      <c r="H21" s="32"/>
      <c r="I21" s="32"/>
      <c r="J21" s="32"/>
      <c r="K21" s="90"/>
    </row>
    <row r="22" ht="18.35" spans="1:11">
      <c r="A22" s="26" t="s">
        <v>40</v>
      </c>
      <c r="B22" s="50" t="s">
        <v>37</v>
      </c>
      <c r="C22" s="32"/>
      <c r="D22" s="32"/>
      <c r="E22" s="32"/>
      <c r="F22" s="32"/>
      <c r="G22" s="32"/>
      <c r="H22" s="32"/>
      <c r="I22" s="32"/>
      <c r="J22" s="32"/>
      <c r="K22" s="90"/>
    </row>
    <row r="23" ht="18.35" spans="1:11">
      <c r="A23" s="26" t="s">
        <v>41</v>
      </c>
      <c r="B23" s="50" t="s">
        <v>39</v>
      </c>
      <c r="C23" s="32"/>
      <c r="D23" s="32"/>
      <c r="E23" s="32"/>
      <c r="F23" s="32"/>
      <c r="G23" s="32"/>
      <c r="H23" s="32"/>
      <c r="I23" s="32"/>
      <c r="J23" s="32"/>
      <c r="K23" s="90"/>
    </row>
    <row r="24" ht="18.35" spans="1:11">
      <c r="A24" s="26" t="s">
        <v>42</v>
      </c>
      <c r="B24" s="50" t="s">
        <v>39</v>
      </c>
      <c r="C24" s="32"/>
      <c r="D24" s="32"/>
      <c r="E24" s="32"/>
      <c r="F24" s="32"/>
      <c r="G24" s="32"/>
      <c r="H24" s="32"/>
      <c r="I24" s="32"/>
      <c r="J24" s="32"/>
      <c r="K24" s="90"/>
    </row>
    <row r="25" ht="18.35" spans="1:11">
      <c r="A25" s="26" t="s">
        <v>43</v>
      </c>
      <c r="B25" s="50" t="s">
        <v>37</v>
      </c>
      <c r="C25" s="32"/>
      <c r="D25" s="32"/>
      <c r="E25" s="32"/>
      <c r="F25" s="32"/>
      <c r="G25" s="32"/>
      <c r="H25" s="32"/>
      <c r="I25" s="32"/>
      <c r="J25" s="32"/>
      <c r="K25" s="90"/>
    </row>
    <row r="26" ht="24" customHeight="1" spans="1:11">
      <c r="A26" s="43"/>
      <c r="B26" s="51"/>
      <c r="C26" s="51"/>
      <c r="D26" s="51"/>
      <c r="E26" s="51"/>
      <c r="F26" s="51"/>
      <c r="G26" s="51"/>
      <c r="H26" s="51"/>
      <c r="I26" s="51"/>
      <c r="J26" s="51"/>
      <c r="K26" s="80"/>
    </row>
    <row r="27" ht="18.35" spans="1:11">
      <c r="A27" s="52" t="s">
        <v>44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</row>
    <row r="28" spans="1:13">
      <c r="A28" s="53" t="s">
        <v>45</v>
      </c>
      <c r="B28" s="54"/>
      <c r="C28" s="54"/>
      <c r="D28" s="54"/>
      <c r="E28" s="54"/>
      <c r="F28" s="54"/>
      <c r="G28" s="54"/>
      <c r="H28" s="54"/>
      <c r="I28" s="54"/>
      <c r="J28" s="54"/>
      <c r="K28" s="64"/>
      <c r="L28" s="94"/>
      <c r="M28" s="94"/>
    </row>
    <row r="29" ht="18.35" spans="1:13">
      <c r="A29" s="53" t="s">
        <v>46</v>
      </c>
      <c r="B29" s="54"/>
      <c r="C29" s="54"/>
      <c r="D29" s="54"/>
      <c r="E29" s="54"/>
      <c r="F29" s="54"/>
      <c r="G29" s="54"/>
      <c r="H29" s="54"/>
      <c r="I29" s="54"/>
      <c r="J29" s="54"/>
      <c r="K29" s="64"/>
      <c r="L29" s="94"/>
      <c r="M29" s="94"/>
    </row>
    <row r="30" ht="30" customHeight="1" spans="1:11">
      <c r="A30" s="52" t="s">
        <v>47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ht="18.35" spans="1:11">
      <c r="A31" s="52" t="s">
        <v>48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</row>
    <row r="32" spans="1:11">
      <c r="A32" s="55" t="s">
        <v>49</v>
      </c>
      <c r="B32" s="56"/>
      <c r="C32" s="56"/>
      <c r="D32" s="56"/>
      <c r="E32" s="56"/>
      <c r="F32" s="56"/>
      <c r="G32" s="56"/>
      <c r="H32" s="56"/>
      <c r="I32" s="56"/>
      <c r="J32" s="56"/>
      <c r="K32" s="95"/>
    </row>
    <row r="33" spans="1:11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95"/>
    </row>
    <row r="34" ht="18.35" spans="1:11">
      <c r="A34" s="57" t="s">
        <v>50</v>
      </c>
      <c r="B34" s="58"/>
      <c r="C34" s="58"/>
      <c r="D34" s="58"/>
      <c r="E34" s="58"/>
      <c r="F34" s="58"/>
      <c r="G34" s="58"/>
      <c r="H34" s="58"/>
      <c r="I34" s="58"/>
      <c r="J34" s="58"/>
      <c r="K34" s="96"/>
    </row>
    <row r="35" s="19" customFormat="1" ht="16.35" spans="1:12">
      <c r="A35" s="55" t="s">
        <v>51</v>
      </c>
      <c r="B35" s="56"/>
      <c r="C35" s="56"/>
      <c r="D35" s="56"/>
      <c r="E35" s="56"/>
      <c r="F35" s="56"/>
      <c r="G35" s="56"/>
      <c r="H35" s="56"/>
      <c r="I35" s="56"/>
      <c r="J35" s="56"/>
      <c r="K35" s="95"/>
      <c r="L35" s="97"/>
    </row>
    <row r="36" s="19" customFormat="1" ht="16.35" spans="1:12">
      <c r="A36" s="55" t="s">
        <v>52</v>
      </c>
      <c r="B36" s="56"/>
      <c r="C36" s="56"/>
      <c r="D36" s="56"/>
      <c r="E36" s="56"/>
      <c r="F36" s="56"/>
      <c r="G36" s="56"/>
      <c r="H36" s="56"/>
      <c r="I36" s="56"/>
      <c r="J36" s="56"/>
      <c r="K36" s="95"/>
      <c r="L36" s="97"/>
    </row>
    <row r="37" s="19" customFormat="1" ht="16.35" spans="12:12">
      <c r="L37" s="97"/>
    </row>
    <row r="38" ht="18.35" spans="1:11">
      <c r="A38" s="59" t="s">
        <v>53</v>
      </c>
      <c r="B38" s="59"/>
      <c r="C38" s="59"/>
      <c r="D38" s="59"/>
      <c r="E38" s="59"/>
      <c r="F38" s="83"/>
      <c r="G38" s="83"/>
      <c r="H38" s="83"/>
      <c r="I38" s="83"/>
      <c r="J38" s="83"/>
      <c r="K38" s="83"/>
    </row>
    <row r="39" ht="32.75" spans="1:11">
      <c r="A39" s="60" t="s">
        <v>54</v>
      </c>
      <c r="B39" s="61"/>
      <c r="C39" s="62"/>
      <c r="D39" s="29" t="s">
        <v>55</v>
      </c>
      <c r="E39" s="29" t="s">
        <v>56</v>
      </c>
      <c r="F39" s="29" t="s">
        <v>57</v>
      </c>
      <c r="G39" s="50" t="s">
        <v>58</v>
      </c>
      <c r="H39" s="50" t="s">
        <v>59</v>
      </c>
      <c r="I39" s="50" t="s">
        <v>60</v>
      </c>
      <c r="J39" s="50" t="s">
        <v>61</v>
      </c>
      <c r="K39" s="28" t="s">
        <v>62</v>
      </c>
    </row>
    <row r="40" ht="18.35" spans="1:11">
      <c r="A40" s="63" t="s">
        <v>63</v>
      </c>
      <c r="B40" s="54"/>
      <c r="C40" s="64"/>
      <c r="D40" s="29">
        <v>224</v>
      </c>
      <c r="E40" s="29">
        <v>224</v>
      </c>
      <c r="F40" s="84">
        <f>E40/D40</f>
        <v>1</v>
      </c>
      <c r="G40" s="28">
        <v>224</v>
      </c>
      <c r="H40" s="85">
        <f>G40/E40</f>
        <v>1</v>
      </c>
      <c r="I40" s="98">
        <f>G40/D40</f>
        <v>1</v>
      </c>
      <c r="J40" s="98">
        <v>1</v>
      </c>
      <c r="K40" s="29"/>
    </row>
    <row r="41" ht="18.35" spans="1:11">
      <c r="A41" s="65" t="s">
        <v>64</v>
      </c>
      <c r="B41" s="66"/>
      <c r="C41" s="67"/>
      <c r="D41" s="29">
        <v>175</v>
      </c>
      <c r="E41" s="29">
        <v>175</v>
      </c>
      <c r="F41" s="84">
        <f t="shared" ref="F41:F50" si="0">E41/D41</f>
        <v>1</v>
      </c>
      <c r="G41" s="28">
        <v>175</v>
      </c>
      <c r="H41" s="85">
        <f t="shared" ref="H41:H51" si="1">G41/E41</f>
        <v>1</v>
      </c>
      <c r="I41" s="98">
        <f t="shared" ref="I41:I52" si="2">G41/D41</f>
        <v>1</v>
      </c>
      <c r="J41" s="98">
        <v>0.985221674876847</v>
      </c>
      <c r="K41" s="29"/>
    </row>
    <row r="42" ht="18.35" spans="1:11">
      <c r="A42" s="65" t="s">
        <v>65</v>
      </c>
      <c r="B42" s="66"/>
      <c r="C42" s="67"/>
      <c r="D42" s="29">
        <v>2085</v>
      </c>
      <c r="E42" s="29">
        <v>2085</v>
      </c>
      <c r="F42" s="84">
        <f t="shared" si="0"/>
        <v>1</v>
      </c>
      <c r="G42" s="28">
        <v>2076</v>
      </c>
      <c r="H42" s="85">
        <f t="shared" si="1"/>
        <v>0.99568345323741</v>
      </c>
      <c r="I42" s="98">
        <f t="shared" si="2"/>
        <v>0.99568345323741</v>
      </c>
      <c r="J42" s="98">
        <v>0.994244604316547</v>
      </c>
      <c r="K42" s="29"/>
    </row>
    <row r="43" ht="18.35" spans="1:11">
      <c r="A43" s="65" t="s">
        <v>66</v>
      </c>
      <c r="B43" s="66"/>
      <c r="C43" s="67"/>
      <c r="D43" s="29">
        <v>221</v>
      </c>
      <c r="E43" s="29">
        <v>221</v>
      </c>
      <c r="F43" s="84">
        <f t="shared" si="0"/>
        <v>1</v>
      </c>
      <c r="G43" s="28">
        <v>220</v>
      </c>
      <c r="H43" s="85">
        <f t="shared" si="1"/>
        <v>0.995475113122172</v>
      </c>
      <c r="I43" s="98">
        <f t="shared" si="2"/>
        <v>0.995475113122172</v>
      </c>
      <c r="J43" s="98">
        <v>0.975510204081633</v>
      </c>
      <c r="K43" s="29"/>
    </row>
    <row r="44" ht="18.35" spans="1:11">
      <c r="A44" s="65" t="s">
        <v>67</v>
      </c>
      <c r="B44" s="66"/>
      <c r="C44" s="67"/>
      <c r="D44" s="29">
        <v>90</v>
      </c>
      <c r="E44" s="29">
        <v>90</v>
      </c>
      <c r="F44" s="84">
        <f t="shared" si="0"/>
        <v>1</v>
      </c>
      <c r="G44" s="28">
        <v>90</v>
      </c>
      <c r="H44" s="85">
        <f t="shared" si="1"/>
        <v>1</v>
      </c>
      <c r="I44" s="98">
        <f t="shared" si="2"/>
        <v>1</v>
      </c>
      <c r="J44" s="98">
        <v>1</v>
      </c>
      <c r="K44" s="29"/>
    </row>
    <row r="45" ht="32.75" spans="1:11">
      <c r="A45" s="65" t="s">
        <v>68</v>
      </c>
      <c r="B45" s="66"/>
      <c r="C45" s="67"/>
      <c r="D45" s="29">
        <v>436</v>
      </c>
      <c r="E45" s="29">
        <v>426</v>
      </c>
      <c r="F45" s="84">
        <f t="shared" si="0"/>
        <v>0.977064220183486</v>
      </c>
      <c r="G45" s="28">
        <v>426</v>
      </c>
      <c r="H45" s="85">
        <f t="shared" si="1"/>
        <v>1</v>
      </c>
      <c r="I45" s="98">
        <f t="shared" si="2"/>
        <v>0.977064220183486</v>
      </c>
      <c r="J45" s="98">
        <v>0.977064220183486</v>
      </c>
      <c r="K45" s="99" t="s">
        <v>69</v>
      </c>
    </row>
    <row r="46" ht="18.35" spans="1:11">
      <c r="A46" s="65" t="s">
        <v>70</v>
      </c>
      <c r="B46" s="66"/>
      <c r="C46" s="67"/>
      <c r="D46" s="29">
        <v>76</v>
      </c>
      <c r="E46" s="29">
        <v>76</v>
      </c>
      <c r="F46" s="84">
        <f t="shared" si="0"/>
        <v>1</v>
      </c>
      <c r="G46" s="28">
        <v>76</v>
      </c>
      <c r="H46" s="85">
        <f t="shared" si="1"/>
        <v>1</v>
      </c>
      <c r="I46" s="98">
        <f t="shared" si="2"/>
        <v>1</v>
      </c>
      <c r="J46" s="98">
        <v>1</v>
      </c>
      <c r="K46" s="29"/>
    </row>
    <row r="47" ht="18.35" spans="1:11">
      <c r="A47" s="65" t="s">
        <v>71</v>
      </c>
      <c r="B47" s="66"/>
      <c r="C47" s="67"/>
      <c r="D47" s="29">
        <v>1145</v>
      </c>
      <c r="E47" s="29">
        <v>1145</v>
      </c>
      <c r="F47" s="84">
        <f t="shared" si="0"/>
        <v>1</v>
      </c>
      <c r="G47" s="28">
        <v>1134</v>
      </c>
      <c r="H47" s="85">
        <f t="shared" si="1"/>
        <v>0.990393013100437</v>
      </c>
      <c r="I47" s="98">
        <f t="shared" si="2"/>
        <v>0.990393013100437</v>
      </c>
      <c r="J47" s="98">
        <v>0.966964285714286</v>
      </c>
      <c r="K47" s="29"/>
    </row>
    <row r="48" ht="18.35" spans="1:11">
      <c r="A48" s="65" t="s">
        <v>72</v>
      </c>
      <c r="B48" s="66"/>
      <c r="C48" s="67"/>
      <c r="D48" s="29">
        <v>94</v>
      </c>
      <c r="E48" s="29">
        <v>94</v>
      </c>
      <c r="F48" s="84">
        <f t="shared" si="0"/>
        <v>1</v>
      </c>
      <c r="G48" s="28">
        <v>94</v>
      </c>
      <c r="H48" s="85">
        <f t="shared" si="1"/>
        <v>1</v>
      </c>
      <c r="I48" s="98">
        <f t="shared" si="2"/>
        <v>1</v>
      </c>
      <c r="J48" s="98">
        <v>1</v>
      </c>
      <c r="K48" s="29"/>
    </row>
    <row r="49" ht="18.35" spans="1:11">
      <c r="A49" s="65" t="s">
        <v>73</v>
      </c>
      <c r="B49" s="66"/>
      <c r="C49" s="67"/>
      <c r="D49" s="29">
        <v>951</v>
      </c>
      <c r="E49" s="29">
        <v>951</v>
      </c>
      <c r="F49" s="84">
        <f t="shared" si="0"/>
        <v>1</v>
      </c>
      <c r="G49" s="28">
        <v>951</v>
      </c>
      <c r="H49" s="85">
        <f t="shared" si="1"/>
        <v>1</v>
      </c>
      <c r="I49" s="98">
        <f t="shared" si="2"/>
        <v>1</v>
      </c>
      <c r="J49" s="98">
        <v>0.99537750385208</v>
      </c>
      <c r="K49" s="29"/>
    </row>
    <row r="50" ht="18.35" spans="1:11">
      <c r="A50" s="65" t="s">
        <v>74</v>
      </c>
      <c r="B50" s="66"/>
      <c r="C50" s="67"/>
      <c r="D50" s="29">
        <v>337</v>
      </c>
      <c r="E50" s="29">
        <v>337</v>
      </c>
      <c r="F50" s="84">
        <f t="shared" si="0"/>
        <v>1</v>
      </c>
      <c r="G50" s="28">
        <v>332</v>
      </c>
      <c r="H50" s="85">
        <f t="shared" si="1"/>
        <v>0.985163204747775</v>
      </c>
      <c r="I50" s="98">
        <f t="shared" si="2"/>
        <v>0.985163204747775</v>
      </c>
      <c r="J50" s="98">
        <v>1</v>
      </c>
      <c r="K50" s="29"/>
    </row>
    <row r="51" ht="18.35" spans="1:11">
      <c r="A51" s="65" t="s">
        <v>75</v>
      </c>
      <c r="B51" s="66"/>
      <c r="C51" s="66"/>
      <c r="D51" s="29">
        <v>342</v>
      </c>
      <c r="E51" s="29">
        <v>342</v>
      </c>
      <c r="F51" s="84">
        <f t="shared" ref="F51:F52" si="3">E51/D51</f>
        <v>1</v>
      </c>
      <c r="G51" s="28">
        <v>342</v>
      </c>
      <c r="H51" s="85">
        <f t="shared" si="1"/>
        <v>1</v>
      </c>
      <c r="I51" s="98">
        <f t="shared" si="2"/>
        <v>1</v>
      </c>
      <c r="J51" s="98">
        <v>1</v>
      </c>
      <c r="K51" s="29"/>
    </row>
    <row r="52" ht="18.35" spans="1:11">
      <c r="A52" s="65" t="s">
        <v>76</v>
      </c>
      <c r="B52" s="66"/>
      <c r="C52" s="66"/>
      <c r="D52" s="29">
        <v>120</v>
      </c>
      <c r="E52" s="29">
        <v>119</v>
      </c>
      <c r="F52" s="84">
        <f t="shared" si="3"/>
        <v>0.991666666666667</v>
      </c>
      <c r="G52" s="28">
        <v>119</v>
      </c>
      <c r="H52" s="85">
        <f t="shared" ref="H52:H54" si="4">G52/E52</f>
        <v>1</v>
      </c>
      <c r="I52" s="98">
        <f t="shared" si="2"/>
        <v>0.991666666666667</v>
      </c>
      <c r="J52" s="98">
        <v>0.991666666666667</v>
      </c>
      <c r="K52" s="99"/>
    </row>
    <row r="53" ht="18.35" spans="1:11">
      <c r="A53" s="65" t="s">
        <v>77</v>
      </c>
      <c r="B53" s="66"/>
      <c r="C53" s="66"/>
      <c r="D53" s="29">
        <v>67</v>
      </c>
      <c r="E53" s="29">
        <v>67</v>
      </c>
      <c r="F53" s="84">
        <f t="shared" ref="F53:F54" si="5">E53/D53</f>
        <v>1</v>
      </c>
      <c r="G53" s="28">
        <v>67</v>
      </c>
      <c r="H53" s="85">
        <f t="shared" si="4"/>
        <v>1</v>
      </c>
      <c r="I53" s="98">
        <f t="shared" ref="I53:I54" si="6">G53/D53</f>
        <v>1</v>
      </c>
      <c r="J53" s="98">
        <v>1</v>
      </c>
      <c r="K53" s="29"/>
    </row>
    <row r="54" ht="18.35" spans="1:11">
      <c r="A54" s="68" t="s">
        <v>78</v>
      </c>
      <c r="B54" s="66"/>
      <c r="C54" s="66"/>
      <c r="D54" s="29">
        <v>522</v>
      </c>
      <c r="E54" s="29">
        <v>522</v>
      </c>
      <c r="F54" s="84">
        <f t="shared" si="5"/>
        <v>1</v>
      </c>
      <c r="G54" s="63">
        <v>504</v>
      </c>
      <c r="H54" s="85">
        <f t="shared" si="4"/>
        <v>0.96551724137931</v>
      </c>
      <c r="I54" s="98">
        <f t="shared" si="6"/>
        <v>0.96551724137931</v>
      </c>
      <c r="J54" s="98">
        <v>0.9627</v>
      </c>
      <c r="K54" s="29"/>
    </row>
    <row r="55" ht="31" customHeight="1" spans="1:11">
      <c r="A55" s="65" t="s">
        <v>79</v>
      </c>
      <c r="B55" s="66"/>
      <c r="C55" s="67"/>
      <c r="D55" s="65" t="str">
        <f>CONCATENATE("全部模块用例总执行数/全部模块用例总数=",TEXT(SUM(E40:E53)/SUM(D40:D53),"0.00%"))</f>
        <v>全部模块用例总执行数/全部模块用例总数=99.83%</v>
      </c>
      <c r="E55" s="66"/>
      <c r="F55" s="67"/>
      <c r="G55" s="86" t="str">
        <f>CONCATENATE("执行通过率(执行成功数/测试执行数）=",TEXT(SUM(G40:G54)/SUM(E40:E54),"0.00%"))</f>
        <v>执行通过率(执行成功数/测试执行数）=99.36%</v>
      </c>
      <c r="H55" s="87"/>
      <c r="I55" s="86" t="str">
        <f>CONCATENATE("总体成熟度(执行成功数/用例总数）=",TEXT(SUM(G40:G54)/SUM(D40:D54),"0.00%"))</f>
        <v>总体成熟度(执行成功数/用例总数）=99.20%</v>
      </c>
      <c r="J55" s="87"/>
      <c r="K55" s="100"/>
    </row>
    <row r="56" ht="18.35" spans="1:11">
      <c r="A56" s="59" t="s">
        <v>80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</row>
    <row r="57" ht="48.75" customHeight="1" spans="1:11">
      <c r="A57" s="28" t="s">
        <v>81</v>
      </c>
      <c r="B57" s="28"/>
      <c r="C57" s="28"/>
      <c r="D57" s="69" t="s">
        <v>82</v>
      </c>
      <c r="E57" s="28"/>
      <c r="F57" s="28"/>
      <c r="G57" s="28"/>
      <c r="H57" s="28"/>
      <c r="I57" s="28"/>
      <c r="J57" s="28"/>
      <c r="K57" s="28"/>
    </row>
    <row r="58" ht="33" customHeight="1" spans="1:11">
      <c r="A58" s="28" t="s">
        <v>83</v>
      </c>
      <c r="B58" s="28"/>
      <c r="C58" s="28"/>
      <c r="D58" s="69" t="s">
        <v>84</v>
      </c>
      <c r="E58" s="28"/>
      <c r="F58" s="28"/>
      <c r="G58" s="28"/>
      <c r="H58" s="28"/>
      <c r="I58" s="28"/>
      <c r="J58" s="28"/>
      <c r="K58" s="28"/>
    </row>
    <row r="59" ht="18.35" spans="1:11">
      <c r="A59" s="28" t="s">
        <v>85</v>
      </c>
      <c r="B59" s="28"/>
      <c r="C59" s="28"/>
      <c r="D59" s="28">
        <v>15.5</v>
      </c>
      <c r="E59" s="28"/>
      <c r="F59" s="28"/>
      <c r="G59" s="28"/>
      <c r="H59" s="28"/>
      <c r="I59" s="28"/>
      <c r="J59" s="28"/>
      <c r="K59" s="28"/>
    </row>
  </sheetData>
  <sheetProtection formatCells="0" insertHyperlinks="0" autoFilter="0"/>
  <mergeCells count="46">
    <mergeCell ref="A1:K1"/>
    <mergeCell ref="A2:K2"/>
    <mergeCell ref="A7:E7"/>
    <mergeCell ref="A11:E11"/>
    <mergeCell ref="A18:E18"/>
    <mergeCell ref="A26:K26"/>
    <mergeCell ref="A27:K27"/>
    <mergeCell ref="A28:K28"/>
    <mergeCell ref="A29:K29"/>
    <mergeCell ref="A30:K30"/>
    <mergeCell ref="A31:K31"/>
    <mergeCell ref="A32:K32"/>
    <mergeCell ref="A33:K33"/>
    <mergeCell ref="A34:K34"/>
    <mergeCell ref="A35:K35"/>
    <mergeCell ref="A36:K36"/>
    <mergeCell ref="A38:K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D55:F55"/>
    <mergeCell ref="G55:H55"/>
    <mergeCell ref="I55:J55"/>
    <mergeCell ref="A56:K56"/>
    <mergeCell ref="A57:C57"/>
    <mergeCell ref="D57:K57"/>
    <mergeCell ref="A58:C58"/>
    <mergeCell ref="D58:K58"/>
    <mergeCell ref="A59:C59"/>
    <mergeCell ref="D59:K59"/>
    <mergeCell ref="A13:A16"/>
    <mergeCell ref="D13:E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2" sqref="$A2:$XFD2"/>
    </sheetView>
  </sheetViews>
  <sheetFormatPr defaultColWidth="8.83333333333333" defaultRowHeight="17.6" outlineLevelRow="3" outlineLevelCol="4"/>
  <cols>
    <col min="1" max="1" width="22.1666666666667" customWidth="1"/>
    <col min="2" max="2" width="101.333333333333" customWidth="1"/>
    <col min="5" max="5" width="10.3333333333333" customWidth="1"/>
  </cols>
  <sheetData>
    <row r="1" spans="1:5">
      <c r="A1" s="14" t="s">
        <v>86</v>
      </c>
      <c r="B1" s="14" t="s">
        <v>87</v>
      </c>
      <c r="C1" s="14" t="s">
        <v>88</v>
      </c>
      <c r="D1" s="14" t="s">
        <v>89</v>
      </c>
      <c r="E1" s="14" t="s">
        <v>90</v>
      </c>
    </row>
    <row r="2" spans="1:5">
      <c r="A2" s="15" t="s">
        <v>91</v>
      </c>
      <c r="B2" s="16" t="s">
        <v>92</v>
      </c>
      <c r="C2" s="17" t="s">
        <v>93</v>
      </c>
      <c r="D2" s="17" t="s">
        <v>65</v>
      </c>
      <c r="E2" s="17" t="s">
        <v>94</v>
      </c>
    </row>
    <row r="3" spans="1:5">
      <c r="A3" s="15" t="s">
        <v>95</v>
      </c>
      <c r="B3" s="16" t="s">
        <v>96</v>
      </c>
      <c r="C3" s="17" t="s">
        <v>93</v>
      </c>
      <c r="D3" s="17" t="s">
        <v>65</v>
      </c>
      <c r="E3" s="17" t="s">
        <v>94</v>
      </c>
    </row>
    <row r="4" spans="1:5">
      <c r="A4" s="15" t="s">
        <v>97</v>
      </c>
      <c r="B4" s="18" t="s">
        <v>98</v>
      </c>
      <c r="C4" s="17" t="s">
        <v>93</v>
      </c>
      <c r="D4" s="17" t="s">
        <v>65</v>
      </c>
      <c r="E4" s="17" t="s">
        <v>94</v>
      </c>
    </row>
  </sheetData>
  <sheetProtection formatCells="0" insertHyperlinks="0" autoFilter="0"/>
  <hyperlinks>
    <hyperlink ref="A2" r:id="rId1" display="FordPhase4Scrum-60878" tooltip="https://console.cloud.baidu-int.com/devops/icafe/issue/FordPhase4Scrum-60878/show"/>
    <hyperlink ref="B2" r:id="rId1" display="【实车】【CX727ICA 8155】【地图】【必现】1628 当前导航中，在绿水街前方提示直行，但是前方禁止入内" tooltip="https://console.cloud.baidu-int.com/devops/icafe/issue/FordPhase4Scrum-60878/show"/>
    <hyperlink ref="A3" r:id="rId2" display="FordPhase4Scrum-68330" tooltip="https://console.cloud.baidu-int.com/devops/icafe/issue/FordPhase4Scrum-68330/show"/>
    <hyperlink ref="B3" r:id="rId2" display="【实车】【CX727ICA 8155】【地图】【必现】1103 当前巡航在地下车库，车标方向不对" tooltip="https://console.cloud.baidu-int.com/devops/icafe/issue/FordPhase4Scrum-68330/show"/>
    <hyperlink ref="B4" r:id="rId3" display="【台架】【CX727ICA 8155】【地图】【必现】离线地图测试20点45分灌装数据后，进入巡航模式，提示请开启网络或者下载离线数据（已灌装数据）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C13" sqref="C13"/>
    </sheetView>
  </sheetViews>
  <sheetFormatPr defaultColWidth="10.8333333333333" defaultRowHeight="17.6" outlineLevelRow="2"/>
  <cols>
    <col min="1" max="1" width="10.8333333333333" style="2"/>
    <col min="2" max="2" width="18.1916666666667" style="2" customWidth="1"/>
    <col min="3" max="3" width="32.5" style="2" customWidth="1"/>
    <col min="4" max="6" width="10.8333333333333" style="2"/>
    <col min="7" max="7" width="49.8583333333333" style="2" customWidth="1"/>
    <col min="8" max="8" width="10.8333333333333" style="2"/>
    <col min="9" max="9" width="22.0833333333333" style="2" customWidth="1"/>
    <col min="10" max="16384" width="10.8333333333333" style="2"/>
  </cols>
  <sheetData>
    <row r="1" s="1" customFormat="1" ht="18" spans="1:9">
      <c r="A1" s="3" t="s">
        <v>99</v>
      </c>
      <c r="B1" s="3" t="s">
        <v>100</v>
      </c>
      <c r="C1" s="3" t="s">
        <v>101</v>
      </c>
      <c r="D1" s="3" t="s">
        <v>90</v>
      </c>
      <c r="E1" s="3" t="s">
        <v>102</v>
      </c>
      <c r="F1" s="3" t="s">
        <v>103</v>
      </c>
      <c r="G1" s="11" t="s">
        <v>104</v>
      </c>
      <c r="H1" s="11" t="s">
        <v>105</v>
      </c>
      <c r="I1" s="11" t="s">
        <v>106</v>
      </c>
    </row>
    <row r="2" s="1" customFormat="1" ht="88" spans="1:9">
      <c r="A2" s="4" t="s">
        <v>107</v>
      </c>
      <c r="B2" s="5" t="s">
        <v>108</v>
      </c>
      <c r="C2" s="6" t="s">
        <v>109</v>
      </c>
      <c r="D2" s="6" t="s">
        <v>110</v>
      </c>
      <c r="E2" s="6" t="s">
        <v>111</v>
      </c>
      <c r="F2" s="12" t="s">
        <v>112</v>
      </c>
      <c r="G2" s="10" t="s">
        <v>113</v>
      </c>
      <c r="H2" s="10" t="s">
        <v>114</v>
      </c>
      <c r="I2" s="10" t="s">
        <v>115</v>
      </c>
    </row>
    <row r="3" ht="88" spans="1:9">
      <c r="A3" s="7" t="s">
        <v>107</v>
      </c>
      <c r="B3" s="8" t="s">
        <v>116</v>
      </c>
      <c r="C3" s="9" t="s">
        <v>117</v>
      </c>
      <c r="D3" s="10" t="s">
        <v>110</v>
      </c>
      <c r="E3" s="10" t="s">
        <v>111</v>
      </c>
      <c r="F3" s="13" t="s">
        <v>118</v>
      </c>
      <c r="G3" s="9" t="s">
        <v>119</v>
      </c>
      <c r="H3" s="10" t="s">
        <v>114</v>
      </c>
      <c r="I3" s="10" t="s">
        <v>115</v>
      </c>
    </row>
  </sheetData>
  <sheetProtection formatCells="0" insertHyperlinks="0" autoFilter="0"/>
  <hyperlinks>
    <hyperlink ref="B2" r:id="rId1" display="AW2-24244"/>
    <hyperlink ref="B3" r:id="rId2" display="AW2-24177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C o l o r = " 0 "   i n t e r l i n e O n O f f = " 0 "   s h e e t S t i d = " 1 "   i s D b S h e e t = " 0 "   i s D a s h B o a r d S h e e t = " 0 " / > 
     < w o S h e e t P r o p s   i n t e r l i n e C o l o r = " 0 "   i n t e r l i n e O n O f f = " 0 "   s h e e t S t i d = " 2 "   i s D b S h e e t = " 0 "   i s D a s h B o a r d S h e e t = " 0 " / > 
     < w o S h e e t P r o p s   i n t e r l i n e C o l o r = " 0 "   i n t e r l i n e O n O f f = " 0 "   s h e e t S t i d = " 8 "   i s D b S h e e t = " 0 "   i s D a s h B o a r d S h e e t = " 0 " / > 
   < / w o S h e e t s P r o p s > 
   < w o B o o k P r o p s > 
     < b o o k S e t t i n g s   f i l t e r T y p e = " c o n n "   i s I n s e r P i c A s A t t a c h m e n t = " 0 "   i s F i l t e r S h a r e d = " 1 "   i s A u t o U p d a t e P a u s e d = " 0 "   c o r e C o n q u e r U s e r I d = "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2 " / > 
   < p i x e l a t o r L i s t   s h e e t S t i d = " 8 " / > 
   < p i x e l a t o r L i s t   s h e e t S t i d = " 9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2021-09-18T23:06:00Z</dcterms:created>
  <dcterms:modified xsi:type="dcterms:W3CDTF">2023-08-25T16:56:49Z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58802D323A783283E937E864F3C836F0_42</vt:lpwstr>
  </property>
  <property fmtid="{D5CDD505-2E9C-101B-9397-08002B2CF9AE}" pid="4" name="KSOReadingLayout">
    <vt:bool>true</vt:bool>
  </property>
</Properties>
</file>