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ml.chartshap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100" windowHeight="15600" tabRatio="908" activeTab="2"/>
  </bookViews>
  <sheets>
    <sheet name="Key-Items" sheetId="5" r:id="rId1"/>
    <sheet name="Scenes Sources" sheetId="13" r:id="rId2"/>
    <sheet name="综合打分" sheetId="1" r:id="rId3"/>
    <sheet name="Response Time " sheetId="7" r:id="rId4"/>
    <sheet name="App Sources" sheetId="8" r:id="rId5"/>
    <sheet name="地图性能测试" sheetId="15" r:id="rId6"/>
    <sheet name="Baidu App" sheetId="11" r:id="rId7"/>
    <sheet name="Partition Status" sheetId="9" r:id="rId8"/>
    <sheet name="内存泄漏" sheetId="14" r:id="rId9"/>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2" hidden="1">综合打分!$A$1:$AS$157</definedName>
    <definedName name="_xlnm._FilterDatabase" localSheetId="3" hidden="1">'Response Time '!$A$1:$S$87</definedName>
    <definedName name="_xlnm._FilterDatabase" localSheetId="4" hidden="1">'App Sources'!$A$1:$CD$143</definedName>
    <definedName name="Z_0EA55DCA_7FF2_4F36_8A7E_F0EACCC29DBE_.wvu.FilterData" localSheetId="3" hidden="1">'Response Time '!$A$1:$K$87</definedName>
    <definedName name="Z_16A41CC9_C03A_4F0A_B03A_44E212E13660_.wvu.FilterData" localSheetId="3" hidden="1">'Response Time '!$A$1:$K$87</definedName>
    <definedName name="Z_16DC14A2_7903_4025_B903_380A1366D4B8_.wvu.FilterData" localSheetId="3" hidden="1">'Response Time '!$A$1:$K$87</definedName>
    <definedName name="Z_2A4FABCB_C3B4_4B1C_B5DB_0968E349E3E5_.wvu.Cols" localSheetId="3" hidden="1">'Response Time '!#REF!</definedName>
    <definedName name="Z_2A4FABCB_C3B4_4B1C_B5DB_0968E349E3E5_.wvu.FilterData" localSheetId="3" hidden="1">'Response Time '!$A$1:$K$87</definedName>
    <definedName name="Z_2F5A4DEB_972B_44A6_8415_B3AF8AAB8DD1_.wvu.FilterData" localSheetId="3" hidden="1">'Response Time '!$A$1:$K$87</definedName>
    <definedName name="Z_4E56EFD8_82B0_433B_87B4_FAE95366C90A_.wvu.FilterData" localSheetId="3" hidden="1">'Response Time '!$A$1:$K$87</definedName>
    <definedName name="Z_50D2B5B7_80D0_4780_BB59_F4E52620A863_.wvu.FilterData" localSheetId="3" hidden="1">'Response Time '!$H$1:$H$87</definedName>
    <definedName name="Z_5DF7DF2B_59CB_4835_ACC6_BFF42CC29E31_.wvu.Cols" localSheetId="3" hidden="1">'Response Time '!#REF!</definedName>
    <definedName name="Z_5DF7DF2B_59CB_4835_ACC6_BFF42CC29E31_.wvu.FilterData" localSheetId="3" hidden="1">'Response Time '!$A$1:$K$87</definedName>
    <definedName name="Z_64728F9F_AAFE_4C17_A15F_C96F3AE04D0C_.wvu.FilterData" localSheetId="3" hidden="1">'Response Time '!$A$1:$K$87</definedName>
    <definedName name="Z_67627A8C_5C40_462C_B63D_E064A913FD1B_.wvu.FilterData" localSheetId="3" hidden="1">'Response Time '!$A$1:$K$87</definedName>
    <definedName name="Z_6A1708EE_78D5_4730_9EC1_32494DD84064_.wvu.FilterData" localSheetId="3" hidden="1">'Response Time '!$A$1:$K$87</definedName>
    <definedName name="Z_75A5D5D5_3DF6_4DF0_A35D_F3AEF19FA0C8_.wvu.FilterData" localSheetId="3" hidden="1">'Response Time '!$H$1:$H$87</definedName>
    <definedName name="Z_81868EC3_D2C9_49E1_A7C4_56AD2CFDD907_.wvu.FilterData" localSheetId="3" hidden="1">'Response Time '!$A$1:$K$87</definedName>
    <definedName name="Z_82B7589E_14AC_4428_B990_D113B4B9C8B2_.wvu.FilterData" localSheetId="3" hidden="1">'Response Time '!$A$1:$K$87</definedName>
    <definedName name="Z_9905B039_5D9C_4BC1_BCAD_85093189CE48_.wvu.FilterData" localSheetId="3" hidden="1">'Response Time '!$A$1:$K$87</definedName>
    <definedName name="Z_A17A2F87_19DB_4AF8_AC37_28F784855FD7_.wvu.FilterData" localSheetId="3" hidden="1">'Response Time '!$A$1:$K$87</definedName>
    <definedName name="Z_A1C2E0EA_0798_4EE9_BA53_3DA16A20F391_.wvu.FilterData" localSheetId="3" hidden="1">'Response Time '!$A$1:$K$87</definedName>
    <definedName name="Z_B0B1D487_08B5_4EE3_B1A5_0E537BA44F6F_.wvu.FilterData" localSheetId="3" hidden="1">'Response Time '!$H$1:$H$87</definedName>
    <definedName name="Z_B5D2B878_5867_45CF_B11F_45A1564167C2_.wvu.Cols" localSheetId="3" hidden="1">'Response Time '!#REF!</definedName>
    <definedName name="Z_B5D2B878_5867_45CF_B11F_45A1564167C2_.wvu.FilterData" localSheetId="3" hidden="1">'Response Time '!$A$1:$K$87</definedName>
    <definedName name="Z_BFE5DC58_F040_475A_8F39_87308C22B1B1_.wvu.FilterData" localSheetId="3" hidden="1">'Response Time '!$A$1:$K$87</definedName>
    <definedName name="Z_C88AFADA_BEE4_42DA_8940_4B736B9F39D4_.wvu.Cols" localSheetId="3" hidden="1">'Response Time '!#REF!</definedName>
    <definedName name="Z_C88AFADA_BEE4_42DA_8940_4B736B9F39D4_.wvu.FilterData" localSheetId="3" hidden="1">'Response Time '!$A$1:$K$87</definedName>
    <definedName name="Z_CB05707F_24A9_4357_8065_43BE4DD90B2D_.wvu.FilterData" localSheetId="3" hidden="1">'Response Time '!$A$1:$K$87</definedName>
    <definedName name="Z_CCD93499_75F8_45A7_B5CB_5B9935727470_.wvu.Cols" localSheetId="3" hidden="1">'Response Time '!#REF!</definedName>
    <definedName name="Z_CCD93499_75F8_45A7_B5CB_5B9935727470_.wvu.FilterData" localSheetId="3" hidden="1">'Response Time '!$A$1:$K$87</definedName>
    <definedName name="Z_CE1C8A90_39F2_40DB_9797_BE22406C3947_.wvu.Cols" localSheetId="3" hidden="1">'Response Time '!#REF!</definedName>
    <definedName name="Z_CE1C8A90_39F2_40DB_9797_BE22406C3947_.wvu.FilterData" localSheetId="3" hidden="1">'Response Time '!$A$1:$K$87</definedName>
    <definedName name="Z_E3F0DD2F_B4B7_440E_B6E2_120742CBE6C3_.wvu.FilterData" localSheetId="3" hidden="1">'Response Time '!$A$1:$K$87</definedName>
    <definedName name="Z_F2292B89_B249_407C_9F60_58BD83C5901D_.wvu.FilterData" localSheetId="3" hidden="1">'Response Time '!$A$1:$K$87</definedName>
    <definedName name="Z_F5DE3CB0_C52E_433A_B531_B98B1F605089_.wvu.FilterData" localSheetId="3" hidden="1">'Response Time '!$A$1:$K$87</definedName>
  </definedNames>
  <calcPr calcId="144525"/>
</workbook>
</file>

<file path=xl/comments1.xml><?xml version="1.0" encoding="utf-8"?>
<comments xmlns="http://schemas.openxmlformats.org/spreadsheetml/2006/main">
  <authors>
    <author>tc={27494863-EBC7-452A-9C0F-356C4EA0AF9B}</author>
    <author>tc={7322FF62-DE96-4E8F-89F2-D4F09D58087E}</author>
    <author>tc={06DEE4D5-4B07-450F-8E3A-2A1DBB34F59D}</author>
    <author>tc={C398A42D-3E10-4ECF-818E-43A41F5D56BC}</author>
    <author>tc={3E9C0DE3-1E61-4B3A-9260-0ED57BF37874}</author>
  </authors>
  <commentList>
    <comment ref="V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 ref="AB1" authorId="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所有测试项优先选择实车，这里要求的实车的项，如果没有使用实车，需要特别说明。</t>
        </r>
      </text>
    </comment>
    <comment ref="R23" authorId="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先积累一些数据后定义标准，以下没有定义的都是相同处理</t>
        </r>
      </text>
    </comment>
    <comment ref="U23" authorId="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先积累一些数据后定义标准，以下没有定义的都是相同处理</t>
        </r>
      </text>
    </comment>
    <comment ref="R24" authorId="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先积累一些数据后定义标准，以下没有定义的都是相同处理</t>
        </r>
      </text>
    </comment>
  </commentList>
</comments>
</file>

<file path=xl/comments2.xml><?xml version="1.0" encoding="utf-8"?>
<comments xmlns="http://schemas.openxmlformats.org/spreadsheetml/2006/main">
  <authors>
    <author>Hong Jinchao</author>
  </authors>
  <commentList>
    <comment ref="L1" authorId="0">
      <text>
        <r>
          <rPr>
            <b/>
            <sz val="9"/>
            <rFont val="宋体"/>
            <charset val="134"/>
          </rPr>
          <t>Hong Jinchao:</t>
        </r>
        <r>
          <rPr>
            <sz val="9"/>
            <rFont val="宋体"/>
            <charset val="134"/>
          </rPr>
          <t xml:space="preserve">
输入adb shell logcat -b events -s liblog，该命令会打印出各进程因Log打印超量而被丢弃的Log数量，对应的PID和丢弃数量
</t>
        </r>
      </text>
    </comment>
    <comment ref="W1" authorId="0">
      <text>
        <r>
          <rPr>
            <b/>
            <sz val="9"/>
            <rFont val="宋体"/>
            <charset val="134"/>
          </rPr>
          <t>Hong Jinchao:</t>
        </r>
        <r>
          <rPr>
            <sz val="9"/>
            <rFont val="宋体"/>
            <charset val="134"/>
          </rPr>
          <t xml:space="preserve">
输入adb shell logcat -b events -s liblog，该命令会打印出各进程因Log打印超量而被丢弃的Log数量，对应的PID和丢弃数量
</t>
        </r>
      </text>
    </comment>
    <comment ref="AH1" authorId="0">
      <text>
        <r>
          <rPr>
            <b/>
            <sz val="9"/>
            <rFont val="宋体"/>
            <charset val="134"/>
          </rPr>
          <t>Hong Jinchao:</t>
        </r>
        <r>
          <rPr>
            <sz val="9"/>
            <rFont val="宋体"/>
            <charset val="134"/>
          </rPr>
          <t xml:space="preserve">
输入adb shell logcat -b events -s liblog，该命令会打印出各进程因Log打印超量而被丢弃的Log数量，对应的PID和丢弃数量
</t>
        </r>
      </text>
    </comment>
    <comment ref="AS1" authorId="0">
      <text>
        <r>
          <rPr>
            <b/>
            <sz val="9"/>
            <rFont val="宋体"/>
            <charset val="134"/>
          </rPr>
          <t>Hong Jinchao:</t>
        </r>
        <r>
          <rPr>
            <sz val="9"/>
            <rFont val="宋体"/>
            <charset val="134"/>
          </rPr>
          <t xml:space="preserve">
输入adb shell logcat -b events -s liblog，该命令会打印出各进程因Log打印超量而被丢弃的Log数量，对应的PID和丢弃数量
</t>
        </r>
      </text>
    </comment>
    <comment ref="BD1" authorId="0">
      <text>
        <r>
          <rPr>
            <b/>
            <sz val="9"/>
            <rFont val="宋体"/>
            <charset val="134"/>
          </rPr>
          <t>Hong Jinchao:</t>
        </r>
        <r>
          <rPr>
            <sz val="9"/>
            <rFont val="宋体"/>
            <charset val="134"/>
          </rPr>
          <t xml:space="preserve">
输入adb shell logcat -b events -s liblog，该命令会打印出各进程因Log打印超量而被丢弃的Log数量，对应的PID和丢弃数量
</t>
        </r>
      </text>
    </comment>
    <comment ref="BO1" authorId="0">
      <text>
        <r>
          <rPr>
            <b/>
            <sz val="9"/>
            <rFont val="宋体"/>
            <charset val="134"/>
          </rPr>
          <t>Hong Jinchao:</t>
        </r>
        <r>
          <rPr>
            <sz val="9"/>
            <rFont val="宋体"/>
            <charset val="134"/>
          </rPr>
          <t xml:space="preserve">
输入adb shell logcat -b events -s liblog，该命令会打印出各进程因Log打印超量而被丢弃的Log数量，对应的PID和丢弃数量
</t>
        </r>
      </text>
    </comment>
    <comment ref="BZ1" authorId="0">
      <text>
        <r>
          <rPr>
            <b/>
            <sz val="9"/>
            <rFont val="宋体"/>
            <charset val="134"/>
          </rPr>
          <t>Hong Jinchao:</t>
        </r>
        <r>
          <rPr>
            <sz val="9"/>
            <rFont val="宋体"/>
            <charset val="134"/>
          </rPr>
          <t xml:space="preserve">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<sst xmlns="http://schemas.openxmlformats.org/spreadsheetml/2006/main" count="5355" uniqueCount="1801">
  <si>
    <t>重点汇报项</t>
  </si>
  <si>
    <t>R06 Test Result/s</t>
  </si>
  <si>
    <t>R06.1 Test Result/s</t>
  </si>
  <si>
    <t>R07.1 Test Result/s</t>
  </si>
  <si>
    <t>R08 Test Result/s</t>
  </si>
  <si>
    <t>R09 Test Result/s</t>
  </si>
  <si>
    <t>R10 Test Result/s</t>
  </si>
  <si>
    <t>Comments</t>
  </si>
  <si>
    <t>Power on到Fast RVC显示</t>
  </si>
  <si>
    <t>NA</t>
  </si>
  <si>
    <t>非百度侧</t>
  </si>
  <si>
    <t>Power on到第一帧动画播放</t>
  </si>
  <si>
    <t>Power on Launcher界面可见</t>
  </si>
  <si>
    <t>Launcher显示到QQ音乐首次启动</t>
  </si>
  <si>
    <t>Launcher显示到导航启动时间</t>
  </si>
  <si>
    <t>百度地图</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</si>
  <si>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</si>
  <si>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</si>
  <si>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</si>
  <si>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</si>
  <si>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</si>
  <si>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</si>
  <si>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</si>
  <si>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</si>
  <si>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</si>
  <si>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</si>
  <si>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</si>
  <si>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R04</t>
  </si>
  <si>
    <t>R05</t>
  </si>
  <si>
    <t>R06</t>
  </si>
  <si>
    <t>R07.1</t>
  </si>
  <si>
    <t>R08</t>
  </si>
  <si>
    <t>R09</t>
  </si>
  <si>
    <t>EE/CVPP</t>
  </si>
  <si>
    <t>屏幕&amp;Feature</t>
  </si>
  <si>
    <t>场景</t>
  </si>
  <si>
    <t>Owner</t>
  </si>
  <si>
    <t>CPU idle Avg</t>
  </si>
  <si>
    <t>CPU idle Min</t>
  </si>
  <si>
    <t>RAM Free Avg</t>
  </si>
  <si>
    <t>RAM Free Min</t>
  </si>
  <si>
    <t>GPU idle Avg</t>
  </si>
  <si>
    <t>GPU idle Min</t>
  </si>
  <si>
    <t>27寸大屏（无AR）</t>
  </si>
  <si>
    <t xml:space="preserve"> 开机3分钟后IDLE（全屏状态，打开系统设置应用，不要停留在Launcher界面）</t>
  </si>
  <si>
    <t>Desay/Baidu</t>
  </si>
  <si>
    <t>主驾导航+主驾QQ Music+副驾爱奇艺+副驾BT耳机+VR+V2I</t>
  </si>
  <si>
    <t>主驾导航+主驾BT Music+副驾QQ Music+副驾BT耳机+VR+V2I</t>
  </si>
  <si>
    <t>主驾导航+主驾QQ Music+副驾切换主题20次+V2I</t>
  </si>
  <si>
    <t>主驾导航+主驾QQ Music+副驾轮流操作空调/氛围灯/按钮等动效+V2I</t>
  </si>
  <si>
    <t>主驾导航+主驾QQ Music+副驾QQ Music+副驾BT耳机+副驾把所有应用启动一次+V2I</t>
  </si>
  <si>
    <t>单屏</t>
  </si>
  <si>
    <t xml:space="preserve"> 开机3分钟后IDLE+V2I</t>
  </si>
  <si>
    <t>导航+QQ Music+VR+V2I</t>
  </si>
  <si>
    <t>导航+BT Music+VR+V2I</t>
  </si>
  <si>
    <t>爱奇艺+后台导航+VR+V2I</t>
  </si>
  <si>
    <t>导航+QQ Music+切换主题20次+V2I</t>
  </si>
  <si>
    <t>导航+把所有应用启动一次+V2I</t>
  </si>
  <si>
    <t>27寸大屏+AR</t>
  </si>
  <si>
    <r>
      <rPr>
        <sz val="7"/>
        <color theme="1"/>
        <rFont val="Times New Roman"/>
        <charset val="134"/>
      </rPr>
      <t xml:space="preserve"> </t>
    </r>
    <r>
      <rPr>
        <sz val="10.5"/>
        <color theme="1"/>
        <rFont val="等线"/>
        <charset val="134"/>
        <scheme val="minor"/>
      </rPr>
      <t>开机</t>
    </r>
    <r>
      <rPr>
        <sz val="10.5"/>
        <color theme="1"/>
        <rFont val="Times New Roman"/>
        <charset val="134"/>
      </rPr>
      <t>3</t>
    </r>
    <r>
      <rPr>
        <sz val="10.5"/>
        <color theme="1"/>
        <rFont val="宋体"/>
        <charset val="134"/>
      </rPr>
      <t>分钟</t>
    </r>
    <r>
      <rPr>
        <sz val="10.5"/>
        <color theme="1"/>
        <rFont val="等线"/>
        <charset val="134"/>
        <scheme val="minor"/>
      </rPr>
      <t>后IDLE（全屏状态，打开系统设置应用，不要停留在Launcher界面）</t>
    </r>
    <r>
      <rPr>
        <sz val="11"/>
        <color theme="1"/>
        <rFont val="Abadi"/>
        <charset val="134"/>
      </rPr>
      <t>+V2I</t>
    </r>
  </si>
  <si>
    <r>
      <rPr>
        <sz val="11"/>
        <rFont val="宋体"/>
        <charset val="134"/>
      </rPr>
      <t>主驾</t>
    </r>
    <r>
      <rPr>
        <sz val="11"/>
        <rFont val="Abadi"/>
        <charset val="134"/>
      </rPr>
      <t>AR</t>
    </r>
    <r>
      <rPr>
        <sz val="11"/>
        <rFont val="宋体"/>
        <charset val="134"/>
      </rPr>
      <t>导航</t>
    </r>
    <r>
      <rPr>
        <sz val="11"/>
        <rFont val="Abadi"/>
        <charset val="134"/>
      </rPr>
      <t>+</t>
    </r>
    <r>
      <rPr>
        <sz val="11"/>
        <rFont val="宋体"/>
        <charset val="134"/>
      </rPr>
      <t>主驾</t>
    </r>
    <r>
      <rPr>
        <sz val="11"/>
        <rFont val="Abadi"/>
        <charset val="134"/>
      </rPr>
      <t>QQ Music+</t>
    </r>
    <r>
      <rPr>
        <sz val="11"/>
        <rFont val="宋体"/>
        <charset val="134"/>
      </rPr>
      <t>副驾爱奇艺</t>
    </r>
    <r>
      <rPr>
        <sz val="11"/>
        <rFont val="Abadi"/>
        <charset val="134"/>
      </rPr>
      <t>+</t>
    </r>
    <r>
      <rPr>
        <sz val="11"/>
        <rFont val="宋体"/>
        <charset val="134"/>
      </rPr>
      <t>副驾</t>
    </r>
    <r>
      <rPr>
        <sz val="11"/>
        <rFont val="Abadi"/>
        <charset val="134"/>
      </rPr>
      <t>BT</t>
    </r>
    <r>
      <rPr>
        <sz val="11"/>
        <rFont val="宋体"/>
        <charset val="134"/>
      </rPr>
      <t>耳机</t>
    </r>
    <r>
      <rPr>
        <sz val="11"/>
        <rFont val="Abadi"/>
        <charset val="134"/>
      </rPr>
      <t>+VR+V2I</t>
    </r>
  </si>
  <si>
    <r>
      <rPr>
        <sz val="11"/>
        <rFont val="宋体"/>
        <charset val="134"/>
      </rPr>
      <t>主驾导航</t>
    </r>
    <r>
      <rPr>
        <sz val="11"/>
        <rFont val="Abadi"/>
        <charset val="134"/>
      </rPr>
      <t>+</t>
    </r>
    <r>
      <rPr>
        <sz val="11"/>
        <rFont val="宋体"/>
        <charset val="134"/>
      </rPr>
      <t>主驾</t>
    </r>
    <r>
      <rPr>
        <sz val="11"/>
        <rFont val="Abadi"/>
        <charset val="134"/>
      </rPr>
      <t>BT Music+</t>
    </r>
    <r>
      <rPr>
        <sz val="11"/>
        <rFont val="宋体"/>
        <charset val="134"/>
      </rPr>
      <t>副驾</t>
    </r>
    <r>
      <rPr>
        <sz val="11"/>
        <rFont val="Abadi"/>
        <charset val="134"/>
      </rPr>
      <t>QQ Music</t>
    </r>
    <r>
      <rPr>
        <sz val="11"/>
        <rFont val="Abadi"/>
        <charset val="134"/>
      </rPr>
      <t>+</t>
    </r>
    <r>
      <rPr>
        <sz val="11"/>
        <rFont val="宋体"/>
        <charset val="134"/>
      </rPr>
      <t>副驾</t>
    </r>
    <r>
      <rPr>
        <sz val="11"/>
        <rFont val="Abadi"/>
        <charset val="134"/>
      </rPr>
      <t>BT</t>
    </r>
    <r>
      <rPr>
        <sz val="11"/>
        <rFont val="宋体"/>
        <charset val="134"/>
      </rPr>
      <t>耳机</t>
    </r>
    <r>
      <rPr>
        <sz val="11"/>
        <rFont val="Abadi"/>
        <charset val="134"/>
      </rPr>
      <t>+VR+V2I</t>
    </r>
  </si>
  <si>
    <r>
      <rPr>
        <sz val="11"/>
        <rFont val="宋体"/>
        <charset val="134"/>
      </rPr>
      <t>主驾</t>
    </r>
    <r>
      <rPr>
        <sz val="11"/>
        <rFont val="Abadi"/>
        <charset val="134"/>
      </rPr>
      <t>AR</t>
    </r>
    <r>
      <rPr>
        <sz val="11"/>
        <rFont val="宋体"/>
        <charset val="134"/>
      </rPr>
      <t>导航</t>
    </r>
    <r>
      <rPr>
        <sz val="11"/>
        <rFont val="Abadi"/>
        <charset val="134"/>
      </rPr>
      <t>+</t>
    </r>
    <r>
      <rPr>
        <sz val="11"/>
        <rFont val="宋体"/>
        <charset val="134"/>
      </rPr>
      <t>主驾</t>
    </r>
    <r>
      <rPr>
        <sz val="11"/>
        <rFont val="Abadi"/>
        <charset val="134"/>
      </rPr>
      <t>QQ Music+</t>
    </r>
    <r>
      <rPr>
        <sz val="11"/>
        <rFont val="宋体"/>
        <charset val="134"/>
      </rPr>
      <t>副驾切换主题</t>
    </r>
    <r>
      <rPr>
        <sz val="11"/>
        <rFont val="Abadi"/>
        <charset val="134"/>
      </rPr>
      <t>20</t>
    </r>
    <r>
      <rPr>
        <sz val="11"/>
        <rFont val="宋体"/>
        <charset val="134"/>
      </rPr>
      <t>次</t>
    </r>
    <r>
      <rPr>
        <sz val="11"/>
        <rFont val="Abadi"/>
        <charset val="134"/>
      </rPr>
      <t>+V2I</t>
    </r>
  </si>
  <si>
    <r>
      <rPr>
        <sz val="11"/>
        <rFont val="宋体"/>
        <charset val="134"/>
      </rPr>
      <t>主驾导航</t>
    </r>
    <r>
      <rPr>
        <sz val="11"/>
        <rFont val="Abadi"/>
        <charset val="134"/>
      </rPr>
      <t>+</t>
    </r>
    <r>
      <rPr>
        <sz val="11"/>
        <rFont val="宋体"/>
        <charset val="134"/>
      </rPr>
      <t>主驾</t>
    </r>
    <r>
      <rPr>
        <sz val="11"/>
        <rFont val="Abadi"/>
        <charset val="134"/>
      </rPr>
      <t>QQ Music+</t>
    </r>
    <r>
      <rPr>
        <sz val="11"/>
        <rFont val="宋体"/>
        <charset val="134"/>
      </rPr>
      <t>副驾</t>
    </r>
    <r>
      <rPr>
        <sz val="11"/>
        <rFont val="Abadi"/>
        <charset val="134"/>
      </rPr>
      <t>QQ Music</t>
    </r>
    <r>
      <rPr>
        <sz val="11"/>
        <rFont val="Abadi"/>
        <charset val="134"/>
      </rPr>
      <t>+</t>
    </r>
    <r>
      <rPr>
        <sz val="11"/>
        <rFont val="宋体"/>
        <charset val="134"/>
      </rPr>
      <t>副驾</t>
    </r>
    <r>
      <rPr>
        <sz val="11"/>
        <rFont val="Abadi"/>
        <charset val="134"/>
      </rPr>
      <t>BT</t>
    </r>
    <r>
      <rPr>
        <sz val="11"/>
        <rFont val="宋体"/>
        <charset val="134"/>
      </rPr>
      <t>耳机</t>
    </r>
    <r>
      <rPr>
        <sz val="11"/>
        <rFont val="Abadi"/>
        <charset val="134"/>
      </rPr>
      <t>+</t>
    </r>
    <r>
      <rPr>
        <sz val="11"/>
        <rFont val="宋体"/>
        <charset val="134"/>
      </rPr>
      <t>副驾把所有应用启动一次</t>
    </r>
    <r>
      <rPr>
        <sz val="11"/>
        <rFont val="Abadi"/>
        <charset val="134"/>
      </rPr>
      <t>+V2I</t>
    </r>
  </si>
  <si>
    <t>验收版本</t>
  </si>
  <si>
    <t>类别</t>
  </si>
  <si>
    <t>序号</t>
  </si>
  <si>
    <t>影响因素</t>
  </si>
  <si>
    <t>影响因素（新）</t>
  </si>
  <si>
    <t>Zhangzhichao-706H/R07</t>
  </si>
  <si>
    <t>Supplier-706H/R07</t>
  </si>
  <si>
    <t>Zhangzhichao-706L/R07</t>
  </si>
  <si>
    <t>Supplier-706L/R07</t>
  </si>
  <si>
    <t>权重</t>
  </si>
  <si>
    <t>Happy path</t>
  </si>
  <si>
    <t>Full</t>
  </si>
  <si>
    <t>1分</t>
  </si>
  <si>
    <t>2分</t>
  </si>
  <si>
    <t>3分</t>
  </si>
  <si>
    <t>4分</t>
  </si>
  <si>
    <t>5分</t>
  </si>
  <si>
    <t>SPEC</t>
  </si>
  <si>
    <t>Reference</t>
  </si>
  <si>
    <t>用例类型</t>
  </si>
  <si>
    <t>Bencmark用例</t>
  </si>
  <si>
    <t>Block版本的关键项</t>
  </si>
  <si>
    <t>CX727-Block门限值</t>
  </si>
  <si>
    <t>CD764-Block门限值</t>
  </si>
  <si>
    <t>CD542H-Block门限值</t>
  </si>
  <si>
    <r>
      <rPr>
        <b/>
        <sz val="16"/>
        <color theme="1"/>
        <rFont val="宋体"/>
        <charset val="134"/>
      </rPr>
      <t xml:space="preserve">台架 </t>
    </r>
    <r>
      <rPr>
        <b/>
        <sz val="16"/>
        <color theme="1"/>
        <rFont val="Verdana Pro"/>
        <charset val="134"/>
      </rPr>
      <t>or</t>
    </r>
    <r>
      <rPr>
        <b/>
        <sz val="16"/>
        <color theme="1"/>
        <rFont val="宋体"/>
        <charset val="134"/>
      </rPr>
      <t>实车</t>
    </r>
  </si>
  <si>
    <t>网络状态</t>
  </si>
  <si>
    <t>727ica 8155</t>
  </si>
  <si>
    <t>网络依赖</t>
  </si>
  <si>
    <t>测试状态</t>
  </si>
  <si>
    <t>测试前提条件</t>
  </si>
  <si>
    <t>测试步骤</t>
  </si>
  <si>
    <t>性能数据计算细则</t>
  </si>
  <si>
    <t>R00</t>
  </si>
  <si>
    <t>R07</t>
  </si>
  <si>
    <t>R10</t>
  </si>
  <si>
    <t>milestone;R06;OKTOBY</t>
  </si>
  <si>
    <t>响应时间</t>
  </si>
  <si>
    <t>EE</t>
  </si>
  <si>
    <t>Power on第一帧动画播放</t>
  </si>
  <si>
    <t>Y</t>
  </si>
  <si>
    <t>5s</t>
  </si>
  <si>
    <t>7s</t>
  </si>
  <si>
    <t>1-1-1-1</t>
  </si>
  <si>
    <t>√</t>
  </si>
  <si>
    <t>Key Item</t>
  </si>
  <si>
    <t>冷启动</t>
  </si>
  <si>
    <r>
      <rPr>
        <sz val="16"/>
        <color theme="1"/>
        <rFont val="Verdana Pro"/>
        <charset val="134"/>
      </rPr>
      <t>IVI开机，发送</t>
    </r>
    <r>
      <rPr>
        <sz val="16"/>
        <color theme="1"/>
        <rFont val="Verdana Pro"/>
        <charset val="134"/>
      </rPr>
      <t>adb reboot消息，整个测试过程中录屏</t>
    </r>
  </si>
  <si>
    <t>计算输入adb reboot命令后，屏幕黑屏开始计时到第一帧动画时间</t>
  </si>
  <si>
    <t>Desay</t>
  </si>
  <si>
    <t>6s</t>
  </si>
  <si>
    <t>1.IVI开机，挂R挡
2.发送adb reboot的消息
3.整个测试过程中录频</t>
  </si>
  <si>
    <t>计算输入adb reboot命令后，屏幕黑屏开始计时到界面稳定展示倒车界面</t>
  </si>
  <si>
    <t>12s</t>
  </si>
  <si>
    <t>15.8s</t>
  </si>
  <si>
    <t xml:space="preserve">
计算输入adb reboot命令后，屏幕黑屏开始计时到launcher 第一帧稳定展示显示的时间</t>
  </si>
  <si>
    <t>Power on优先蓝牙重连完成</t>
  </si>
  <si>
    <t>Launcher显示到优先蓝牙重连完成</t>
  </si>
  <si>
    <t>14.2s</t>
  </si>
  <si>
    <t>1-1-1</t>
  </si>
  <si>
    <t>关机前处于USB音乐界面</t>
  </si>
  <si>
    <r>
      <rPr>
        <sz val="16"/>
        <color theme="1"/>
        <rFont val="微软雅黑"/>
        <charset val="134"/>
      </rPr>
      <t>计算从</t>
    </r>
    <r>
      <rPr>
        <sz val="16"/>
        <color theme="1"/>
        <rFont val="Verdana Pro"/>
        <charset val="134"/>
      </rPr>
      <t>launcher</t>
    </r>
    <r>
      <rPr>
        <sz val="16"/>
        <color theme="1"/>
        <rFont val="微软雅黑"/>
        <charset val="134"/>
      </rPr>
      <t>界面启动第一帧到</t>
    </r>
    <r>
      <rPr>
        <sz val="16"/>
        <color theme="1"/>
        <rFont val="Verdana Pro"/>
        <charset val="134"/>
      </rPr>
      <t>homepage</t>
    </r>
    <r>
      <rPr>
        <sz val="16"/>
        <color theme="1"/>
        <rFont val="微软雅黑"/>
        <charset val="134"/>
      </rPr>
      <t>蓝牙图标展示完成</t>
    </r>
  </si>
  <si>
    <t>Power on QQ音乐首次启动（默认未播放）</t>
  </si>
  <si>
    <t>Launcher显示到QQ音乐首次启动（默认未播放）</t>
  </si>
  <si>
    <t>1-2-1-1</t>
  </si>
  <si>
    <t>网络强依赖</t>
  </si>
  <si>
    <t>关机前QQ音乐是暂停状态</t>
  </si>
  <si>
    <r>
      <rPr>
        <sz val="16"/>
        <color theme="1"/>
        <rFont val="Verdana Pro"/>
        <charset val="134"/>
      </rPr>
      <t>1.IVI开机，发送</t>
    </r>
    <r>
      <rPr>
        <sz val="16"/>
        <color theme="1"/>
        <rFont val="Verdana Pro"/>
        <charset val="134"/>
      </rPr>
      <t>adb reboot消息
2.Launcher显示后1s内，点击随心听卡片</t>
    </r>
  </si>
  <si>
    <t>计算从手部离开点击到QQ音乐界面稳定展示</t>
  </si>
  <si>
    <t>Baidu</t>
  </si>
  <si>
    <t>Power on QQ音乐首次启动（默认播放）</t>
  </si>
  <si>
    <t>Launcher显示到QQ音乐首次启动（默认播放）</t>
  </si>
  <si>
    <t>4s</t>
  </si>
  <si>
    <r>
      <rPr>
        <sz val="16"/>
        <color theme="1"/>
        <rFont val="微软雅黑"/>
        <charset val="134"/>
      </rPr>
      <t>默认关机前是播放</t>
    </r>
    <r>
      <rPr>
        <sz val="16"/>
        <color theme="1"/>
        <rFont val="Verdana Pro"/>
        <charset val="134"/>
      </rPr>
      <t>QQ</t>
    </r>
    <r>
      <rPr>
        <sz val="16"/>
        <color theme="1"/>
        <rFont val="微软雅黑"/>
        <charset val="134"/>
      </rPr>
      <t>音乐</t>
    </r>
  </si>
  <si>
    <t>计算从手部离开点击到QQ音乐从暂停到播放状态</t>
  </si>
  <si>
    <t>Power onQQ音乐选择歌单</t>
  </si>
  <si>
    <t>Launcher显示到QQ音乐选择歌单</t>
  </si>
  <si>
    <t>1s</t>
  </si>
  <si>
    <t>1-3-1</t>
  </si>
  <si>
    <r>
      <rPr>
        <sz val="16"/>
        <color theme="1"/>
        <rFont val="Verdana Pro"/>
        <charset val="134"/>
      </rPr>
      <t>1.IVI开机，发送</t>
    </r>
    <r>
      <rPr>
        <sz val="16"/>
        <color theme="1"/>
        <rFont val="Verdana Pro"/>
        <charset val="134"/>
      </rPr>
      <t>adb reboot消息
2.Launcher显示后1s内，点击随心听图标
3.在QQ音乐界面显示1s内选择一个歌单</t>
    </r>
  </si>
  <si>
    <t>计算从手部离开点击到歌单界面稳定展示（只要整体界面加载就可以，不需要图片加载完）</t>
  </si>
  <si>
    <t>Power onQQ音乐选择歌曲</t>
  </si>
  <si>
    <t>Launcher显示到QQ音乐选择歌曲</t>
  </si>
  <si>
    <r>
      <rPr>
        <sz val="16"/>
        <color theme="1"/>
        <rFont val="Verdana Pro"/>
        <charset val="134"/>
      </rPr>
      <t>1.IVI开机，发送</t>
    </r>
    <r>
      <rPr>
        <sz val="16"/>
        <color theme="1"/>
        <rFont val="Verdana Pro"/>
        <charset val="134"/>
      </rPr>
      <t>adb reboot消息
2.Launcher显示后1s内，点击随心听图标
3.在QQ音乐界面显示1s内选择一个歌单
4.在QQ音乐歌单界面显示1s内选择一首歌</t>
    </r>
  </si>
  <si>
    <t>计算从手部离开点击到歌曲播放（播放按钮从暂停到播放状态）</t>
  </si>
  <si>
    <t>Power on 蓝牙音乐首次启动</t>
  </si>
  <si>
    <t>Launcher显示到蓝牙音乐首次启动</t>
  </si>
  <si>
    <t>1-2-1</t>
  </si>
  <si>
    <t>关机前是USB音乐</t>
  </si>
  <si>
    <t>1.IVI开机，发送adb reboot消息
2.Launcher显示后1s内，点击随心听卡片
3.切换到蓝牙音乐</t>
  </si>
  <si>
    <t>计算从手部离开点击到蓝牙音乐连接界面稳定展示</t>
  </si>
  <si>
    <t>Power on FM首次启动</t>
  </si>
  <si>
    <t>Launcher显示到FM首次启动</t>
  </si>
  <si>
    <t>1-2</t>
  </si>
  <si>
    <t>1.IVI开机，发送adb reboot消息
2.Launcher显示后1s内，点击随心听卡片
3.切换到FM</t>
  </si>
  <si>
    <t>计算从手部离开点击到FM界面稳定展示</t>
  </si>
  <si>
    <t>Power on在线电台首次启动</t>
  </si>
  <si>
    <t>Launcher显示到在线电台首次启动</t>
  </si>
  <si>
    <t>1.IVI开机，发送adb reboot消息
2.Launcher显示后1s内，点击随心听卡片
3.切换到在线电台</t>
  </si>
  <si>
    <t>计算从手部离开点击到在线电台界面稳定展示</t>
  </si>
  <si>
    <t>Power on到语音导航</t>
  </si>
  <si>
    <t>1.IVI开机，发送adb reboot消息
2.Launcher显示后1s内，尝试福特定制唤醒词唤醒
3.语音"导航到xxx"</t>
  </si>
  <si>
    <t>计算从语音指令最后一个字到搜索结果稳定展示</t>
  </si>
  <si>
    <t>Power on到语音导航规划完成</t>
  </si>
  <si>
    <t>Launcher显示到语音导航规划完成</t>
  </si>
  <si>
    <t>1.IVI开机，发送adb reboot消息
2.Launcher显示后1s内，尝试福特定制唤醒词唤醒
3.语音"导航到xxx"
4.语音“第一条”</t>
  </si>
  <si>
    <t>计算从语音指令最后一个字到规划路径结果稳定展示</t>
  </si>
  <si>
    <t>Power on导航启动时间</t>
  </si>
  <si>
    <t>12.2s</t>
  </si>
  <si>
    <r>
      <rPr>
        <sz val="16"/>
        <color theme="1"/>
        <rFont val="Verdana Pro"/>
        <charset val="134"/>
      </rPr>
      <t>1.IVI开机，发送</t>
    </r>
    <r>
      <rPr>
        <sz val="16"/>
        <color theme="1"/>
        <rFont val="Verdana Pro"/>
        <charset val="134"/>
      </rPr>
      <t>adb reboot消息
2.Launcher显示后1s内，点击导航图标
3.整个测试过程中录屏</t>
    </r>
  </si>
  <si>
    <t xml:space="preserve">
计算从手部离开点击开始第一帧到导航地图搜索框显示（并且此时地图概览已经显示，路况等细节不考虑）。</t>
  </si>
  <si>
    <t>power on导航界面点击输入框出现下拉框</t>
  </si>
  <si>
    <t>Launcher显示到导航界面点击输入框出现下拉框</t>
  </si>
  <si>
    <t>1-3-1-1</t>
  </si>
  <si>
    <r>
      <rPr>
        <sz val="16"/>
        <color theme="1"/>
        <rFont val="Verdana Pro"/>
        <charset val="134"/>
      </rPr>
      <t>1.IVI开机，发送</t>
    </r>
    <r>
      <rPr>
        <sz val="16"/>
        <color theme="1"/>
        <rFont val="Verdana Pro"/>
        <charset val="134"/>
      </rPr>
      <t>adb reboot消息
2.Launcher显示后1s内，点击导航图标
3.点击导航中的地址输入框</t>
    </r>
  </si>
  <si>
    <t>计算从手部离开点击到下拉框（历史记录）稳定展示</t>
  </si>
  <si>
    <t>power on导航搜索地址完成</t>
  </si>
  <si>
    <t>Launcher显示到导航搜索地址完成</t>
  </si>
  <si>
    <t>1.5s</t>
  </si>
  <si>
    <r>
      <rPr>
        <sz val="16"/>
        <color theme="1"/>
        <rFont val="Verdana Pro"/>
        <charset val="134"/>
      </rPr>
      <t>1.IVI开机，发送</t>
    </r>
    <r>
      <rPr>
        <sz val="16"/>
        <color theme="1"/>
        <rFont val="Verdana Pro"/>
        <charset val="134"/>
      </rPr>
      <t>adb reboot消息
2.Launcher显示后1s内，点击导航图标
3.点击导航中的地址输入框，输入一个地址
4.点击搜索按钮</t>
    </r>
  </si>
  <si>
    <t>计算从手部离开点击到搜索结果稳定展示</t>
  </si>
  <si>
    <r>
      <rPr>
        <sz val="16"/>
        <color theme="1"/>
        <rFont val="Verdana Pro"/>
        <charset val="134"/>
      </rPr>
      <t>power on</t>
    </r>
    <r>
      <rPr>
        <sz val="16"/>
        <color theme="1"/>
        <rFont val="微软雅黑"/>
        <charset val="134"/>
      </rPr>
      <t>选择目的地后路线规划完成</t>
    </r>
  </si>
  <si>
    <t>Launcher显示到选择目的地后路线规划完成</t>
  </si>
  <si>
    <t>2s</t>
  </si>
  <si>
    <r>
      <rPr>
        <sz val="16"/>
        <color theme="1"/>
        <rFont val="Verdana Pro"/>
        <charset val="134"/>
      </rPr>
      <t>1.IVI开机，发送</t>
    </r>
    <r>
      <rPr>
        <sz val="16"/>
        <color theme="1"/>
        <rFont val="Verdana Pro"/>
        <charset val="134"/>
      </rPr>
      <t>adb reboot消息
2.Launcher显示后1s内，点击导航图标
3.点击导航中的地址输入框，输入一个地址
4.点击搜索按钮
5.选择一个地址</t>
    </r>
  </si>
  <si>
    <t>计算从手部离开点击到路线规划结果稳定展示</t>
  </si>
  <si>
    <t>Power onPTT可用</t>
  </si>
  <si>
    <t>Launcher显示到PTT可用</t>
  </si>
  <si>
    <t>15.2s</t>
  </si>
  <si>
    <t>1-4</t>
  </si>
  <si>
    <t>1.IVI开机，发送adb reboot消息
2.Launcher显示后1s内，按下方向盘语音硬按键
3.若第一次无响应，间隔1再次尝试
4.语音唤醒后，发送语音指令“打开空调”，若无法响应则继续唤醒</t>
  </si>
  <si>
    <t>计算从launcher界面启动第一帧到语音唤醒弹窗第一帧</t>
  </si>
  <si>
    <t>Power on语音可用</t>
  </si>
  <si>
    <r>
      <rPr>
        <sz val="16"/>
        <color theme="1"/>
        <rFont val="Verdana Pro"/>
        <charset val="134"/>
      </rPr>
      <t>1.IVI开机，发送</t>
    </r>
    <r>
      <rPr>
        <sz val="16"/>
        <color theme="1"/>
        <rFont val="Verdana Pro"/>
        <charset val="134"/>
      </rPr>
      <t>adb reboot消息
2.Launcher显示后1s内，尝试福特定制唤醒词唤醒
3.若第一次无响应，间隔1s再次尝试
4.语音唤醒后，发送语音指令“打开空调”，若无法响应则继续唤醒</t>
    </r>
  </si>
  <si>
    <t>Power on语音播放音乐</t>
  </si>
  <si>
    <r>
      <rPr>
        <sz val="16"/>
        <color theme="1"/>
        <rFont val="Verdana Pro"/>
        <charset val="134"/>
      </rPr>
      <t>1.IVI开机，发送</t>
    </r>
    <r>
      <rPr>
        <sz val="16"/>
        <color theme="1"/>
        <rFont val="Verdana Pro"/>
        <charset val="134"/>
      </rPr>
      <t>adb reboot消息
2.Launcher显示后1s内，尝试福特定制唤醒词唤醒
3.语音"播放xxx"</t>
    </r>
  </si>
  <si>
    <t>计算从语音最后一个字上屏到播报第一帧</t>
  </si>
  <si>
    <t>CVPP</t>
  </si>
  <si>
    <t>Power on车机网络时间同步完成</t>
  </si>
  <si>
    <t>Launcher显示到车机网络时间同步完成</t>
  </si>
  <si>
    <t>9.2s</t>
  </si>
  <si>
    <t xml:space="preserve">
1.IVI开机，发送adb reboot消息</t>
  </si>
  <si>
    <t>输入adb reboot命令后，屏幕黑屏至车机网络连接，通过ifconfig查看网卡建立情况</t>
  </si>
  <si>
    <t>Power on开机动画过程中到Fast RVC显示</t>
  </si>
  <si>
    <t>开机动画过程中到Fast RVC显示</t>
  </si>
  <si>
    <t>1-3</t>
  </si>
  <si>
    <r>
      <rPr>
        <sz val="16"/>
        <color theme="1"/>
        <rFont val="Verdana Pro"/>
        <charset val="134"/>
      </rPr>
      <t>1.IVI开机，发送</t>
    </r>
    <r>
      <rPr>
        <sz val="16"/>
        <color theme="1"/>
        <rFont val="Verdana Pro"/>
        <charset val="134"/>
      </rPr>
      <t>adb reboot消息
2.开机动画播放过程中，挂R挡
3.整个测试过程中录屏</t>
    </r>
  </si>
  <si>
    <t>计算从挂R档的消息灯亮至界面稳定显示倒车界面</t>
  </si>
  <si>
    <t>Power on Launcher启动后Fast RVC显示</t>
  </si>
  <si>
    <t>Launcher显示到Fast RVC显示</t>
  </si>
  <si>
    <r>
      <rPr>
        <sz val="16"/>
        <color theme="1"/>
        <rFont val="Verdana Pro"/>
        <charset val="134"/>
      </rPr>
      <t>1.IVI开机，发送</t>
    </r>
    <r>
      <rPr>
        <sz val="16"/>
        <color theme="1"/>
        <rFont val="Verdana Pro"/>
        <charset val="134"/>
      </rPr>
      <t>adb reboot消息
2.Launcher显示后1s内，挂R挡
3.整个测试过程中录屏</t>
    </r>
  </si>
  <si>
    <t>Power on优先设备BT音源恢复</t>
  </si>
  <si>
    <t>18.2s</t>
  </si>
  <si>
    <t>1.车机播放BT音乐
2.蓝牙音乐选择没有空白音，单曲循环</t>
  </si>
  <si>
    <r>
      <rPr>
        <sz val="16"/>
        <color theme="1"/>
        <rFont val="Verdana Pro"/>
        <charset val="134"/>
      </rPr>
      <t>1.IVI开机，发送</t>
    </r>
    <r>
      <rPr>
        <sz val="16"/>
        <color theme="1"/>
        <rFont val="Verdana Pro"/>
        <charset val="134"/>
      </rPr>
      <t>adb reboot消息
2.整个测试过程中录屏</t>
    </r>
  </si>
  <si>
    <t>计算从Launcher第一帧至蓝牙音乐播放（声音出来）</t>
  </si>
  <si>
    <t>Power onFM音源恢复</t>
  </si>
  <si>
    <t>Launcher显示到FM音源恢复</t>
  </si>
  <si>
    <t>6.2s</t>
  </si>
  <si>
    <t>1-1</t>
  </si>
  <si>
    <t>车机播放Fm</t>
  </si>
  <si>
    <t>计算从Launcher第一帧至FM播放（声音出来）</t>
  </si>
  <si>
    <t>Power on在线电台音源恢复</t>
  </si>
  <si>
    <t>Launcher显示到在线电台音源恢复</t>
  </si>
  <si>
    <t>车机播放在线电台</t>
  </si>
  <si>
    <t>1.IVI开机，发送adb reboot消息
2.整个测试过程中录屏</t>
  </si>
  <si>
    <t>计算从Launcher第一帧至在线电台播放（声音出来）</t>
  </si>
  <si>
    <t>Power on到根目录两首歌的USB音源恢复</t>
  </si>
  <si>
    <t>Launcher显示到根目录两首歌的USB音源恢复</t>
  </si>
  <si>
    <t>1.1.U盘根目录存放两首歌曲
2.车机播放U盘音乐</t>
  </si>
  <si>
    <t>IVI开机，发送adb reboot消息，整个测试过程中录屏</t>
  </si>
  <si>
    <t>计算从Launcher第一帧至U盘音乐播放（声音出来）</t>
  </si>
  <si>
    <t>Power onQQ音源恢复</t>
  </si>
  <si>
    <t>Launcher显示到QQ音源恢复</t>
  </si>
  <si>
    <t>1.强网
2.车机播放QQ音乐</t>
  </si>
  <si>
    <t>计算从Launcher第一帧至QQ音乐播放（声音出来）</t>
  </si>
  <si>
    <t>Power on车辆设置界面打开</t>
  </si>
  <si>
    <t>Launcher显示到车辆设置界面打开</t>
  </si>
  <si>
    <t>3.5s</t>
  </si>
  <si>
    <t>7.2s</t>
  </si>
  <si>
    <r>
      <rPr>
        <sz val="16"/>
        <color theme="1"/>
        <rFont val="Verdana Pro"/>
        <charset val="134"/>
      </rPr>
      <t>1.IVI开机，发送</t>
    </r>
    <r>
      <rPr>
        <sz val="16"/>
        <color theme="1"/>
        <rFont val="Verdana Pro"/>
        <charset val="134"/>
      </rPr>
      <t>adb reboot消息
2.Launcher显示1s内，点击设置图标
3.整个测试过程中录屏</t>
    </r>
  </si>
  <si>
    <t>点击设置至设置页面稳定展示</t>
  </si>
  <si>
    <t>Power on空调设置界面打开</t>
  </si>
  <si>
    <r>
      <rPr>
        <sz val="16"/>
        <color theme="1"/>
        <rFont val="Verdana Pro"/>
        <charset val="134"/>
      </rPr>
      <t>1.IVI开机，发送</t>
    </r>
    <r>
      <rPr>
        <sz val="16"/>
        <color theme="1"/>
        <rFont val="Verdana Pro"/>
        <charset val="134"/>
      </rPr>
      <t>adb reboot消息
2.Launcher显示后1s内，点击空调快捷菜单按钮</t>
    </r>
  </si>
  <si>
    <t>计算从手指抬起到快捷菜单界面稳定展示</t>
  </si>
  <si>
    <t>Power on快捷菜单上点击空调按钮可用</t>
  </si>
  <si>
    <t>Launcher显示到快捷菜单上点击空调按钮可用</t>
  </si>
  <si>
    <t>1.IVI开机，发送adb reboot消息
2.Launcher显示后1s内，点击空调设置菜单
3.开/关空调按钮</t>
  </si>
  <si>
    <t>计算从手指抬起动作到空调按钮生效</t>
  </si>
  <si>
    <t>Power on SDM可用</t>
  </si>
  <si>
    <t>Launcher显示到SDM可用</t>
  </si>
  <si>
    <r>
      <rPr>
        <sz val="16"/>
        <color theme="1"/>
        <rFont val="Verdana Pro"/>
        <charset val="134"/>
      </rPr>
      <t>1. IVI开机，发送</t>
    </r>
    <r>
      <rPr>
        <sz val="16"/>
        <color theme="1"/>
        <rFont val="Verdana Pro"/>
        <charset val="134"/>
      </rPr>
      <t>adb reboot消息
2.Launcher显示1s内，点击设置按钮，进入驾驶模式界面
3.整个测试过程中录屏</t>
    </r>
  </si>
  <si>
    <t>计算从手指抬起动作到驾驶模式从置灰到可点击状态的第一帧</t>
  </si>
  <si>
    <t>SDM硬按键切换成功</t>
  </si>
  <si>
    <r>
      <rPr>
        <sz val="16"/>
        <color theme="1"/>
        <rFont val="Verdana Pro"/>
        <charset val="134"/>
      </rPr>
      <t>1. IVI开机，发送</t>
    </r>
    <r>
      <rPr>
        <sz val="16"/>
        <color theme="1"/>
        <rFont val="Verdana Pro"/>
        <charset val="134"/>
      </rPr>
      <t>adb reboot消息
2.进入设置
3.按下切换主题硬按键</t>
    </r>
  </si>
  <si>
    <t>计算从手部抬起动作到设置界面主题成功切换</t>
  </si>
  <si>
    <t>Launcher显示到进入稳定运行阶段经过的时间</t>
  </si>
  <si>
    <t>60s</t>
  </si>
  <si>
    <t>开机后一直抓top数据，一直等到top降下来到200%（nice -n -10 top -d 5）</t>
  </si>
  <si>
    <t>计算从Launcher第一帧至cpu稳定到200%</t>
  </si>
  <si>
    <r>
      <rPr>
        <sz val="16"/>
        <color theme="1"/>
        <rFont val="Verdana Pro"/>
        <charset val="134"/>
      </rPr>
      <t xml:space="preserve">Power on </t>
    </r>
    <r>
      <rPr>
        <sz val="16"/>
        <color theme="1"/>
        <rFont val="微软雅黑"/>
        <charset val="134"/>
      </rPr>
      <t>到账号自动登录时间</t>
    </r>
  </si>
  <si>
    <t>Launcher显示到账号自动登录时间</t>
  </si>
  <si>
    <t>强网，账号已登录，未开启人脸识别</t>
  </si>
  <si>
    <r>
      <rPr>
        <sz val="16"/>
        <color theme="1"/>
        <rFont val="宋体"/>
        <charset val="134"/>
      </rPr>
      <t>计算从</t>
    </r>
    <r>
      <rPr>
        <sz val="16"/>
        <color theme="1"/>
        <rFont val="Verdana Pro"/>
        <charset val="134"/>
      </rPr>
      <t>launcher</t>
    </r>
    <r>
      <rPr>
        <sz val="16"/>
        <color theme="1"/>
        <rFont val="宋体"/>
        <charset val="134"/>
      </rPr>
      <t>界面启动第一帧到</t>
    </r>
    <r>
      <rPr>
        <sz val="16"/>
        <color theme="1"/>
        <rFont val="宋体"/>
        <charset val="134"/>
      </rPr>
      <t>账号登录完成</t>
    </r>
  </si>
  <si>
    <r>
      <rPr>
        <sz val="16"/>
        <color theme="1"/>
        <rFont val="Verdana Pro"/>
        <charset val="134"/>
      </rPr>
      <t xml:space="preserve">Power on </t>
    </r>
    <r>
      <rPr>
        <sz val="16"/>
        <color theme="1"/>
        <rFont val="微软雅黑"/>
        <charset val="134"/>
      </rPr>
      <t>到账号二维码出现时间</t>
    </r>
  </si>
  <si>
    <t>Launcher显示到账号二维码出现时间</t>
  </si>
  <si>
    <t>强网，账号未登录，未开启人脸识别</t>
  </si>
  <si>
    <r>
      <rPr>
        <sz val="16"/>
        <color theme="1"/>
        <rFont val="宋体"/>
        <charset val="134"/>
      </rPr>
      <t>计算从</t>
    </r>
    <r>
      <rPr>
        <sz val="16"/>
        <color theme="1"/>
        <rFont val="Verdana Pro"/>
        <charset val="134"/>
      </rPr>
      <t>launcher</t>
    </r>
    <r>
      <rPr>
        <sz val="16"/>
        <color theme="1"/>
        <rFont val="宋体"/>
        <charset val="134"/>
      </rPr>
      <t>界面启动第一帧到显示账号二维码稳定展示</t>
    </r>
  </si>
  <si>
    <r>
      <rPr>
        <sz val="16"/>
        <color theme="1"/>
        <rFont val="Verdana Pro"/>
        <charset val="134"/>
      </rPr>
      <t xml:space="preserve">Power on </t>
    </r>
    <r>
      <rPr>
        <sz val="16"/>
        <color theme="1"/>
        <rFont val="微软雅黑"/>
        <charset val="134"/>
      </rPr>
      <t>到人脸识别时间</t>
    </r>
  </si>
  <si>
    <t>Launcher显示到人脸识别时间</t>
  </si>
  <si>
    <t>Block</t>
  </si>
  <si>
    <r>
      <rPr>
        <sz val="16"/>
        <color theme="1"/>
        <rFont val="微软雅黑"/>
        <charset val="134"/>
      </rPr>
      <t>强网</t>
    </r>
    <r>
      <rPr>
        <sz val="16"/>
        <color theme="1"/>
        <rFont val="宋体"/>
        <charset val="134"/>
      </rPr>
      <t>，账号已登录，已开启人脸识别</t>
    </r>
  </si>
  <si>
    <r>
      <rPr>
        <sz val="16"/>
        <color theme="1"/>
        <rFont val="宋体"/>
        <charset val="134"/>
      </rPr>
      <t>计算从</t>
    </r>
    <r>
      <rPr>
        <sz val="16"/>
        <color theme="1"/>
        <rFont val="Verdana Pro"/>
        <charset val="134"/>
      </rPr>
      <t>launcher</t>
    </r>
    <r>
      <rPr>
        <sz val="16"/>
        <color theme="1"/>
        <rFont val="宋体"/>
        <charset val="134"/>
      </rPr>
      <t>界面启动第一帧到</t>
    </r>
    <r>
      <rPr>
        <sz val="16"/>
        <color theme="1"/>
        <rFont val="宋体"/>
        <charset val="134"/>
      </rPr>
      <t>人脸识别完成</t>
    </r>
  </si>
  <si>
    <t>非目标车型</t>
  </si>
  <si>
    <r>
      <rPr>
        <sz val="16"/>
        <color theme="1"/>
        <rFont val="Verdana Pro"/>
        <charset val="134"/>
      </rPr>
      <t>Power on</t>
    </r>
    <r>
      <rPr>
        <sz val="16"/>
        <color theme="1"/>
        <rFont val="微软雅黑"/>
        <charset val="134"/>
      </rPr>
      <t>人脸识别成功，账号成功登录时间</t>
    </r>
  </si>
  <si>
    <t>Launcher显示到人脸识别成功，账号成功登录时间</t>
  </si>
  <si>
    <t>强网，账号已登录，已开启人脸识别</t>
  </si>
  <si>
    <r>
      <rPr>
        <sz val="16"/>
        <color theme="1"/>
        <rFont val="宋体"/>
        <charset val="134"/>
      </rPr>
      <t>计算从</t>
    </r>
    <r>
      <rPr>
        <sz val="16"/>
        <color theme="1"/>
        <rFont val="Verdana Pro"/>
        <charset val="134"/>
      </rPr>
      <t>launcher</t>
    </r>
    <r>
      <rPr>
        <sz val="16"/>
        <color theme="1"/>
        <rFont val="宋体"/>
        <charset val="134"/>
      </rPr>
      <t>界面启动第一帧到通过人脸识别完成账号登录完成</t>
    </r>
  </si>
  <si>
    <t>系统稳定状态下Setting首次启动</t>
  </si>
  <si>
    <t>开机Launcher出来以后等待3分钟，点击设置按钮</t>
  </si>
  <si>
    <t>计算从手指抬起动作到设置界面稳定展示</t>
  </si>
  <si>
    <r>
      <rPr>
        <sz val="16"/>
        <color theme="1"/>
        <rFont val="微软雅黑"/>
        <charset val="134"/>
      </rPr>
      <t>系统稳定状态下</t>
    </r>
    <r>
      <rPr>
        <sz val="16"/>
        <color theme="1"/>
        <rFont val="Verdana Pro"/>
        <charset val="134"/>
      </rPr>
      <t>QQ</t>
    </r>
    <r>
      <rPr>
        <sz val="16"/>
        <color theme="1"/>
        <rFont val="微软雅黑"/>
        <charset val="134"/>
      </rPr>
      <t>音乐首次启动</t>
    </r>
    <r>
      <rPr>
        <sz val="16"/>
        <color theme="1"/>
        <rFont val="Verdana Pro"/>
        <charset val="134"/>
      </rPr>
      <t>（默认未播放）</t>
    </r>
  </si>
  <si>
    <t>系统稳定状态下QQ音乐首次启动（默认未播放）</t>
  </si>
  <si>
    <t>默认关机前QQ音乐暂停
测试时处于导航状态</t>
  </si>
  <si>
    <r>
      <rPr>
        <sz val="16"/>
        <color theme="1"/>
        <rFont val="微软雅黑"/>
        <charset val="134"/>
      </rPr>
      <t>开机</t>
    </r>
    <r>
      <rPr>
        <sz val="16"/>
        <color theme="1"/>
        <rFont val="Verdana Pro"/>
        <charset val="134"/>
      </rPr>
      <t>Launcher</t>
    </r>
    <r>
      <rPr>
        <sz val="16"/>
        <color theme="1"/>
        <rFont val="微软雅黑"/>
        <charset val="134"/>
      </rPr>
      <t>出来以后等待</t>
    </r>
    <r>
      <rPr>
        <sz val="16"/>
        <color theme="1"/>
        <rFont val="Verdana Pro"/>
        <charset val="134"/>
      </rPr>
      <t>3</t>
    </r>
    <r>
      <rPr>
        <sz val="16"/>
        <color theme="1"/>
        <rFont val="微软雅黑"/>
        <charset val="134"/>
      </rPr>
      <t>分钟，点击</t>
    </r>
    <r>
      <rPr>
        <sz val="16"/>
        <color theme="1"/>
        <rFont val="Verdana Pro"/>
        <charset val="134"/>
      </rPr>
      <t>Launcher</t>
    </r>
    <r>
      <rPr>
        <sz val="16"/>
        <color theme="1"/>
        <rFont val="宋体"/>
        <charset val="134"/>
      </rPr>
      <t>随心听卡片</t>
    </r>
  </si>
  <si>
    <t>计算从手指抬起动作到QQ音乐界面稳定展示</t>
  </si>
  <si>
    <r>
      <rPr>
        <sz val="16"/>
        <color theme="1"/>
        <rFont val="微软雅黑"/>
        <charset val="134"/>
      </rPr>
      <t>系统稳定状态下</t>
    </r>
    <r>
      <rPr>
        <sz val="16"/>
        <color theme="1"/>
        <rFont val="Verdana Pro"/>
        <charset val="134"/>
      </rPr>
      <t>QQ</t>
    </r>
    <r>
      <rPr>
        <sz val="16"/>
        <color theme="1"/>
        <rFont val="微软雅黑"/>
        <charset val="134"/>
      </rPr>
      <t>音乐首次启动</t>
    </r>
    <r>
      <rPr>
        <sz val="16"/>
        <color theme="1"/>
        <rFont val="Verdana Pro"/>
        <charset val="134"/>
      </rPr>
      <t>（默认播放）</t>
    </r>
  </si>
  <si>
    <t>系统稳定状态下QQ音乐首次启动（默认播放）</t>
  </si>
  <si>
    <t>1号</t>
  </si>
  <si>
    <r>
      <rPr>
        <sz val="16"/>
        <color theme="1"/>
        <rFont val="微软雅黑"/>
        <charset val="134"/>
      </rPr>
      <t>测试时处于导航状态
默认关机前是播放</t>
    </r>
    <r>
      <rPr>
        <sz val="16"/>
        <color theme="1"/>
        <rFont val="Verdana Pro"/>
        <charset val="134"/>
      </rPr>
      <t>QQ</t>
    </r>
    <r>
      <rPr>
        <sz val="16"/>
        <color theme="1"/>
        <rFont val="宋体"/>
        <charset val="134"/>
      </rPr>
      <t>音乐</t>
    </r>
  </si>
  <si>
    <t>计算从手指抬起动作到音乐界面暂停按钮切换到播放按钮</t>
  </si>
  <si>
    <t>系统稳定状态下QQ音乐选择歌单</t>
  </si>
  <si>
    <t>测试时处于导航状态</t>
  </si>
  <si>
    <t>1.开机Launcher出来以后等待3分钟
1.点击随心听图标
2.切换到QQ音乐Tab页面
3.选择一个歌单</t>
  </si>
  <si>
    <t>计算从手部离开点击到歌单界面稳定展示</t>
  </si>
  <si>
    <t>系统稳定状态下QQ音乐选择歌曲</t>
  </si>
  <si>
    <t>1.开机Launcher出来以后等待3分钟点击随心听图标
2.切换到QQ音乐Tab页面
3.选择一个歌单
4.选择一首歌</t>
  </si>
  <si>
    <r>
      <rPr>
        <sz val="16"/>
        <color theme="1"/>
        <rFont val="微软雅黑"/>
        <charset val="134"/>
      </rPr>
      <t>系统稳定状态下</t>
    </r>
    <r>
      <rPr>
        <sz val="16"/>
        <color theme="1"/>
        <rFont val="Verdana Pro"/>
        <charset val="134"/>
      </rPr>
      <t>USB</t>
    </r>
    <r>
      <rPr>
        <sz val="16"/>
        <color theme="1"/>
        <rFont val="微软雅黑"/>
        <charset val="134"/>
      </rPr>
      <t>音乐首次启动</t>
    </r>
  </si>
  <si>
    <t>系统稳定状态下USB音乐首次启动</t>
  </si>
  <si>
    <t>关机前是QQ音乐</t>
  </si>
  <si>
    <t>开机Launcher出来以后等待3分钟，点击U盘音乐按钮</t>
  </si>
  <si>
    <t>计算从手指抬起动作到U盘音乐暂停按钮切换到播放按钮</t>
  </si>
  <si>
    <r>
      <rPr>
        <sz val="16"/>
        <color theme="1"/>
        <rFont val="微软雅黑"/>
        <charset val="134"/>
      </rPr>
      <t>系统稳定状态下蓝牙音乐首次</t>
    </r>
    <r>
      <rPr>
        <sz val="16"/>
        <color theme="1"/>
        <rFont val="宋体"/>
        <charset val="134"/>
      </rPr>
      <t>启动</t>
    </r>
  </si>
  <si>
    <t>系统稳定状态下蓝牙音乐首次启动</t>
  </si>
  <si>
    <t>1.13+0.6+0.37</t>
  </si>
  <si>
    <t>开机Launcher出来以后等待3分钟，打开蓝牙音乐</t>
  </si>
  <si>
    <t>计算从手指抬起动作到蓝牙音乐界面暂停按钮切换到播放按钮（蓝牙音乐页面歌曲列表不考虑）</t>
  </si>
  <si>
    <r>
      <rPr>
        <sz val="16"/>
        <color theme="1"/>
        <rFont val="微软雅黑"/>
        <charset val="134"/>
      </rPr>
      <t>系统稳定状态下</t>
    </r>
    <r>
      <rPr>
        <sz val="16"/>
        <color theme="1"/>
        <rFont val="Verdana Pro"/>
        <charset val="134"/>
      </rPr>
      <t>FM</t>
    </r>
    <r>
      <rPr>
        <sz val="16"/>
        <color theme="1"/>
        <rFont val="微软雅黑"/>
        <charset val="134"/>
      </rPr>
      <t>首次启动</t>
    </r>
  </si>
  <si>
    <t>系统稳定状态下FM首次启动</t>
  </si>
  <si>
    <t>开机Launcher出来以后等待3分钟，打开FM</t>
  </si>
  <si>
    <t>计算从手指抬起动作到FM界面稳定展示，暂停按钮切换到播放按钮</t>
  </si>
  <si>
    <r>
      <rPr>
        <sz val="16"/>
        <color theme="1"/>
        <rFont val="微软雅黑"/>
        <charset val="134"/>
      </rPr>
      <t>系统稳定状态下</t>
    </r>
    <r>
      <rPr>
        <sz val="16"/>
        <color theme="1"/>
        <rFont val="Verdana Pro"/>
        <charset val="134"/>
      </rPr>
      <t>在线电台</t>
    </r>
    <r>
      <rPr>
        <sz val="16"/>
        <color theme="1"/>
        <rFont val="微软雅黑"/>
        <charset val="134"/>
      </rPr>
      <t>首次启动</t>
    </r>
  </si>
  <si>
    <t>系统稳定状态下在线电台首次启动</t>
  </si>
  <si>
    <t>开机Launcher出来以后等待3分钟，打开在线电台</t>
  </si>
  <si>
    <t xml:space="preserve">计算从手指抬起动作到在线电台界面稳定展示，暂停按钮切换到播放按钮
</t>
  </si>
  <si>
    <t>系统稳定状态下喜马拉雅首次启动</t>
  </si>
  <si>
    <t>开机Launcher出来以后等待3分钟，点击应用按钮</t>
  </si>
  <si>
    <t>计算从手指抬起动作到喜马拉雅界面稳定展示</t>
  </si>
  <si>
    <t>系统稳定状态下新闻首次启动</t>
  </si>
  <si>
    <t>计算从手指抬起动作到新闻界面稳定展示</t>
  </si>
  <si>
    <t>系统稳定状态下Navigation首次启动</t>
  </si>
  <si>
    <t>3s</t>
  </si>
  <si>
    <t>测试时处于播放QQ音乐状态</t>
  </si>
  <si>
    <t>开机Launcher出来以后等待3分钟，点击导航按钮</t>
  </si>
  <si>
    <t>计算从手指抬起动作到导航定位信息加载完成</t>
  </si>
  <si>
    <t>系统稳定状态下导航界面点击输入框出现下拉框</t>
  </si>
  <si>
    <t>1.开机Launcher出来以后等待3分钟,点击导航图标
2.点击导航中的地址输入框</t>
  </si>
  <si>
    <t>计算从手部离开点击到下拉框稳定展示</t>
  </si>
  <si>
    <t>稳定状态下Launcher热启动</t>
  </si>
  <si>
    <t>热启动</t>
  </si>
  <si>
    <t>1.系统启动，进入launcher后，等待3min
2.点击导航
3.切换到主界面</t>
  </si>
  <si>
    <t>计算从手指抬起动作到主界面稳定展示</t>
  </si>
  <si>
    <t>稳定状态下个人中心热启动</t>
  </si>
  <si>
    <t>1.系统启动，进入launcher后，等待3min
2.点击设置
3.点击个人中心
4.返回上一步，再次点击个人中心</t>
  </si>
  <si>
    <t>计算从手指抬起动作到个人中心界面稳定展示</t>
  </si>
  <si>
    <t>稳定状态下设置二级菜单切换速度</t>
  </si>
  <si>
    <t>1.系统启动，进入launcher后，等待3min
2.点击设置
3.切换设置中的Tab页</t>
  </si>
  <si>
    <t>计算从手指抬起动作到界面稳定展示（每隔Tab页切换为一个采样，取几个Tab切换的平均值）</t>
  </si>
  <si>
    <t>稳定状态下音量硬按键响应速度</t>
  </si>
  <si>
    <t>1.系统启动，进入launcher后，等待3min
2.点击随心听
3.播放歌曲
4.硬按键加/减音量</t>
  </si>
  <si>
    <t>计算从手指按下动作到界面显示音量加/减界面</t>
  </si>
  <si>
    <t>稳定状态下切换歌曲硬按键响应速度</t>
  </si>
  <si>
    <t>1.系统启动，进入launcher后，等待3min
2.点击随心听
3.播放歌曲
4.硬按键上一首/下一首</t>
  </si>
  <si>
    <t>计算从手指按下动作到音乐按钮从暂停到播放状态</t>
  </si>
  <si>
    <t>R06;OKTOBY</t>
  </si>
  <si>
    <t>Setting热启动</t>
  </si>
  <si>
    <t>200ms</t>
  </si>
  <si>
    <t>非首次进入setting界面
当前在launcher界面</t>
  </si>
  <si>
    <t>在launcher界面点击setting按钮</t>
  </si>
  <si>
    <t>QQ热启动</t>
  </si>
  <si>
    <t>系统稳定以后打开QQ音乐，再回到首页，再次打开QQ音乐</t>
  </si>
  <si>
    <t>计算第二次打开QQ音乐从手指抬起动作到音乐界面稳定展示</t>
  </si>
  <si>
    <t>喜马拉雅热启动</t>
  </si>
  <si>
    <t>系统稳定以后打开喜马拉雅，再回到首页，再次打开喜马拉雅乐</t>
  </si>
  <si>
    <t>计算第二次打开喜马拉雅从手指抬起动作到音乐界面稳定展示</t>
  </si>
  <si>
    <t>在线电台热启动</t>
  </si>
  <si>
    <t>系统稳定以后打开在线电台，再回到首页，再次打开在线电台</t>
  </si>
  <si>
    <t>计算第二次打开在线电台从手指抬起动作到音乐界面稳定展示</t>
  </si>
  <si>
    <t>USB音乐热启动</t>
  </si>
  <si>
    <t>非首次进入USB音乐界面
当前在随心听，FM播放界面</t>
  </si>
  <si>
    <t>在FM播放界面，点击TAB上的USB音乐按键</t>
  </si>
  <si>
    <t>计算从手指抬起动作到USB音乐界面稳定展示</t>
  </si>
  <si>
    <t>蓝牙音乐热启动</t>
  </si>
  <si>
    <t>非首次进入蓝牙音乐界面
当前在随心听，USB音乐播放界面</t>
  </si>
  <si>
    <t>在USB音乐播放界面，点击TAB上的蓝牙音乐按键</t>
  </si>
  <si>
    <t>计算从手指抬起动作到蓝牙音乐界面稳定展示</t>
  </si>
  <si>
    <t>FM热启动</t>
  </si>
  <si>
    <t>非首次进入FM界面
当前在随心听，USB音乐播放界面</t>
  </si>
  <si>
    <t>在USB音乐播放界面，点击TAB上的FM按键</t>
  </si>
  <si>
    <t>计算从手指抬起动作到FM界面稳定展示</t>
  </si>
  <si>
    <t>新闻热启动</t>
  </si>
  <si>
    <t>非首次进入新闻界面
当前在随心听，USB音乐播放界面</t>
  </si>
  <si>
    <t>在USB音乐播放界面，点击TAB上的新闻按键</t>
  </si>
  <si>
    <t>Navigation热启动</t>
  </si>
  <si>
    <t>系统稳定以后打开导航，输入目的地，完成路径规划后，再回到首页，再次打开导航应用</t>
  </si>
  <si>
    <t>计算第二次打开导航应用从手指抬起动作到导航界面稳定展示</t>
  </si>
  <si>
    <t>稳定性</t>
  </si>
  <si>
    <r>
      <rPr>
        <sz val="16"/>
        <color theme="1"/>
        <rFont val="Verdana Pro"/>
        <charset val="134"/>
      </rPr>
      <t>24</t>
    </r>
    <r>
      <rPr>
        <sz val="16"/>
        <color theme="1"/>
        <rFont val="宋体"/>
        <charset val="134"/>
      </rPr>
      <t>小时</t>
    </r>
    <r>
      <rPr>
        <sz val="16"/>
        <color theme="1"/>
        <rFont val="Verdana Pro"/>
        <charset val="134"/>
      </rPr>
      <t>Monkey</t>
    </r>
    <r>
      <rPr>
        <sz val="16"/>
        <color theme="1"/>
        <rFont val="微软雅黑"/>
        <charset val="134"/>
      </rPr>
      <t>测试中的</t>
    </r>
    <r>
      <rPr>
        <sz val="16"/>
        <color theme="1"/>
        <rFont val="Verdana Pro"/>
        <charset val="134"/>
      </rPr>
      <t>CPU Free</t>
    </r>
  </si>
  <si>
    <t>24小时Monkey测试中的CPU Free</t>
  </si>
  <si>
    <t>&gt;60% for 400%</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</si>
  <si>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</si>
  <si>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</si>
  <si>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</si>
  <si>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r>
      <rPr>
        <sz val="16"/>
        <color theme="1"/>
        <rFont val="Verdana Pro"/>
        <charset val="134"/>
      </rPr>
      <t>24</t>
    </r>
    <r>
      <rPr>
        <sz val="16"/>
        <color theme="1"/>
        <rFont val="宋体"/>
        <charset val="134"/>
      </rPr>
      <t>小时</t>
    </r>
    <r>
      <rPr>
        <sz val="16"/>
        <color theme="1"/>
        <rFont val="Verdana Pro"/>
        <charset val="134"/>
      </rPr>
      <t>Monkey</t>
    </r>
    <r>
      <rPr>
        <sz val="16"/>
        <color theme="1"/>
        <rFont val="微软雅黑"/>
        <charset val="134"/>
      </rPr>
      <t>测试中的</t>
    </r>
    <r>
      <rPr>
        <sz val="16"/>
        <color theme="1"/>
        <rFont val="Verdana Pro"/>
        <charset val="134"/>
      </rPr>
      <t>RAM Free</t>
    </r>
  </si>
  <si>
    <t>24小时Monkey测试中的RAM Free</t>
  </si>
  <si>
    <t>4542672k</t>
  </si>
  <si>
    <t>&gt;30%</t>
  </si>
  <si>
    <t>monkey运行过程中，以5分钟为间隔持续用dumsys meminfo抓取内存数据</t>
  </si>
  <si>
    <t>计算整个运行过程中 Ram的剩余值</t>
  </si>
  <si>
    <r>
      <rPr>
        <sz val="16"/>
        <color theme="1"/>
        <rFont val="Verdana Pro"/>
        <charset val="134"/>
      </rPr>
      <t>24</t>
    </r>
    <r>
      <rPr>
        <sz val="16"/>
        <color theme="1"/>
        <rFont val="宋体"/>
        <charset val="134"/>
      </rPr>
      <t>小时</t>
    </r>
    <r>
      <rPr>
        <sz val="16"/>
        <color theme="1"/>
        <rFont val="Verdana Pro"/>
        <charset val="134"/>
      </rPr>
      <t>Monkey</t>
    </r>
    <r>
      <rPr>
        <sz val="16"/>
        <color theme="1"/>
        <rFont val="微软雅黑"/>
        <charset val="134"/>
      </rPr>
      <t>测试中的</t>
    </r>
    <r>
      <rPr>
        <sz val="16"/>
        <color theme="1"/>
        <rFont val="Verdana Pro"/>
        <charset val="134"/>
      </rPr>
      <t>GPU Free</t>
    </r>
  </si>
  <si>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</si>
  <si>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</si>
  <si>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</si>
  <si>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</si>
  <si>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</si>
  <si>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</si>
  <si>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</si>
  <si>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</si>
  <si>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</si>
  <si>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r>
      <rPr>
        <sz val="16"/>
        <color theme="1"/>
        <rFont val="Verdana Pro"/>
        <charset val="134"/>
      </rPr>
      <t>24</t>
    </r>
    <r>
      <rPr>
        <sz val="16"/>
        <color theme="1"/>
        <rFont val="宋体"/>
        <charset val="134"/>
      </rPr>
      <t>小时</t>
    </r>
    <r>
      <rPr>
        <sz val="16"/>
        <color theme="1"/>
        <rFont val="Verdana Pro"/>
        <charset val="134"/>
      </rPr>
      <t>Monkey</t>
    </r>
    <r>
      <rPr>
        <sz val="16"/>
        <color theme="1"/>
        <rFont val="微软雅黑"/>
        <charset val="134"/>
      </rPr>
      <t>中内存泄露进程数</t>
    </r>
  </si>
  <si>
    <t>24小时Monkey中内存泄露进程数</t>
  </si>
  <si>
    <t>脚本生成内存曲线图</t>
  </si>
  <si>
    <t>路测</t>
  </si>
  <si>
    <t>组合场景下的ANR次数</t>
  </si>
  <si>
    <t>路测运行结束以后，搜集日志，分析ANR次数</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</si>
  <si>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</si>
  <si>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</si>
  <si>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</si>
  <si>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</si>
  <si>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</si>
  <si>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</si>
  <si>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强网
测试时处于播放QQ音乐状态</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</si>
  <si>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</si>
  <si>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</si>
  <si>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</si>
  <si>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</si>
  <si>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</si>
  <si>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系统稳定状态下在线QQ音乐切歌</t>
  </si>
  <si>
    <t>强网
测试时处于导航状态</t>
  </si>
  <si>
    <t>开机Launcher出来以后等待3分钟，打开在线音乐应用，音乐播放以后，点击下一首</t>
  </si>
  <si>
    <t>计算从点击下一首至播放按钮从暂停到播放</t>
  </si>
  <si>
    <t>系统稳定状态下在线电台切换</t>
  </si>
  <si>
    <t>强网</t>
  </si>
  <si>
    <t>开机Launcher出来以后等待3分钟，打开在线电台应用，在线电台播放以后，点击下一首</t>
  </si>
  <si>
    <t>计算从点击下一首至在线电台成功切台</t>
  </si>
  <si>
    <t>系统稳定状态下切换FM</t>
  </si>
  <si>
    <t>开机Launcher出来以后等待3分钟，打开FM应用，FM播放以后，点击下一首</t>
  </si>
  <si>
    <t>计算从点击下一首至FM成功切台</t>
  </si>
  <si>
    <t>系统稳定下，语音导航搜索时间</t>
  </si>
  <si>
    <t>开机Launcher出来以后等待3分钟，语音导航到xxx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</si>
  <si>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</si>
  <si>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</si>
  <si>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</si>
  <si>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</si>
  <si>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</si>
  <si>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</si>
  <si>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</si>
  <si>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开机Launcher出来以后等待3分钟，语音播放xxx</t>
  </si>
  <si>
    <t>系统稳定下，语音车控</t>
  </si>
  <si>
    <t>开机Launcher出来以后等待3分钟，语音打开天窗</t>
  </si>
  <si>
    <t>计算从语音最后一个字上屏结束至天窗开始开启</t>
  </si>
  <si>
    <t>系统稳定下，语音系统控制</t>
  </si>
  <si>
    <t>开机Launcher出来以后等待3分钟，语音屏幕亮一点</t>
  </si>
  <si>
    <t>计算从语音最后一个字上屏结束至操作生效</t>
  </si>
  <si>
    <t>系统稳定状态下主题切换</t>
  </si>
  <si>
    <t>稳定状态下主题切换</t>
  </si>
  <si>
    <r>
      <rPr>
        <sz val="16"/>
        <color theme="1"/>
        <rFont val="Verdana Pro"/>
        <charset val="134"/>
      </rPr>
      <t>开机Launcher出来以后等待3分钟，</t>
    </r>
    <r>
      <rPr>
        <sz val="16"/>
        <color theme="1"/>
        <rFont val="Verdana Pro"/>
        <charset val="134"/>
      </rPr>
      <t>.进入设置，驾驶模式.切换驾驶模式</t>
    </r>
  </si>
  <si>
    <t>计算从手指抬起动作到切换成功的时间</t>
  </si>
  <si>
    <t>图库冷启动时间</t>
  </si>
  <si>
    <t>1.U盘根目录存放两首歌曲，两张图片，两个视频
2.车机播放USB视频</t>
  </si>
  <si>
    <t>计算从Launcher 2分钟后点击图库卡片抬起动作到界面稳定展示</t>
  </si>
  <si>
    <t>图库热启动时间</t>
  </si>
  <si>
    <t>1.U盘根目录存放两首歌曲，两张图片，两个视频
2.车机播放USB视频
3.退出USB图库</t>
  </si>
  <si>
    <t>通过命令打开图库</t>
  </si>
  <si>
    <t>air conditioner热启动时间</t>
  </si>
  <si>
    <t>车机开机状态，非首次进入空调界面</t>
  </si>
  <si>
    <t>打开空调界面</t>
  </si>
  <si>
    <t>计算从点击空调按钮到空调界面稳定显示</t>
  </si>
  <si>
    <t>蓝牙电话开机恢复通话界面</t>
  </si>
  <si>
    <t>9.41+10.18+9.76</t>
  </si>
  <si>
    <t>1.手机通话中</t>
  </si>
  <si>
    <t>计算从Launcher第一帧至蓝牙电话界面稳定展示</t>
  </si>
  <si>
    <t>蓝牙电话冷启动时间</t>
  </si>
  <si>
    <t>1.IVI开机，发送adb reboot消息
2.车机连接蓝牙，且通讯录同步完成
3.点击电话</t>
  </si>
  <si>
    <t>计算从手指抬起动作到蓝牙电话界面（通讯录）稳定展示</t>
  </si>
  <si>
    <t>蓝牙电话热启动时间</t>
  </si>
  <si>
    <t>非首次进入蓝牙电话界面</t>
  </si>
  <si>
    <t>在launcher界面点击进入蓝牙电话界面</t>
  </si>
  <si>
    <t>计算从手指抬起动作到蓝牙电话界面稳定展示</t>
  </si>
  <si>
    <t>投屏冷启动时间</t>
  </si>
  <si>
    <t>1.IVI开机，发送adb reboot消息
2.Launcher显示后3分钟，手机端进行DLNA投屏</t>
  </si>
  <si>
    <t>计算从Launcher第一帧至车机端显示本地图片投屏界面（待确认）</t>
  </si>
  <si>
    <t>精简屏幕冷启动时间</t>
  </si>
  <si>
    <r>
      <rPr>
        <sz val="16"/>
        <color theme="1"/>
        <rFont val="Verdana Pro"/>
        <charset val="134"/>
      </rPr>
      <t>1.IVI开机，发送</t>
    </r>
    <r>
      <rPr>
        <sz val="16"/>
        <color theme="1"/>
        <rFont val="Verdana Pro"/>
        <charset val="134"/>
      </rPr>
      <t>adb reboot消息
2.Launcher显示后3分钟内，打开精简屏幕</t>
    </r>
  </si>
  <si>
    <t>计算从Launcher第一帧至车机端精简屏幕界面</t>
  </si>
  <si>
    <t>精简屏幕热启动时间</t>
  </si>
  <si>
    <t>非首次打开精简屏幕界面</t>
  </si>
  <si>
    <t>在设置界面，点击打开精简屏幕</t>
  </si>
  <si>
    <t>计算从手指抬起动作到精简屏幕界面稳定展示</t>
  </si>
  <si>
    <r>
      <rPr>
        <sz val="16"/>
        <color theme="1"/>
        <rFont val="Verdana Pro"/>
        <charset val="134"/>
      </rPr>
      <t>8</t>
    </r>
    <r>
      <rPr>
        <sz val="16"/>
        <color theme="1"/>
        <rFont val="宋体"/>
        <charset val="134"/>
      </rPr>
      <t>小时</t>
    </r>
    <r>
      <rPr>
        <sz val="16"/>
        <color theme="1"/>
        <rFont val="Verdana Pro"/>
        <charset val="134"/>
      </rPr>
      <t>Monkey</t>
    </r>
    <r>
      <rPr>
        <sz val="16"/>
        <color theme="1"/>
        <rFont val="微软雅黑"/>
        <charset val="134"/>
      </rPr>
      <t>测试</t>
    </r>
    <r>
      <rPr>
        <sz val="16"/>
        <color theme="1"/>
        <rFont val="Verdana Pro"/>
        <charset val="134"/>
      </rPr>
      <t>-</t>
    </r>
    <r>
      <rPr>
        <sz val="16"/>
        <color theme="1"/>
        <rFont val="微软雅黑"/>
        <charset val="134"/>
      </rPr>
      <t>设置</t>
    </r>
  </si>
  <si>
    <t>8小时Monkey测试-设置</t>
  </si>
  <si>
    <r>
      <rPr>
        <sz val="16"/>
        <color theme="1"/>
        <rFont val="Verdana Pro"/>
        <charset val="134"/>
      </rPr>
      <t>8</t>
    </r>
    <r>
      <rPr>
        <sz val="16"/>
        <color theme="1"/>
        <rFont val="宋体"/>
        <charset val="134"/>
      </rPr>
      <t>小时</t>
    </r>
    <r>
      <rPr>
        <sz val="16"/>
        <color theme="1"/>
        <rFont val="Verdana Pro"/>
        <charset val="134"/>
      </rPr>
      <t>Monkey</t>
    </r>
    <r>
      <rPr>
        <sz val="16"/>
        <color theme="1"/>
        <rFont val="微软雅黑"/>
        <charset val="134"/>
      </rPr>
      <t>测试</t>
    </r>
    <r>
      <rPr>
        <sz val="16"/>
        <color theme="1"/>
        <rFont val="Verdana Pro"/>
        <charset val="134"/>
      </rPr>
      <t>-</t>
    </r>
    <r>
      <rPr>
        <sz val="16"/>
        <color theme="1"/>
        <rFont val="微软雅黑"/>
        <charset val="134"/>
      </rPr>
      <t>蓝牙音乐</t>
    </r>
  </si>
  <si>
    <t>8小时Monkey测试-蓝牙音乐</t>
  </si>
  <si>
    <r>
      <rPr>
        <sz val="16"/>
        <color theme="1"/>
        <rFont val="Verdana Pro"/>
        <charset val="134"/>
      </rPr>
      <t>8</t>
    </r>
    <r>
      <rPr>
        <sz val="16"/>
        <color theme="1"/>
        <rFont val="宋体"/>
        <charset val="134"/>
      </rPr>
      <t>小时</t>
    </r>
    <r>
      <rPr>
        <sz val="16"/>
        <color theme="1"/>
        <rFont val="Verdana Pro"/>
        <charset val="134"/>
      </rPr>
      <t>Monkey</t>
    </r>
    <r>
      <rPr>
        <sz val="16"/>
        <color theme="1"/>
        <rFont val="微软雅黑"/>
        <charset val="134"/>
      </rPr>
      <t>测试</t>
    </r>
    <r>
      <rPr>
        <sz val="16"/>
        <color theme="1"/>
        <rFont val="Verdana Pro"/>
        <charset val="134"/>
      </rPr>
      <t>-</t>
    </r>
    <r>
      <rPr>
        <sz val="16"/>
        <color theme="1"/>
        <rFont val="微软雅黑"/>
        <charset val="134"/>
      </rPr>
      <t>蓝牙电话</t>
    </r>
  </si>
  <si>
    <t>8小时Monkey测试-蓝牙电话</t>
  </si>
  <si>
    <r>
      <rPr>
        <sz val="16"/>
        <color theme="1"/>
        <rFont val="Verdana Pro"/>
        <charset val="134"/>
      </rPr>
      <t>8</t>
    </r>
    <r>
      <rPr>
        <sz val="16"/>
        <color theme="1"/>
        <rFont val="宋体"/>
        <charset val="134"/>
      </rPr>
      <t>小时</t>
    </r>
    <r>
      <rPr>
        <sz val="16"/>
        <color theme="1"/>
        <rFont val="Verdana Pro"/>
        <charset val="134"/>
      </rPr>
      <t>Monkey</t>
    </r>
    <r>
      <rPr>
        <sz val="16"/>
        <color theme="1"/>
        <rFont val="微软雅黑"/>
        <charset val="134"/>
      </rPr>
      <t>测试（其他所属应用）</t>
    </r>
  </si>
  <si>
    <t>8小时Monkey测试（其他所属应用）</t>
  </si>
  <si>
    <t>语音热启动时间</t>
  </si>
  <si>
    <t>1、已经调起语音进程
2、点击语音唤醒图标</t>
  </si>
  <si>
    <t>车机管家冷启动时间</t>
  </si>
  <si>
    <t>1、系统启动，进入launcher后，等待3min
2、点击车机管家图标
3、进入车机管家首页</t>
  </si>
  <si>
    <t>计算点击app图标到进入首页后完全展示的时间</t>
  </si>
  <si>
    <t>车机管家热启动时间</t>
  </si>
  <si>
    <t>1、返回到上一页
2、再次点击车机管家图标
3、进入车机管家首页</t>
  </si>
  <si>
    <t>随心拍冷启动时间</t>
  </si>
  <si>
    <t>1、系统启动，进入launcher后，等待3min
2、点击随心拍图标
3、进入随心拍首页</t>
  </si>
  <si>
    <t>随心拍热启动时间</t>
  </si>
  <si>
    <t>1、返回到上一页
2、再次点击随心拍图标
3、进入随心拍首页</t>
  </si>
  <si>
    <t>消息中心冷启动时间</t>
  </si>
  <si>
    <t>1、系统启动，进入launcher后，等待3min
2、点击消息盒子图标
3、进入消息盒子首页</t>
  </si>
  <si>
    <t>消息中心热启动时间</t>
  </si>
  <si>
    <t>1、返回到上一页
2、再次点击消息盒子图标
3、进入消息盒子首页</t>
  </si>
  <si>
    <t>随心看冷启动时间</t>
  </si>
  <si>
    <t>1、系统启动，进入launcher后，等待3min
2、点击随心看图标
3、进入随心看首页</t>
  </si>
  <si>
    <t>随心看热启动时间</t>
  </si>
  <si>
    <t>1、返回到上一页
2、再次点击随心看图标
3、进入随心看首页</t>
  </si>
  <si>
    <t>车家互联冷启动时间</t>
  </si>
  <si>
    <t>1、系统启动，进入launcher后，等待3min
2、点击车家互联图标
3、进入车家互联首页</t>
  </si>
  <si>
    <t>车家互联热启动时间</t>
  </si>
  <si>
    <t>1、返回到上一页
2、再次点击车家互联图标
3、进入车家互联首页</t>
  </si>
  <si>
    <t>预约保养冷启动时间</t>
  </si>
  <si>
    <t>1、系统启动，进入launcher后，等待3min
2、点击预约保养图标
3、进入预约保养首页</t>
  </si>
  <si>
    <t>预约保养热启动时间</t>
  </si>
  <si>
    <t>1、返回到上一页
2、再次点击预约保养图标
3、进入预约保养首页</t>
  </si>
  <si>
    <t>图像冷启动时间</t>
  </si>
  <si>
    <t>1、系统启动，进入launcher后，等待3min，进入个人中心
2、点击登录图标
3、进入人脸识别首页</t>
  </si>
  <si>
    <t>图像热启动时间</t>
  </si>
  <si>
    <t>1、返回到上一页
2、再次点击登录图标
3、进入人脸识别首页</t>
  </si>
  <si>
    <t>账号冷启动时间</t>
  </si>
  <si>
    <t>1、系统启动，进入launcher后，等待3min
2、点击个人中心图标
3、进入个人中心首页</t>
  </si>
  <si>
    <t>普通导航-全屏过渡期间冷启动时间</t>
  </si>
  <si>
    <t>Launcher后1s启动</t>
  </si>
  <si>
    <t>1、系统启动，进入launcher后，无需等待，未分屏
2、立即点击地图图标
3、进入地图首页</t>
  </si>
  <si>
    <t>计算展示launcher页面到进入首页后完全展示的时间</t>
  </si>
  <si>
    <t>普通导航-分屏冷启动时间</t>
  </si>
  <si>
    <t>1、系统启动，进入launcher后，点击分屏，等待3min
2、点击地图图标
3、进入地图首页</t>
  </si>
  <si>
    <t>普通导航-分屏热启动时间</t>
  </si>
  <si>
    <t>1、返回到上一页
2、再次点击地图图标
3、进入地图首页</t>
  </si>
  <si>
    <t>AR导航-全屏冷启动时间</t>
  </si>
  <si>
    <t>1、系统启动，进入launcher后，等待3min，点击地图
2、全屏地图选点发起导航
3、路线规划页点击AR导航，进入AR导航</t>
  </si>
  <si>
    <t>AR导航-全屏热启动时间</t>
  </si>
  <si>
    <t>1、返回到上一页
2、再次点击AR导航
3、进入AR导航</t>
  </si>
  <si>
    <t>AR导航-分屏冷启动时间</t>
  </si>
  <si>
    <t>1、系统启动，进入launcher后，等待5min，点击地图
2、全屏地图选点发起导航
3、路线规划页点击AR导航
4、点击分屏按钮，主驾进入AR导航</t>
  </si>
  <si>
    <t>AR导航-分屏热启动时间</t>
  </si>
  <si>
    <t>1、返回到上一页
2、再次点击AR导航
3、点击分屏按钮，主驾进入AR导航</t>
  </si>
  <si>
    <t>输入法冷启动时间</t>
  </si>
  <si>
    <t>1、系统启动，进入launcher后，等待3min
2、点击更多服务
3、点击搜索框</t>
  </si>
  <si>
    <t>计算从手部抬起动作到输入法界面完全展示的时间</t>
  </si>
  <si>
    <t>输入法热启动时间</t>
  </si>
  <si>
    <t>1、返回到上一页
2、点击更多服务
3、点击搜索框</t>
  </si>
  <si>
    <t>EM冷启动时间</t>
  </si>
  <si>
    <t>1、系统启动，进入launcher后，个人中心，等待3min
2、点击个性化档案图标
3、进入个性化档案首页</t>
  </si>
  <si>
    <t>EM热启动时间</t>
  </si>
  <si>
    <t>1、返回到上一页
2、再次点击个性化档案图标
3、进入个性化档案首页</t>
  </si>
  <si>
    <t>电影票冷启动时间</t>
  </si>
  <si>
    <t>1、系统启动，进入launcher后，等待3min
2、点击电影票图标
3、进入电影票场首页</t>
  </si>
  <si>
    <t>计算点击app图标到进入首页后电影名完全展示的时间</t>
  </si>
  <si>
    <t>电影票热启动时间</t>
  </si>
  <si>
    <t>1、返回到上一页
2、再次点击电影票图标
3、进入电影票首页</t>
  </si>
  <si>
    <t>智慧停车场冷启动时间</t>
  </si>
  <si>
    <t>1、系统启动，进入launcher后，等待3min
2、点击智慧停车场图标
3、进入智慧停车场首页</t>
  </si>
  <si>
    <t>智慧停车场热启动时间</t>
  </si>
  <si>
    <t>1、返回到上一页
2、再次点击智慧停车场图标
3、进入智慧停车场首页</t>
  </si>
  <si>
    <t>外卖冷启动时间</t>
  </si>
  <si>
    <t>1、系统启动，进入launcher后，等待3min
2、点击外卖图标
3、进入外卖首页</t>
  </si>
  <si>
    <t>外卖热启动时间</t>
  </si>
  <si>
    <t>1、返回到上一页
2、再次点击外卖图标
3、进入外卖首页</t>
  </si>
  <si>
    <t>酒店预定冷启动时间</t>
  </si>
  <si>
    <t>1、系统启动，进入launcher后，等待3min
2、点击酒店预订图标
3、进入酒店预订首页</t>
  </si>
  <si>
    <t>酒店预定热启动时间</t>
  </si>
  <si>
    <t>1、返回到上一页
2、再次点击酒店预订图标
3、进入酒店预订首页</t>
  </si>
  <si>
    <r>
      <rPr>
        <sz val="16"/>
        <color theme="1"/>
        <rFont val="Verdana Pro"/>
        <charset val="134"/>
      </rPr>
      <t>8</t>
    </r>
    <r>
      <rPr>
        <sz val="16"/>
        <color theme="1"/>
        <rFont val="宋体"/>
        <charset val="134"/>
      </rPr>
      <t>小时</t>
    </r>
    <r>
      <rPr>
        <sz val="16"/>
        <color theme="1"/>
        <rFont val="Verdana Pro"/>
        <charset val="134"/>
      </rPr>
      <t>Monkey</t>
    </r>
    <r>
      <rPr>
        <sz val="16"/>
        <color theme="1"/>
        <rFont val="微软雅黑"/>
        <charset val="134"/>
      </rPr>
      <t>测试</t>
    </r>
    <r>
      <rPr>
        <sz val="16"/>
        <color theme="1"/>
        <rFont val="Verdana Pro"/>
        <charset val="134"/>
      </rPr>
      <t>-</t>
    </r>
    <r>
      <rPr>
        <sz val="16"/>
        <color theme="1"/>
        <rFont val="微软雅黑"/>
        <charset val="134"/>
      </rPr>
      <t>随心听</t>
    </r>
  </si>
  <si>
    <t>8小时Monkey测试-随心听</t>
  </si>
  <si>
    <r>
      <rPr>
        <sz val="16"/>
        <color theme="1"/>
        <rFont val="Verdana Pro"/>
        <charset val="134"/>
      </rPr>
      <t>8</t>
    </r>
    <r>
      <rPr>
        <sz val="16"/>
        <color theme="1"/>
        <rFont val="宋体"/>
        <charset val="134"/>
      </rPr>
      <t>小时</t>
    </r>
    <r>
      <rPr>
        <sz val="16"/>
        <color theme="1"/>
        <rFont val="Verdana Pro"/>
        <charset val="134"/>
      </rPr>
      <t>Monkey</t>
    </r>
    <r>
      <rPr>
        <sz val="16"/>
        <color theme="1"/>
        <rFont val="微软雅黑"/>
        <charset val="134"/>
      </rPr>
      <t>测试</t>
    </r>
    <r>
      <rPr>
        <sz val="16"/>
        <color theme="1"/>
        <rFont val="Verdana Pro"/>
        <charset val="134"/>
      </rPr>
      <t>-Launcher</t>
    </r>
  </si>
  <si>
    <t>8小时Monkey测试-Launcher</t>
  </si>
  <si>
    <r>
      <rPr>
        <sz val="16"/>
        <color theme="1"/>
        <rFont val="Verdana Pro"/>
        <charset val="134"/>
      </rPr>
      <t>8</t>
    </r>
    <r>
      <rPr>
        <sz val="16"/>
        <color theme="1"/>
        <rFont val="宋体"/>
        <charset val="134"/>
      </rPr>
      <t>小时</t>
    </r>
    <r>
      <rPr>
        <sz val="16"/>
        <color theme="1"/>
        <rFont val="Verdana Pro"/>
        <charset val="134"/>
      </rPr>
      <t>Monkey</t>
    </r>
    <r>
      <rPr>
        <sz val="16"/>
        <color theme="1"/>
        <rFont val="微软雅黑"/>
        <charset val="134"/>
      </rPr>
      <t>测试</t>
    </r>
    <r>
      <rPr>
        <sz val="16"/>
        <color theme="1"/>
        <rFont val="Verdana Pro"/>
        <charset val="134"/>
      </rPr>
      <t>-</t>
    </r>
    <r>
      <rPr>
        <sz val="16"/>
        <color theme="1"/>
        <rFont val="宋体"/>
        <charset val="134"/>
      </rPr>
      <t>导航</t>
    </r>
  </si>
  <si>
    <t>8小时Monkey测试-导航</t>
  </si>
  <si>
    <r>
      <rPr>
        <sz val="16"/>
        <color theme="1"/>
        <rFont val="Verdana Pro"/>
        <charset val="134"/>
      </rPr>
      <t>8</t>
    </r>
    <r>
      <rPr>
        <sz val="16"/>
        <color theme="1"/>
        <rFont val="宋体"/>
        <charset val="134"/>
      </rPr>
      <t>小时</t>
    </r>
    <r>
      <rPr>
        <sz val="16"/>
        <color theme="1"/>
        <rFont val="Verdana Pro"/>
        <charset val="134"/>
      </rPr>
      <t>Monkey</t>
    </r>
    <r>
      <rPr>
        <sz val="16"/>
        <color theme="1"/>
        <rFont val="微软雅黑"/>
        <charset val="134"/>
      </rPr>
      <t>测试</t>
    </r>
    <r>
      <rPr>
        <sz val="16"/>
        <color theme="1"/>
        <rFont val="Verdana Pro"/>
        <charset val="134"/>
      </rPr>
      <t>-</t>
    </r>
    <r>
      <rPr>
        <sz val="16"/>
        <color theme="1"/>
        <rFont val="微软雅黑"/>
        <charset val="134"/>
      </rPr>
      <t>输入法</t>
    </r>
  </si>
  <si>
    <t>8小时Monkey测试-输入法</t>
  </si>
  <si>
    <r>
      <rPr>
        <sz val="16"/>
        <color theme="1"/>
        <rFont val="Verdana Pro"/>
        <charset val="134"/>
      </rPr>
      <t>8</t>
    </r>
    <r>
      <rPr>
        <sz val="16"/>
        <color theme="1"/>
        <rFont val="宋体"/>
        <charset val="134"/>
      </rPr>
      <t>小时</t>
    </r>
    <r>
      <rPr>
        <sz val="16"/>
        <color theme="1"/>
        <rFont val="Verdana Pro"/>
        <charset val="134"/>
      </rPr>
      <t>Monkey</t>
    </r>
    <r>
      <rPr>
        <sz val="16"/>
        <color theme="1"/>
        <rFont val="宋体"/>
        <charset val="134"/>
      </rPr>
      <t>测试</t>
    </r>
    <r>
      <rPr>
        <sz val="16"/>
        <color theme="1"/>
        <rFont val="微软雅黑"/>
        <charset val="134"/>
      </rPr>
      <t>（其他应用）</t>
    </r>
  </si>
  <si>
    <t>8小时Monkey测试（其他应用）</t>
  </si>
  <si>
    <t>爱车探索冷启动时间</t>
  </si>
  <si>
    <t>1.IVI完全开机（bench）
2.首次进入爱车探索</t>
  </si>
  <si>
    <t>Inhouse</t>
  </si>
  <si>
    <t>爱车探索热启动时间</t>
  </si>
  <si>
    <t>1.IVI完全开机
2.进入爱车探索
3.进程至于后台
4.再次进入爱车探索</t>
  </si>
  <si>
    <t>Relaxmode冷启动时间</t>
  </si>
  <si>
    <t>1.IVI完全开机
2.首次进入Relaxmode</t>
  </si>
  <si>
    <t>Relaxmode热启动时间</t>
  </si>
  <si>
    <t>1.IVI完全开机
2.进入Relaxmode
3.进程至于后台
4.再次进入Relaxmode</t>
  </si>
  <si>
    <t>时空密信冷启动时间</t>
  </si>
  <si>
    <t>1.IVI完全开机
2.首次进入时空密信</t>
  </si>
  <si>
    <t>时空密信热启动时间</t>
  </si>
  <si>
    <t>1.IVI完全开机
2.进入时空密信
3.进程至于后台
4.再次进入时空密信</t>
  </si>
  <si>
    <t>福特金融冷启动时间</t>
  </si>
  <si>
    <t>1.IVI完全开机
2.首次进入福特金融</t>
  </si>
  <si>
    <t>福特金融热启动时间</t>
  </si>
  <si>
    <t>1.IVI完全开机
2.进入时空密信
3.进程至于后台
4.再次进入福特金融</t>
  </si>
  <si>
    <t>电子手册冷启动时间</t>
  </si>
  <si>
    <t>1.IVI完全开机
2.首次进入电子手册</t>
  </si>
  <si>
    <t>电子手册热启动时间</t>
  </si>
  <si>
    <t>1.IVI完全开机
2.进入电子手册
3.进程至于后台
4.再次进入电子手册</t>
  </si>
  <si>
    <t>紧急呼叫冷启动时间</t>
  </si>
  <si>
    <t>1.IVI开机，发送adb reboot消息
2.Launcher显示后1s内，进行紧急呼叫</t>
  </si>
  <si>
    <t>计算从Launcher第一帧至ECALL被激活瞬间</t>
  </si>
  <si>
    <t>紧急呼叫热启动时间</t>
  </si>
  <si>
    <t>非首次启动</t>
  </si>
  <si>
    <t>爱车探索Monkey测试</t>
  </si>
  <si>
    <t>1.IVI完全开机
2.调用demo mode package
3.持续执行3-4小时</t>
  </si>
  <si>
    <t>无crashANR异常抛出</t>
  </si>
  <si>
    <t>Relax Mode Monkey测试</t>
  </si>
  <si>
    <t>1.IVI完全开机
2.调用Relax Mode package
3.持续执行3-4小时</t>
  </si>
  <si>
    <t>时空密信Monkey测试</t>
  </si>
  <si>
    <t>1.IVI完全开机
2.调用时空密信package
3.持续执行3-4小时</t>
  </si>
  <si>
    <t>福特金融Monkey测试</t>
  </si>
  <si>
    <t>1.IVI完全开机
2.调用福特金融 package
3.持续执行3-4小时</t>
  </si>
  <si>
    <t>电子手册Monkey测试</t>
  </si>
  <si>
    <t>1.IVI完全开机
2.调用电子手册 package
3.持续执行3-4小时</t>
  </si>
  <si>
    <t>category</t>
  </si>
  <si>
    <t>Ford FO</t>
  </si>
  <si>
    <t>test item</t>
  </si>
  <si>
    <t>Benchmark用例</t>
  </si>
  <si>
    <t>Spec</t>
  </si>
  <si>
    <t>Reference (0408)</t>
  </si>
  <si>
    <t>Test Result</t>
  </si>
  <si>
    <t>Tester</t>
  </si>
  <si>
    <t>BUG ID</t>
  </si>
  <si>
    <t>SW Version</t>
  </si>
  <si>
    <t>Screen Transitions</t>
  </si>
  <si>
    <t>The time from the touch action to when the app receives the touch</t>
  </si>
  <si>
    <t>快/一般/慢</t>
  </si>
  <si>
    <t>地图</t>
  </si>
  <si>
    <t>Yao, Tristan
Zhang, Daorong</t>
  </si>
  <si>
    <t>Map View changes shall occur within 200 msec of event reception by the navigation system
收到view显示请求直到路口放大图显示完毕的时间（打时间戳加桩测试)</t>
  </si>
  <si>
    <t>200msec</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</si>
  <si>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</si>
  <si>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</si>
  <si>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</si>
  <si>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</si>
  <si>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</si>
  <si>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</si>
  <si>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</si>
  <si>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</si>
  <si>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</si>
  <si>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</si>
  <si>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</si>
  <si>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</si>
  <si>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</si>
  <si>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</si>
  <si>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</si>
  <si>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</si>
  <si>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</si>
  <si>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</si>
  <si>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</si>
  <si>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</si>
  <si>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</si>
  <si>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</si>
  <si>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</si>
  <si>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</si>
  <si>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</si>
  <si>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</si>
  <si>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</si>
  <si>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车辆在地图上显示或语音提示的位置与车辆实际位置应一致,且错误概率应</t>
  </si>
  <si>
    <t>距离累计误差</t>
  </si>
  <si>
    <t>power on手势滑动、放大、缩小地图响应速度（开发打测试桩提供给测试测，
开始播第一帧动画）</t>
  </si>
  <si>
    <t>冷启动手势滑动、放大、缩小地图响应速度（开发打测试桩提供给测试测，
开始播第一帧动画）</t>
  </si>
  <si>
    <t>手势滑动、放大、缩小地图后图层加载速度（离线包已下载情况下测试）</t>
  </si>
  <si>
    <t>语音</t>
  </si>
  <si>
    <t>Zhang, Meijuan</t>
  </si>
  <si>
    <t>语音唤醒响应速度(到VUI出现时间)</t>
  </si>
  <si>
    <t>800msec</t>
  </si>
  <si>
    <t>ASR在线响应速度(显示出结果的时间)</t>
  </si>
  <si>
    <t xml:space="preserve">1s </t>
  </si>
  <si>
    <t>ASR离线响应速度</t>
  </si>
  <si>
    <t>400msec</t>
  </si>
  <si>
    <t>在线地图指令响应时间</t>
  </si>
  <si>
    <t>离线车控指令响应时间</t>
  </si>
  <si>
    <t>免唤醒命令词响应速度</t>
  </si>
  <si>
    <t>免唤醒命令词地图指令响应时间</t>
  </si>
  <si>
    <t>免唤醒命令词多媒体指令响应时间</t>
  </si>
  <si>
    <t>免唤醒命令词车控指令响应时间</t>
  </si>
  <si>
    <t>可见即可说响应时间</t>
  </si>
  <si>
    <t>在线指令端到端响应时间</t>
  </si>
  <si>
    <t>离线指令端到端响应时间</t>
  </si>
  <si>
    <t>在线语音指令到首字上屏时间</t>
  </si>
  <si>
    <t>离线语音指令到首字上屏时间</t>
  </si>
  <si>
    <t>对话流界面启动时间</t>
  </si>
  <si>
    <t>Inhouse-对话流界面启动时间</t>
  </si>
  <si>
    <t xml:space="preserve">Inhouse-点击VPA头像到VPA展示的时间 </t>
  </si>
  <si>
    <t>Inhouse-onTTS回调到首字上屏时间</t>
  </si>
  <si>
    <t>Inhouse-语音指令处理完成回调VPA到界面显示</t>
  </si>
  <si>
    <t>FM/AM</t>
  </si>
  <si>
    <t>Wang Fin</t>
  </si>
  <si>
    <t>全电台扫描时间</t>
  </si>
  <si>
    <t>15s</t>
  </si>
  <si>
    <t>庄琼飞</t>
  </si>
  <si>
    <t>20220324_0655_EL27_R08.PRO</t>
  </si>
  <si>
    <t>已经存在的电台切换 FM to FM/AM to AM</t>
  </si>
  <si>
    <t>网络电台到FM/AM</t>
  </si>
  <si>
    <t>2.5s</t>
  </si>
  <si>
    <t>Baidu/Desay</t>
  </si>
  <si>
    <t>已经存在的电台切换 FM to AM</t>
  </si>
  <si>
    <t>250msec</t>
  </si>
  <si>
    <t>多媒体</t>
  </si>
  <si>
    <t>Lu Chao</t>
  </si>
  <si>
    <t>随心听切歌响应时间</t>
  </si>
  <si>
    <t>随心听切USB播放时间</t>
  </si>
  <si>
    <t xml:space="preserve">2s </t>
  </si>
  <si>
    <t>电影</t>
  </si>
  <si>
    <t>搜索电影院时间</t>
  </si>
  <si>
    <t>无此功能</t>
  </si>
  <si>
    <t>搜索电影影片时间</t>
  </si>
  <si>
    <t>电影票下单时间（服务端测试）</t>
  </si>
  <si>
    <t>酒店</t>
  </si>
  <si>
    <t>搜索酒店时间</t>
  </si>
  <si>
    <t>外卖</t>
  </si>
  <si>
    <t>搜索餐馆时间</t>
  </si>
  <si>
    <t>外卖下单时间（服务端测试）</t>
  </si>
  <si>
    <t>智慧停车场</t>
  </si>
  <si>
    <t>搜索停车场时间</t>
  </si>
  <si>
    <t>预约保养</t>
  </si>
  <si>
    <t>搜索店面时间</t>
  </si>
  <si>
    <t>下单预约时间（服务端测试）</t>
  </si>
  <si>
    <t>爱奇艺</t>
  </si>
  <si>
    <t>在线搜索影片时间</t>
  </si>
  <si>
    <t>在线视频播放加载时间</t>
  </si>
  <si>
    <t>离线视频播放加载时间</t>
  </si>
  <si>
    <t>USB/Bluetooth Media</t>
  </si>
  <si>
    <t>Xu Amy</t>
  </si>
  <si>
    <t>BT连接时间，从确认配对到播放BT音乐或者打电话的时间</t>
  </si>
  <si>
    <t>刘泰余</t>
  </si>
  <si>
    <t>BUG202204061737_795184</t>
  </si>
  <si>
    <t>已经配对过的BT设备，从点连接到播放BT音乐或者打电话的时间</t>
  </si>
  <si>
    <t>同步BT联系人 500条</t>
  </si>
  <si>
    <t>30s (每条联系人2个号码)</t>
  </si>
  <si>
    <t>同步BT联系人 1000条</t>
  </si>
  <si>
    <t>45s (每条联系人2个号码)</t>
  </si>
  <si>
    <t>同步BT联系人 1500条</t>
  </si>
  <si>
    <t>60s (每条联系人2个号码)</t>
  </si>
  <si>
    <t>同步BT联系人6000-1W条</t>
  </si>
  <si>
    <t>不能比SYNC（10分钟）慢</t>
  </si>
  <si>
    <t>从插入u盘开始，扫描前100个USB本地文件后，用户手动选择第一个音乐/视频文件，能够开始播放第一帧的时间</t>
  </si>
  <si>
    <t>Phone</t>
  </si>
  <si>
    <t>车机拨打、挂断电话后电话状态同步到手机界面的时间。（反之亦然）</t>
  </si>
  <si>
    <t>电话启动时间 (homescreen准备后点击电话按钮到电话应用启动完毕)</t>
  </si>
  <si>
    <t>WiFi</t>
  </si>
  <si>
    <t>点开WIFI开关后到扫描出所有热点的时间</t>
  </si>
  <si>
    <t>断开wifi热点的时间</t>
  </si>
  <si>
    <t xml:space="preserve">200msec </t>
  </si>
  <si>
    <t>从输入密码到连接成功的时间</t>
  </si>
  <si>
    <t>无需输入密码直接连接成功的时间</t>
  </si>
  <si>
    <t xml:space="preserve">4s </t>
  </si>
  <si>
    <t>APA</t>
  </si>
  <si>
    <t>Lu Zaikai</t>
  </si>
  <si>
    <t>从接受到信号到相应HMI status image coding 显示的时间</t>
  </si>
  <si>
    <t>&lt;750msec</t>
  </si>
  <si>
    <t>贾聪</t>
  </si>
  <si>
    <t>错误处理提示信息</t>
  </si>
  <si>
    <t>网络错误或不稳定时，百度云端多久可以给出提示信息（time out给出提示时间）
需要各个应用自己time out的列表</t>
  </si>
  <si>
    <t>应用</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</si>
  <si>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</si>
  <si>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</si>
  <si>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</si>
  <si>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</si>
  <si>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</si>
  <si>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</si>
  <si>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</si>
  <si>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</si>
  <si>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</si>
  <si>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</si>
  <si>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</si>
  <si>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</si>
  <si>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</si>
  <si>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systemui</t>
  </si>
  <si>
    <t>前台显示</t>
  </si>
  <si>
    <t>前台</t>
  </si>
  <si>
    <t>com.android.systemui</t>
  </si>
  <si>
    <t>FM播放</t>
  </si>
  <si>
    <t>前台播放</t>
  </si>
  <si>
    <t>com.desay_svautomotive.radioapp</t>
  </si>
  <si>
    <t>后台播放</t>
  </si>
  <si>
    <t>后台</t>
  </si>
  <si>
    <t>setting</t>
  </si>
  <si>
    <t>前台运行</t>
  </si>
  <si>
    <t>com.desay.setting</t>
  </si>
  <si>
    <t>后台运行</t>
  </si>
  <si>
    <t>图库</t>
  </si>
  <si>
    <t>com.desay.picture</t>
  </si>
  <si>
    <t>IOD</t>
  </si>
  <si>
    <t>显示</t>
  </si>
  <si>
    <t>com.dsv.iod</t>
  </si>
  <si>
    <t>工程模式</t>
  </si>
  <si>
    <t>com.dsv.engmodeservice</t>
  </si>
  <si>
    <t>air conditioner</t>
  </si>
  <si>
    <t>com.desay_svautomotive.svhvac</t>
  </si>
  <si>
    <t>RVC</t>
  </si>
  <si>
    <t>com.desay_svautomotive.service.rvcsupportservice</t>
  </si>
  <si>
    <t>蓝牙音乐</t>
  </si>
  <si>
    <t>com.desaysv.mediaplayer</t>
  </si>
  <si>
    <t>后台暂停</t>
  </si>
  <si>
    <t>副驾蓝牙音乐</t>
  </si>
  <si>
    <t>com.anwsdk.service</t>
  </si>
  <si>
    <t>蓝牙电话</t>
  </si>
  <si>
    <t>com.desay_svautomotive.bluetoothtel</t>
  </si>
  <si>
    <t>来电状态</t>
  </si>
  <si>
    <t>通话中</t>
  </si>
  <si>
    <t>投屏</t>
  </si>
  <si>
    <t>com.desaysv.dlnadmr</t>
  </si>
  <si>
    <t>后台音乐</t>
  </si>
  <si>
    <t>电源管理</t>
  </si>
  <si>
    <t>com.desay.power</t>
  </si>
  <si>
    <t>后台下载</t>
  </si>
  <si>
    <t>com.desay.fota</t>
  </si>
  <si>
    <t>紧急呼叫</t>
  </si>
  <si>
    <t>com.desay.svecall</t>
  </si>
  <si>
    <t>车辆中心</t>
  </si>
  <si>
    <t>com.dsv.vehiclecenterservice</t>
  </si>
  <si>
    <t>通信组件</t>
  </si>
  <si>
    <t>com.dsv.mediainteractservice</t>
  </si>
  <si>
    <t>精简屏幕</t>
  </si>
  <si>
    <t>com.desay.calmScreen</t>
  </si>
  <si>
    <t>车辆出入服务</t>
  </si>
  <si>
    <t>com.dsv.vehicleaccessservice</t>
  </si>
  <si>
    <t>连续在线指令5min</t>
  </si>
  <si>
    <t>com.baidu.che.codriver</t>
  </si>
  <si>
    <t>&gt;400</t>
  </si>
  <si>
    <t>连续离线指令5min</t>
  </si>
  <si>
    <t>唤醒词5min</t>
  </si>
  <si>
    <t>场景化命令词5min</t>
  </si>
  <si>
    <t>静置后台5min</t>
  </si>
  <si>
    <t>车机管家</t>
  </si>
  <si>
    <t>隐私列表页静置5min</t>
  </si>
  <si>
    <t>com.baidu.bodyguard</t>
  </si>
  <si>
    <t>静置前台5min</t>
  </si>
  <si>
    <t>使用应用5min</t>
  </si>
  <si>
    <t>随心拍</t>
  </si>
  <si>
    <t>消息中心</t>
  </si>
  <si>
    <t>com.baidu.xiaoduos.messageserver</t>
  </si>
  <si>
    <t>&lt;400</t>
  </si>
  <si>
    <t>随心看</t>
  </si>
  <si>
    <t>启动过程5min(冷启动)</t>
  </si>
  <si>
    <t>com.baidu.iov.dueros.videoplayer</t>
  </si>
  <si>
    <t>进入播放页面静置10mim</t>
  </si>
  <si>
    <t>播放页面切换视频10mim</t>
  </si>
  <si>
    <t>使用应用5mim</t>
  </si>
  <si>
    <t>播放视频10mim</t>
  </si>
  <si>
    <t>launcher</t>
  </si>
  <si>
    <t>com.baidu.xiaoduos.launcher</t>
  </si>
  <si>
    <t>使用应用无动画5min</t>
  </si>
  <si>
    <t>车家互联</t>
  </si>
  <si>
    <t>com.baidu.iov.dueros.car2home</t>
  </si>
  <si>
    <t>设备页面5mim</t>
  </si>
  <si>
    <t>随心听</t>
  </si>
  <si>
    <t>com.baidu.car.radio</t>
  </si>
  <si>
    <t>前台播放5min(播放页)</t>
  </si>
  <si>
    <t>后台播放5min(播放页面)</t>
  </si>
  <si>
    <t>播放页面切歌5min</t>
  </si>
  <si>
    <t>首页静置5min</t>
  </si>
  <si>
    <t>前台静置5min(播放页面)</t>
  </si>
  <si>
    <t>图像</t>
  </si>
  <si>
    <t>进入录入页面静置5mim</t>
  </si>
  <si>
    <t>com.baidu.iov.vision</t>
  </si>
  <si>
    <t>驾驶行为检测5mim</t>
  </si>
  <si>
    <t>多模交互5min</t>
  </si>
  <si>
    <t>功能全开5min</t>
  </si>
  <si>
    <t>账号</t>
  </si>
  <si>
    <t>静置后台5分钟</t>
  </si>
  <si>
    <t>com.baidu.iov.faceos</t>
  </si>
  <si>
    <t>静置前台5分钟</t>
  </si>
  <si>
    <t>使用应用5分钟</t>
  </si>
  <si>
    <t>普通导航-全屏</t>
  </si>
  <si>
    <t>首页静置20min（关路况）</t>
  </si>
  <si>
    <t>com.baidu.naviauto</t>
  </si>
  <si>
    <t>后台空闲20min（关路况）</t>
  </si>
  <si>
    <t>底图缩放（关路况）</t>
  </si>
  <si>
    <t>底图拖拽（关路况）</t>
  </si>
  <si>
    <t>连续搜POI（关路况）</t>
  </si>
  <si>
    <t>单结果检索结果（关路况）</t>
  </si>
  <si>
    <t>发起算路（关路况）</t>
  </si>
  <si>
    <t>导航20min（关路况）</t>
  </si>
  <si>
    <t>导航20min（开路况）</t>
  </si>
  <si>
    <t>巡航20min（开路况）</t>
  </si>
  <si>
    <t>普通导航-分屏</t>
  </si>
  <si>
    <t>后台导航20min（关路况）</t>
  </si>
  <si>
    <t>AR导航-全屏</t>
  </si>
  <si>
    <t>导航-Cluster实景20min（关路况）</t>
  </si>
  <si>
    <t>导航-主驾实景20min（关路况）</t>
  </si>
  <si>
    <t>导航-Cluster实景20min（开路况）</t>
  </si>
  <si>
    <t>导航-主驾实景20min（开路况）</t>
  </si>
  <si>
    <t>AR导航-分屏</t>
  </si>
  <si>
    <t>后台导航-Cluster实景20min（关路况）</t>
  </si>
  <si>
    <t>输入法</t>
  </si>
  <si>
    <t>使用中</t>
  </si>
  <si>
    <t>EM</t>
  </si>
  <si>
    <t>com.baidu.dueros.enhance.memory</t>
  </si>
  <si>
    <t>电影票</t>
  </si>
  <si>
    <t>酒店预定</t>
  </si>
  <si>
    <t>爱车探索</t>
  </si>
  <si>
    <t>InHouse</t>
  </si>
  <si>
    <t>RelaxMode</t>
  </si>
  <si>
    <t>时空迷信</t>
  </si>
  <si>
    <t>联合驾趣</t>
  </si>
  <si>
    <t>福特金融</t>
  </si>
  <si>
    <t>电子手册</t>
  </si>
  <si>
    <t>VPA</t>
  </si>
  <si>
    <t>com.ford.sync.vpa</t>
  </si>
  <si>
    <t>项目</t>
  </si>
  <si>
    <t>测试说明</t>
  </si>
  <si>
    <t>要求</t>
  </si>
  <si>
    <t>单位</t>
  </si>
  <si>
    <t>A级别-手机（100分）</t>
  </si>
  <si>
    <t>B级别（80分）</t>
  </si>
  <si>
    <t>C级别（60分）</t>
  </si>
  <si>
    <t>福特KPI</t>
  </si>
  <si>
    <t>福特KPI分数</t>
  </si>
  <si>
    <t>   483mca
 5.0量产版本(R08)测试结果</t>
  </si>
  <si>
    <t>483
 5.0量产版本(R08)分值</t>
  </si>
  <si>
    <t>福特备注</t>
  </si>
  <si>
    <t>Neza 2</t>
  </si>
  <si>
    <t>小鹏P7</t>
  </si>
  <si>
    <t>小鹏P5</t>
  </si>
  <si>
    <t>百度备注</t>
  </si>
  <si>
    <t>第一次响应时间</t>
  </si>
  <si>
    <t>第二次响应时间</t>
  </si>
  <si>
    <t>第三次响应时间</t>
  </si>
  <si>
    <t>平均响应时间</t>
  </si>
  <si>
    <t>版本</t>
  </si>
  <si>
    <t>地图启动</t>
  </si>
  <si>
    <t xml:space="preserve">
1. 先打开地图勾选一次“下次不再提醒”，重新关机，再次开机
2. 在开机出现launcher后，立即（1s内）点击地图入口（录视频记录）
3. 从视频逐帧获取点击地图入口到启动页消失出现第一帧底图</t>
  </si>
  <si>
    <t>Launcher显示1s内启动地图（底图出现）</t>
  </si>
  <si>
    <t>秒</t>
  </si>
  <si>
    <t>参考Neza 2（5.1s）等竞品车</t>
  </si>
  <si>
    <t xml:space="preserve">
1. 先打开地图勾选一次“下次不再提醒”，重新关机，再次开机
2. 在开机出现launcher后，不要进入地图，过5分钟后，再次点击地图入口（录视频记录）
3. 从视频逐帧获取点击地图入口到启动页消失出现第一帧底图</t>
  </si>
  <si>
    <t>稳定状态下首次进入地图界面时间</t>
  </si>
  <si>
    <t>参考Neza 2（1.88s）等竞品车，CX727现在是3s</t>
  </si>
  <si>
    <t>界面内纯本地操作的响应速度（以导航设置菜单操作响应菜单作为测试验收项）</t>
  </si>
  <si>
    <t>1. 在开机进入launcher至少1min后，进入地图，再打开导航设置
2. 记录操作视频，逐帧分析从点击到进入设置的时间</t>
  </si>
  <si>
    <t>打开导航设置</t>
  </si>
  <si>
    <t>毫秒</t>
  </si>
  <si>
    <t>参考Neza 2、小鹏P7等竞品车</t>
  </si>
  <si>
    <t>1. 在开机进入launcher至少1min后，进入地图，进入设置，打开车标到终点连线开关
2. 记录操作视频，逐帧分析从点击到开关打开完成的时间</t>
  </si>
  <si>
    <t>设置内操作页面-打开车标到终点连线开关</t>
  </si>
  <si>
    <t>内存</t>
  </si>
  <si>
    <t>1.打开开发者选项，GPU呈现模式分析选择在屏幕上显示为线型图或在adb shell dumpsys gxfinfo中
2.执行命令1，adb shell dumpsys gfxinfo com.baidu.naviauto reset
3.打开地图，进行对应场景操作
4.执行命令2，adb shell dumpsys gfxinfo com.baidu.naviauto xx/xx.txt
5. 分析对应数据，每行数据相加的值就是fps值，求对应场景的平均值</t>
  </si>
  <si>
    <t>首页开路况静置 20min</t>
  </si>
  <si>
    <t>MB</t>
  </si>
  <si>
    <t>后台首页静置 20min</t>
  </si>
  <si>
    <t>导航开路况 20min</t>
  </si>
  <si>
    <t>巡航开路况 20min</t>
  </si>
  <si>
    <t>帧率</t>
  </si>
  <si>
    <t>1.打开开发者选项，GPU呈现模式分析选择在屏幕上显示为线型图
执行命令1，adb shell dumpsys gfxinfo com.baidu.naviauto reset
执行命令2，adb shell dumpsys gfxinfo com.baidu.naviauto
1. 进入Launcher后，打开地图进入地图首页2. 每隔2-5s统计一次FPS</t>
  </si>
  <si>
    <t>首页手动点击比例尺放大缩小地图（平均刷图帧数）</t>
  </si>
  <si>
    <t>fps</t>
  </si>
  <si>
    <t>帧速越大越流畅</t>
  </si>
  <si>
    <t>首页地图切换视图（平均刷图帧数）</t>
  </si>
  <si>
    <t>跑轨迹，导航中，自动比例尺缩放（平均刷图帧数）</t>
  </si>
  <si>
    <t>比例尺</t>
  </si>
  <si>
    <t>1.进入地图，在首页地图，点击比例尺放大按钮
2.记录操作视频，逐帧分析从点击到底图放大完成的时间</t>
  </si>
  <si>
    <t>比例尺放大200m-100m</t>
  </si>
  <si>
    <t>切换流畅,GB/T19392 要求＜3s
GB/T 39744-2021 要求＜1s</t>
  </si>
  <si>
    <t>50m-100m(放大）
200-100m（缩小）
2km-500m几个级别都验证
（3个场景）</t>
  </si>
  <si>
    <t>1.进入地图，在首页地图，点击比例尺放大按钮
2.记录操作视频，逐帧分析从点击到底图缩小完成的时间</t>
  </si>
  <si>
    <t>比例尺缩小50m-100m</t>
  </si>
  <si>
    <t>比例尺放大2公里-1km</t>
  </si>
  <si>
    <t>视图模式切换</t>
  </si>
  <si>
    <t>1.进入地图，在首页地图，点击视图切换大按钮
2.记录操作视频，逐帧分析从点击到视图切换完成的时间</t>
  </si>
  <si>
    <t>首页比例尺20m从2D模式切换到3D模式，点击视图切换按钮</t>
  </si>
  <si>
    <t>切换流畅,GB/T19392 要求＜3s</t>
  </si>
  <si>
    <t>正北/跟随模式（需要覆盖3D模式）</t>
  </si>
  <si>
    <t>1.进入地图，在导航中，点击路线全览按钮
2.记录操作视频，逐帧分析从点击到视图切换完成的时间</t>
  </si>
  <si>
    <t>导航中比例尺10m从2D模式切换到3D模式，点击路线全览按钮</t>
  </si>
  <si>
    <t>搜索</t>
  </si>
  <si>
    <t>1.进入地图，在周边搜，点击加油站
2.记录操作视频，逐帧分析从点击到底图加载完成的时间</t>
  </si>
  <si>
    <t>周边搜索加油站</t>
  </si>
  <si>
    <t>GB/T19392-2013 &amp; GB/T 39744-2021 要求＜5s ，且输入虚假POI 能超时退出</t>
  </si>
  <si>
    <t>确定一个类型（加油站）</t>
  </si>
  <si>
    <t>1.进入地图，进行精确搜市内POI
2.记录操作视频，逐帧分析从点击检索按钮到底图加载完成的时间</t>
  </si>
  <si>
    <t>1.进入地图，进行精确搜跨市POI
2.记录操作视频，逐帧分析从点击检索按钮到底图加载完成的时间</t>
  </si>
  <si>
    <t>1.进入地图，进行精确搜跨省POI
2.记录操作视频，逐帧分析从点击检索按钮到底图加载完成的时间</t>
  </si>
  <si>
    <t>路径规划</t>
  </si>
  <si>
    <t>1.确保网络状态良好，进入地图，选择POI，点击去这里按钮触发算路
2.记录操作视频，逐帧分析从点击去这里按钮到蚯蚓线显示出来的时间</t>
  </si>
  <si>
    <t>路径规划 算路距离30km（无途径点）</t>
  </si>
  <si>
    <t>GB/T 39744-2021 要求不大于100km的目的地，算路＜5s</t>
  </si>
  <si>
    <t>30km/90km/300km/500km/1500km</t>
  </si>
  <si>
    <t>路径规划 算路距离90km（无途径点）</t>
  </si>
  <si>
    <t>路径规划 算路距离300km（无途径点）</t>
  </si>
  <si>
    <t>测试距离的偏差在10%以内</t>
  </si>
  <si>
    <t>建议用具体路径值</t>
  </si>
  <si>
    <t>路径规划 算路距离500km（无途径点）</t>
  </si>
  <si>
    <t>路径规划 算路距离1500km（无途径点）</t>
  </si>
  <si>
    <t>1.下载定位城市的离线数据，进入地图，选择POI，点击去这里按钮触发算路
2.记录操作视频，逐帧分析从点击去这里按钮到蚯蚓线显示出来的时间</t>
  </si>
  <si>
    <t>路径规划 算路距离30km(离线）（无途径点）</t>
  </si>
  <si>
    <t>1.确保网络状态良好，进入地图，使用语音指令"导航到xx途经xx"，点击确定按钮
2.记录操作视频，逐帧分析从点击确定(语音进行确认)到蚯蚓线显示出来的时间</t>
  </si>
  <si>
    <t>加1个途经点，路径距离 30km</t>
  </si>
  <si>
    <t>加1个途经点，路径距离 90km</t>
  </si>
  <si>
    <t>加1个途经点 ，路径距离300km</t>
  </si>
  <si>
    <t>加1个途经点 ，路径距离500km</t>
  </si>
  <si>
    <t>加1个途经点，路径距离 1500km</t>
  </si>
  <si>
    <t>偏航(除正转弯或掉头时，时速&gt;30km，三次平均值）</t>
  </si>
  <si>
    <t>计时开始：实车偏离既定导航路线，车辆刚与左转道平行
计时结束：成功识别偏航，开始进行偏航，出现重算路弹框，即计时结束</t>
  </si>
  <si>
    <t>诱导直行，实际左转</t>
  </si>
  <si>
    <t>计时开始：实车偏离既定导航路线，车辆刚与右转道平行
计时结束：成功识别偏航，开始进行偏航，出现重算路弹框，即计时结束</t>
  </si>
  <si>
    <t>诱导直行，实际右转</t>
  </si>
  <si>
    <t>计时开始：实车偏离既定导航路线，车辆完成掉头与掉头道平行
计时结束：成功识别偏航，开始进行偏航，出现重算路弹框，即计时结束</t>
  </si>
  <si>
    <t>诱导直行，实际掉头</t>
  </si>
  <si>
    <t>诱导左转，实际右转</t>
  </si>
  <si>
    <t>计时开始：车辆直行驶过路口后，接触直行道斑马线
计时结束：成功识别偏航，开始进行偏航，出现重算路弹框，即计时结束</t>
  </si>
  <si>
    <t>诱导左转，实际直行</t>
  </si>
  <si>
    <t>诱导左转，实际掉头</t>
  </si>
  <si>
    <t>诱导掉头，实际左转</t>
  </si>
  <si>
    <t>诱导掉头，实际右转</t>
  </si>
  <si>
    <t>诱导掉头，实际直行</t>
  </si>
  <si>
    <t>诱导右转，实际左转</t>
  </si>
  <si>
    <t>诱导右转，实际直行</t>
  </si>
  <si>
    <t>诱导右转，实际掉头</t>
  </si>
  <si>
    <t>定位</t>
  </si>
  <si>
    <t>百公里误偏航次数/车标异常次数（GNSS 上报频率1HZ,GNSS信号时延＜2s,超过的数据范围小于1%)</t>
  </si>
  <si>
    <t>次</t>
  </si>
  <si>
    <t>100km</t>
  </si>
  <si>
    <t>总得分</t>
  </si>
  <si>
    <t>不计入性能评分</t>
  </si>
  <si>
    <t>百分比</t>
  </si>
  <si>
    <t>＜＝1%</t>
  </si>
  <si>
    <t>＜＝3%</t>
  </si>
  <si>
    <t>＜＝5%</t>
  </si>
  <si>
    <t>GB/T 19392-2013</t>
  </si>
  <si>
    <t>不要求每个版本测试</t>
  </si>
  <si>
    <t>＜＝8%</t>
  </si>
  <si>
    <t>所在目录</t>
  </si>
  <si>
    <t>App</t>
  </si>
  <si>
    <t>Size(M)</t>
  </si>
  <si>
    <t>Comment</t>
  </si>
  <si>
    <t>R11</t>
  </si>
  <si>
    <t>/system/priv-app</t>
  </si>
  <si>
    <t>/BackupRestoreConfirmation/oat/arm64</t>
  </si>
  <si>
    <t>36K</t>
  </si>
  <si>
    <t>/BackupRestoreConfirmation/oat</t>
  </si>
  <si>
    <t>40K</t>
  </si>
  <si>
    <t>/BackupRestoreConfirmation</t>
  </si>
  <si>
    <t>280K</t>
  </si>
  <si>
    <t>/BdPrivacy/oat/arm64</t>
  </si>
  <si>
    <t>68K</t>
  </si>
  <si>
    <t>/BdPrivacy/oat</t>
  </si>
  <si>
    <t>72K</t>
  </si>
  <si>
    <t>/BdPrivacy</t>
  </si>
  <si>
    <t>2.7M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</si>
  <si>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</si>
  <si>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</si>
  <si>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</si>
  <si>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</si>
  <si>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</si>
  <si>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</si>
  <si>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</si>
  <si>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</si>
  <si>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</si>
  <si>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</si>
  <si>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</si>
  <si>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</si>
  <si>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</si>
  <si>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</si>
  <si>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</si>
  <si>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</si>
  <si>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</si>
  <si>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</si>
  <si>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</si>
  <si>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</si>
  <si>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</si>
  <si>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</si>
  <si>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</si>
  <si>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</si>
  <si>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</si>
  <si>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</si>
  <si>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</si>
  <si>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</si>
  <si>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</si>
  <si>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</si>
  <si>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</si>
  <si>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</si>
  <si>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</si>
  <si>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</si>
  <si>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</si>
  <si>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</si>
  <si>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</si>
  <si>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</si>
  <si>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</si>
  <si>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</si>
  <si>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</si>
  <si>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</si>
  <si>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</si>
  <si>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</si>
  <si>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</si>
  <si>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</si>
  <si>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</si>
  <si>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</si>
  <si>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</si>
  <si>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</si>
  <si>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</si>
  <si>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</si>
  <si>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</si>
  <si>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</si>
  <si>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</si>
  <si>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</si>
  <si>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</si>
  <si>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</si>
  <si>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</si>
  <si>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</si>
  <si>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</si>
  <si>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52K</t>
  </si>
  <si>
    <t>/ExternalStorageProvider/oat</t>
  </si>
  <si>
    <t>56K</t>
  </si>
  <si>
    <t>/ExternalStorageProvider</t>
  </si>
  <si>
    <t>104K</t>
  </si>
  <si>
    <t>/FusedLocation/oat/arm64</t>
  </si>
  <si>
    <t>/FusedLocation/oat</t>
  </si>
  <si>
    <t>/FusedLocation</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</si>
  <si>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</si>
  <si>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</si>
  <si>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</si>
  <si>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</si>
  <si>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</si>
  <si>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</si>
  <si>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</si>
  <si>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</si>
  <si>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</si>
  <si>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</si>
  <si>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</si>
  <si>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</si>
  <si>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</si>
  <si>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</si>
  <si>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</si>
  <si>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</si>
  <si>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80K</t>
  </si>
  <si>
    <t>/MultiScreenService/oat</t>
  </si>
  <si>
    <t>84K</t>
  </si>
  <si>
    <t>/MultiScreenService</t>
  </si>
  <si>
    <t>128K</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</si>
  <si>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</si>
  <si>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</si>
  <si>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</si>
  <si>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</si>
  <si>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</si>
  <si>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</si>
  <si>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</si>
  <si>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</si>
  <si>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</si>
  <si>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</si>
  <si>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</si>
  <si>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</si>
  <si>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</si>
  <si>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</si>
  <si>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</si>
  <si>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</si>
  <si>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</si>
  <si>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</si>
  <si>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</si>
  <si>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</si>
  <si>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</si>
  <si>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</si>
  <si>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</si>
  <si>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</si>
  <si>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</si>
  <si>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</si>
  <si>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</si>
  <si>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</si>
  <si>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</si>
  <si>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</si>
  <si>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</si>
  <si>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</si>
  <si>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</si>
  <si>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</si>
  <si>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368K</t>
  </si>
  <si>
    <t>/SoaGatewayService/oat</t>
  </si>
  <si>
    <t>372K</t>
  </si>
  <si>
    <t>/SoaGatewayService</t>
  </si>
  <si>
    <t>552K</t>
  </si>
  <si>
    <t>/StatementService/oat/arm64</t>
  </si>
  <si>
    <t>96K</t>
  </si>
  <si>
    <t>/StatementService/oat</t>
  </si>
  <si>
    <t>/StatementService</t>
  </si>
  <si>
    <t>144K</t>
  </si>
  <si>
    <t>/StorageManager/oat/arm64</t>
  </si>
  <si>
    <t>1.8M</t>
  </si>
  <si>
    <t>/StorageManager/oat</t>
  </si>
  <si>
    <t>/StorageManager</t>
  </si>
  <si>
    <t>6.3M</t>
  </si>
  <si>
    <t>/SystemUI/oat/arm64</t>
  </si>
  <si>
    <t>9.1M</t>
  </si>
  <si>
    <t>/SystemUI/oat</t>
  </si>
  <si>
    <t>/SystemUI</t>
  </si>
  <si>
    <t>224M</t>
  </si>
  <si>
    <t>/TelephonyProvider/oat/arm64</t>
  </si>
  <si>
    <t>/TelephonyProvider/oat</t>
  </si>
  <si>
    <t>284K</t>
  </si>
  <si>
    <t>/TelephonyProvider</t>
  </si>
  <si>
    <t>524K</t>
  </si>
  <si>
    <t>/VpnDialogs/oat/arm64</t>
  </si>
  <si>
    <t>/VpnDialogs/oat</t>
  </si>
  <si>
    <t>/VpnDialogs</t>
  </si>
  <si>
    <t>136K</t>
  </si>
  <si>
    <t>/WallpaperCropper/oat/arm64</t>
  </si>
  <si>
    <t>/WallpaperCropper/oat</t>
  </si>
  <si>
    <t>152K</t>
  </si>
  <si>
    <t>/WallpaperCropper</t>
  </si>
  <si>
    <t>236K</t>
  </si>
  <si>
    <t>/system/app</t>
  </si>
  <si>
    <t>/AntHalService/oat/arm64</t>
  </si>
  <si>
    <t>/AntHalService/oat</t>
  </si>
  <si>
    <t>/AntHalService</t>
  </si>
  <si>
    <t>/AnwBTSdkService/oat/arm64</t>
  </si>
  <si>
    <t>512K</t>
  </si>
  <si>
    <t>/AnwBTSdkService/oat</t>
  </si>
  <si>
    <t>516K</t>
  </si>
  <si>
    <t>/AnwBTSdkService</t>
  </si>
  <si>
    <t>672K</t>
  </si>
  <si>
    <t>/AnwSdkService/oat/arm64</t>
  </si>
  <si>
    <t>492K</t>
  </si>
  <si>
    <t>/AnwSdkService/oat</t>
  </si>
  <si>
    <t>496K</t>
  </si>
  <si>
    <t>/AnwSdkService</t>
  </si>
  <si>
    <t>652K</t>
  </si>
  <si>
    <t>/AutoFilm/lib/arm</t>
  </si>
  <si>
    <t>/AutoFilm/lib</t>
  </si>
  <si>
    <t>/AutoFilm/oat/arm</t>
  </si>
  <si>
    <t>/AutoFilm/oat</t>
  </si>
  <si>
    <t>/AutoFilm</t>
  </si>
  <si>
    <t>/AutoHotel/lib/arm</t>
  </si>
  <si>
    <t>/AutoHotel/lib</t>
  </si>
  <si>
    <t>/AutoHotel/oat/arm</t>
  </si>
  <si>
    <t>/AutoHotel/oat</t>
  </si>
  <si>
    <t>/AutoHotel</t>
  </si>
  <si>
    <t>/AutoWaimai/lib/arm</t>
  </si>
  <si>
    <t>/AutoWaimai/lib</t>
  </si>
  <si>
    <t>/AutoWaimai/oat/arm</t>
  </si>
  <si>
    <t>/AutoWaimai/oat</t>
  </si>
  <si>
    <t>/AutoWaimai</t>
  </si>
  <si>
    <t>/BaiduInput/lib/arm64</t>
  </si>
  <si>
    <t>1.1M</t>
  </si>
  <si>
    <t>/BaiduInput/lib</t>
  </si>
  <si>
    <t>/BaiduInput/oat/arm64</t>
  </si>
  <si>
    <t>/BaiduInput/oat</t>
  </si>
  <si>
    <t>/BaiduInput</t>
  </si>
  <si>
    <t>15M</t>
  </si>
  <si>
    <t>/BaiduMapAuto/lib/arm</t>
  </si>
  <si>
    <t>/BaiduMapAuto/lib</t>
  </si>
  <si>
    <t>73M</t>
  </si>
  <si>
    <t>79M</t>
  </si>
  <si>
    <t>/BaiduMapAuto/oat/arm</t>
  </si>
  <si>
    <t>/BaiduMapAuto/oat</t>
  </si>
  <si>
    <t>7.2M</t>
  </si>
  <si>
    <t>/BaiduMapAuto</t>
  </si>
  <si>
    <t>286M</t>
  </si>
  <si>
    <t>284M</t>
  </si>
  <si>
    <t>/BaiduSyncService/lib/arm64</t>
  </si>
  <si>
    <t>904K</t>
  </si>
  <si>
    <t>964K</t>
  </si>
  <si>
    <t>/BaiduSyncService/lib</t>
  </si>
  <si>
    <t>908K</t>
  </si>
  <si>
    <t>968K</t>
  </si>
  <si>
    <t>/BaiduSyncService/oat/arm64</t>
  </si>
  <si>
    <t>/BaiduSyncService/oat</t>
  </si>
  <si>
    <t>/BaiduSyncService</t>
  </si>
  <si>
    <t>6.5M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</si>
  <si>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</si>
  <si>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</si>
  <si>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</si>
  <si>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</si>
  <si>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</si>
  <si>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</si>
  <si>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</si>
  <si>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</si>
  <si>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</si>
  <si>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</si>
  <si>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</si>
  <si>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</si>
  <si>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</si>
  <si>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2.6M</t>
  </si>
  <si>
    <t>2.9M</t>
  </si>
  <si>
    <t>/BluetoothService/oat</t>
  </si>
  <si>
    <t>/BluetoothService</t>
  </si>
  <si>
    <t>3.8M</t>
  </si>
  <si>
    <t>4.1M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</si>
  <si>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</si>
  <si>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</si>
  <si>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</si>
  <si>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</si>
  <si>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</si>
  <si>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</si>
  <si>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</si>
  <si>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</si>
  <si>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</si>
  <si>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</si>
  <si>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</si>
  <si>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</si>
  <si>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</si>
  <si>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</si>
  <si>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</si>
  <si>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</si>
  <si>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344K</t>
  </si>
  <si>
    <t>/Calendar/oat/arm64</t>
  </si>
  <si>
    <t>/Calendar/oat</t>
  </si>
  <si>
    <t>/Calendar</t>
  </si>
  <si>
    <t>3.6M</t>
  </si>
  <si>
    <t>/CaptivePortalLogin/oat/arm64</t>
  </si>
  <si>
    <t>/CaptivePortalLogin/oat</t>
  </si>
  <si>
    <t>/CaptivePortalLogin</t>
  </si>
  <si>
    <t>/Car2Home/lib/arm64</t>
  </si>
  <si>
    <t>600K</t>
  </si>
  <si>
    <t>/Car2Home/lib</t>
  </si>
  <si>
    <t>604K</t>
  </si>
  <si>
    <t>/Car2Home/oat/arm64</t>
  </si>
  <si>
    <t>2.2M</t>
  </si>
  <si>
    <t>/Car2Home/oat</t>
  </si>
  <si>
    <t>/Car2Home</t>
  </si>
  <si>
    <t>21M</t>
  </si>
  <si>
    <t>/CarLauncher/lib/arm64</t>
  </si>
  <si>
    <t>/CarLauncher/lib</t>
  </si>
  <si>
    <t>/CarLauncher/oat/arm64</t>
  </si>
  <si>
    <t>/CarLauncher/oat</t>
  </si>
  <si>
    <t>/CarLauncher</t>
  </si>
  <si>
    <t>337M</t>
  </si>
  <si>
    <t>341M</t>
  </si>
  <si>
    <t>/CarRadio/lib/arm64</t>
  </si>
  <si>
    <t>1.2M</t>
  </si>
  <si>
    <t>/CarRadio/lib</t>
  </si>
  <si>
    <t>/CarRadio/oat/arm64</t>
  </si>
  <si>
    <t>11M</t>
  </si>
  <si>
    <t>8.7M</t>
  </si>
  <si>
    <t>/CarRadio/oat</t>
  </si>
  <si>
    <t>/CarRadio</t>
  </si>
  <si>
    <t>52M</t>
  </si>
  <si>
    <t>50M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</si>
  <si>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</si>
  <si>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</si>
  <si>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</si>
  <si>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</si>
  <si>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</si>
  <si>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</si>
  <si>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</si>
  <si>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</si>
  <si>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</si>
  <si>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</si>
  <si>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</si>
  <si>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</si>
  <si>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</si>
  <si>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</si>
  <si>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</si>
  <si>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</si>
  <si>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</si>
  <si>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</si>
  <si>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</si>
  <si>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</si>
  <si>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</si>
  <si>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</si>
  <si>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</si>
  <si>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</si>
  <si>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</si>
  <si>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</si>
  <si>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</si>
  <si>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</si>
  <si>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</si>
  <si>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</si>
  <si>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</si>
  <si>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</si>
  <si>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</si>
  <si>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3.9M</t>
  </si>
  <si>
    <t>/DLNADMR/oat</t>
  </si>
  <si>
    <t>/DLNADMR</t>
  </si>
  <si>
    <t>16M</t>
  </si>
  <si>
    <t>13M</t>
  </si>
  <si>
    <t>/Dataplan/oat/arm64</t>
  </si>
  <si>
    <t>/Dataplan/oat</t>
  </si>
  <si>
    <t>/Dataplan</t>
  </si>
  <si>
    <t>/DemoMode/oat/arm64</t>
  </si>
  <si>
    <t>/DemoMode/oat</t>
  </si>
  <si>
    <t>/DemoMode</t>
  </si>
  <si>
    <t>/DeskClock/oat/arm64</t>
  </si>
  <si>
    <t>2.3M</t>
  </si>
  <si>
    <t>/DeskClock/oat</t>
  </si>
  <si>
    <t>/DeskClock</t>
  </si>
  <si>
    <t>7.1M</t>
  </si>
  <si>
    <t>/Diagnostic/oat/arm64</t>
  </si>
  <si>
    <t>/Diagnostic/oat</t>
  </si>
  <si>
    <t>/Diagnostic</t>
  </si>
  <si>
    <t>3.3M</t>
  </si>
  <si>
    <t>/DownloadProviderUi/oat/arm64</t>
  </si>
  <si>
    <t>/DownloadProviderUi/oat</t>
  </si>
  <si>
    <t>/DownloadProviderUi</t>
  </si>
  <si>
    <t>292K</t>
  </si>
  <si>
    <t>/DsvPower/oat/arm64</t>
  </si>
  <si>
    <t>3.5M</t>
  </si>
  <si>
    <t>/DsvPower/oat</t>
  </si>
  <si>
    <t>/DsvPower</t>
  </si>
  <si>
    <t>9.4M</t>
  </si>
  <si>
    <t>10M</t>
  </si>
  <si>
    <t>/DsvPowerService/oat/arm64</t>
  </si>
  <si>
    <t>588K</t>
  </si>
  <si>
    <t>/DsvPowerService/oat</t>
  </si>
  <si>
    <t>592K</t>
  </si>
  <si>
    <t>/DsvPowerService</t>
  </si>
  <si>
    <t>872K</t>
  </si>
  <si>
    <t>/DuerOSParking/lib/arm64</t>
  </si>
  <si>
    <t>/DuerOSParking/lib</t>
  </si>
  <si>
    <t>/DuerOSParking/oat/arm64</t>
  </si>
  <si>
    <t>/DuerOSParking/oat</t>
  </si>
  <si>
    <t>/DuerOSParking</t>
  </si>
  <si>
    <t>/DuerOSVPA/lib/arm64</t>
  </si>
  <si>
    <t>178M</t>
  </si>
  <si>
    <t>/DuerOSVPA/lib</t>
  </si>
  <si>
    <t>/DuerOSVPA/oat/arm64</t>
  </si>
  <si>
    <t>/DuerOSVPA/oat</t>
  </si>
  <si>
    <t>/DuerOSVPA</t>
  </si>
  <si>
    <t>352M</t>
  </si>
  <si>
    <t>354M</t>
  </si>
  <si>
    <t>/DuerOSVideoPlayer/lib/arm</t>
  </si>
  <si>
    <t>/DuerOSVideoPlayer/lib</t>
  </si>
  <si>
    <t>/DuerOSVideoPlayer/oat/arm</t>
  </si>
  <si>
    <t>/DuerOSVideoPlayer/oat</t>
  </si>
  <si>
    <t>/DuerOSVideoPlayer</t>
  </si>
  <si>
    <t>67M</t>
  </si>
  <si>
    <t>/EManual/oat/arm64</t>
  </si>
  <si>
    <t>5.9M</t>
  </si>
  <si>
    <t>/EManual/oat</t>
  </si>
  <si>
    <t>/EManual</t>
  </si>
  <si>
    <t>23M</t>
  </si>
  <si>
    <t>/EasterEgg/oat/arm64</t>
  </si>
  <si>
    <t>/EasterEgg/oat</t>
  </si>
  <si>
    <t>520K</t>
  </si>
  <si>
    <t>/EasterEgg</t>
  </si>
  <si>
    <t>756K</t>
  </si>
  <si>
    <t>/EngModeService/oat/arm64</t>
  </si>
  <si>
    <t>316K</t>
  </si>
  <si>
    <t>/EngModeService/oat</t>
  </si>
  <si>
    <t>320K</t>
  </si>
  <si>
    <t>/EngModeService</t>
  </si>
  <si>
    <t>820K</t>
  </si>
  <si>
    <t>/EngineerMode/lib/arm64</t>
  </si>
  <si>
    <t>/EngineerMode/lib</t>
  </si>
  <si>
    <t>/EngineerMode/oat/arm64</t>
  </si>
  <si>
    <t>5.8M</t>
  </si>
  <si>
    <t>/EngineerMode/oat</t>
  </si>
  <si>
    <t>/EngineerMode</t>
  </si>
  <si>
    <t>18M</t>
  </si>
  <si>
    <t>/EnhancedMemory/lib/arm64</t>
  </si>
  <si>
    <t>/EnhancedMemory/lib</t>
  </si>
  <si>
    <t>/EnhancedMemory/oat/arm64</t>
  </si>
  <si>
    <t>/EnhancedMemory/oat</t>
  </si>
  <si>
    <t>/EnhancedMemory</t>
  </si>
  <si>
    <t>25M</t>
  </si>
  <si>
    <t>/Exchange2/oat/arm64</t>
  </si>
  <si>
    <t>3.2M</t>
  </si>
  <si>
    <t>/Exchange2/oat</t>
  </si>
  <si>
    <t>/Exchange2</t>
  </si>
  <si>
    <t>4.7M</t>
  </si>
  <si>
    <t>/ExoplayerDemo/oat/arm64</t>
  </si>
  <si>
    <t>636K</t>
  </si>
  <si>
    <t>/ExoplayerDemo/oat</t>
  </si>
  <si>
    <t>640K</t>
  </si>
  <si>
    <t>/ExoplayerDemo</t>
  </si>
  <si>
    <t>944K</t>
  </si>
  <si>
    <t>/ExtShared/oat/arm64</t>
  </si>
  <si>
    <t>/ExtShared/oat</t>
  </si>
  <si>
    <t>/ExtShared</t>
  </si>
  <si>
    <t>/FaceID/lib/arm64</t>
  </si>
  <si>
    <t>2.0M</t>
  </si>
  <si>
    <t>/FaceID/lib</t>
  </si>
  <si>
    <t>/FaceID/oat/arm64</t>
  </si>
  <si>
    <t>/FaceID/oat</t>
  </si>
  <si>
    <t>/FaceID</t>
  </si>
  <si>
    <t>/FaceOS/lib/arm</t>
  </si>
  <si>
    <t>/FaceOS/lib</t>
  </si>
  <si>
    <t>/FaceOS/oat/arm</t>
  </si>
  <si>
    <t>/FaceOS/oat</t>
  </si>
  <si>
    <t>/FaceOS</t>
  </si>
  <si>
    <t>31M</t>
  </si>
  <si>
    <t>34M</t>
  </si>
  <si>
    <t>/FordAccount/lib/arm64</t>
  </si>
  <si>
    <t>1.4M</t>
  </si>
  <si>
    <t>/FordAccount/lib</t>
  </si>
  <si>
    <t>/FordAccount/oat/arm64</t>
  </si>
  <si>
    <t>6.0M</t>
  </si>
  <si>
    <t>/FordAccount/oat</t>
  </si>
  <si>
    <t>/FordAccount</t>
  </si>
  <si>
    <t>19M</t>
  </si>
  <si>
    <t>/FordCloudService/oat/arm64</t>
  </si>
  <si>
    <t>4.4M</t>
  </si>
  <si>
    <t>/FordCloudService/oat</t>
  </si>
  <si>
    <t>/FordCloudService</t>
  </si>
  <si>
    <t>6.9M</t>
  </si>
  <si>
    <t>/FordCredit/oat/arm64</t>
  </si>
  <si>
    <t>/FordCredit/oat</t>
  </si>
  <si>
    <t>/FordCredit</t>
  </si>
  <si>
    <t>/FordVPA/oat/arm64</t>
  </si>
  <si>
    <t>/FordVPA/oat</t>
  </si>
  <si>
    <t>/FordVPA</t>
  </si>
  <si>
    <t>22M</t>
  </si>
  <si>
    <t>/Gallery2/lib/arm64</t>
  </si>
  <si>
    <t>/Gallery2/lib</t>
  </si>
  <si>
    <t>/Gallery2/oat/arm64</t>
  </si>
  <si>
    <t>2.4M</t>
  </si>
  <si>
    <t>/Gallery2/oat</t>
  </si>
  <si>
    <t>/Gallery2</t>
  </si>
  <si>
    <t>/GuestMode/oat/arm64</t>
  </si>
  <si>
    <t>/GuestMode/oat</t>
  </si>
  <si>
    <t>/GuestMode</t>
  </si>
  <si>
    <t>/HTMLViewer/oat/arm64</t>
  </si>
  <si>
    <t>/HTMLViewer/oat</t>
  </si>
  <si>
    <t>/HTMLViewer</t>
  </si>
  <si>
    <t>/HardKeyService/oat/arm64</t>
  </si>
  <si>
    <t>580K</t>
  </si>
  <si>
    <t>/HardKeyService/oat</t>
  </si>
  <si>
    <t>584K</t>
  </si>
  <si>
    <t>/HardKeyService</t>
  </si>
  <si>
    <t>828K</t>
  </si>
  <si>
    <t>/KanziModel/lib/arm64</t>
  </si>
  <si>
    <t>14M</t>
  </si>
  <si>
    <t>/KanziModel/lib</t>
  </si>
  <si>
    <t>/KanziModel/oat/arm64</t>
  </si>
  <si>
    <t>/KanziModel/oat</t>
  </si>
  <si>
    <t>/KanziModel</t>
  </si>
  <si>
    <t>38M</t>
  </si>
  <si>
    <t>/KeyChain/oat/arm64</t>
  </si>
  <si>
    <t>/KeyChain/oat</t>
  </si>
  <si>
    <t>/KeyChain</t>
  </si>
  <si>
    <t>184K</t>
  </si>
  <si>
    <t>/LiveWallpapersPicker/oat/arm64</t>
  </si>
  <si>
    <t>1.7M</t>
  </si>
  <si>
    <t>/LiveWallpapersPicker/oat</t>
  </si>
  <si>
    <t>/LiveWallpapersPicker</t>
  </si>
  <si>
    <t>/Maintenance/lib/arm</t>
  </si>
  <si>
    <t>/Maintenance/lib</t>
  </si>
  <si>
    <t>/Maintenance/oat/arm</t>
  </si>
  <si>
    <t>/Maintenance/oat</t>
  </si>
  <si>
    <t>/Maintenance</t>
  </si>
  <si>
    <t>/MediaInteractService/oat/arm64</t>
  </si>
  <si>
    <t>/MediaInteractService/oat</t>
  </si>
  <si>
    <t>/MediaInteractService</t>
  </si>
  <si>
    <t>4.2M</t>
  </si>
  <si>
    <t>/MessageServer/lib/arm64</t>
  </si>
  <si>
    <t>/MessageServer/lib</t>
  </si>
  <si>
    <t>/MessageServer/oat/arm64</t>
  </si>
  <si>
    <t>92K</t>
  </si>
  <si>
    <t>/MessageServer/oat</t>
  </si>
  <si>
    <t>/MessageServer</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</si>
  <si>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</si>
  <si>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</si>
  <si>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</si>
  <si>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</si>
  <si>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</si>
  <si>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</si>
  <si>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</si>
  <si>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</si>
  <si>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</si>
  <si>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</si>
  <si>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</si>
  <si>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</si>
  <si>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</si>
  <si>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/PersonTime/oat</t>
  </si>
  <si>
    <t>/PersonTime</t>
  </si>
  <si>
    <t>/PhotoTable/oat/arm64</t>
  </si>
  <si>
    <t>116K</t>
  </si>
  <si>
    <t>/PhotoTable/oat</t>
  </si>
  <si>
    <t>120K</t>
  </si>
  <si>
    <t>/PhotoTable</t>
  </si>
  <si>
    <t>/PicManager/oat/arm64</t>
  </si>
  <si>
    <t>/PicManager/oat</t>
  </si>
  <si>
    <t>/PicManager</t>
  </si>
  <si>
    <t>/QTIDiagServices/oat/arm64</t>
  </si>
  <si>
    <t>/QTIDiagServices/oat</t>
  </si>
  <si>
    <t>/QTIDiagServices</t>
  </si>
  <si>
    <t>/QuickSearchBox/oat/arm64</t>
  </si>
  <si>
    <t>/QuickSearchBox/oat</t>
  </si>
  <si>
    <t>556K</t>
  </si>
  <si>
    <t>/QuickSearchBox</t>
  </si>
  <si>
    <t>/RVCSupport/oat/arm64</t>
  </si>
  <si>
    <t>/RVCSupport/oat</t>
  </si>
  <si>
    <t>4.8M</t>
  </si>
  <si>
    <t>/RVCSupport</t>
  </si>
  <si>
    <t>20M</t>
  </si>
  <si>
    <t>/RelaxMode/oat/arm64</t>
  </si>
  <si>
    <t>/RelaxMode/oat</t>
  </si>
  <si>
    <t>/RelaxMode</t>
  </si>
  <si>
    <t>32M</t>
  </si>
  <si>
    <t>/RootDetector/oat/arm64</t>
  </si>
  <si>
    <t>/RootDetector/oat</t>
  </si>
  <si>
    <t>/RootDetector</t>
  </si>
  <si>
    <t>/SVBtMusic/oat/arm64</t>
  </si>
  <si>
    <t>/SVBtMusic/oat</t>
  </si>
  <si>
    <t>/SVBtMusic</t>
  </si>
  <si>
    <t>/SVBtPhone/oat/arm64</t>
  </si>
  <si>
    <t>5.5M</t>
  </si>
  <si>
    <t>/SVBtPhone/oat</t>
  </si>
  <si>
    <t>/SVBtPhone</t>
  </si>
  <si>
    <t>/SVECall/oat/arm64</t>
  </si>
  <si>
    <t>/SVECall/oat</t>
  </si>
  <si>
    <t>/SVECall</t>
  </si>
  <si>
    <t>/SVHavc/lib/arm64</t>
  </si>
  <si>
    <t>3.0M</t>
  </si>
  <si>
    <t>/SVHavc/lib</t>
  </si>
  <si>
    <t>/SVHavc/oat/arm64</t>
  </si>
  <si>
    <t>/SVHavc/oat</t>
  </si>
  <si>
    <t>/SVHavc</t>
  </si>
  <si>
    <t>29M</t>
  </si>
  <si>
    <t>/SVSettings/lib/arm64</t>
  </si>
  <si>
    <t>2.8M</t>
  </si>
  <si>
    <t>3.4M</t>
  </si>
  <si>
    <t>/SVSettings/lib</t>
  </si>
  <si>
    <t>/SVSettings/oat/arm64</t>
  </si>
  <si>
    <t>8.5M</t>
  </si>
  <si>
    <t>8.3M</t>
  </si>
  <si>
    <t>/SVSettings/oat</t>
  </si>
  <si>
    <t>/SVSettings</t>
  </si>
  <si>
    <t>298M</t>
  </si>
  <si>
    <t>296M</t>
  </si>
  <si>
    <t>/SecureApp/lib/arm64</t>
  </si>
  <si>
    <t>956K</t>
  </si>
  <si>
    <t>/SecureApp/lib</t>
  </si>
  <si>
    <t>960K</t>
  </si>
  <si>
    <t>/SecureApp/oat/arm64</t>
  </si>
  <si>
    <t>/SecureApp/oat</t>
  </si>
  <si>
    <t>/SecureApp</t>
  </si>
  <si>
    <t>/SmartScene/oat/arm64</t>
  </si>
  <si>
    <t>/SmartScene/oat</t>
  </si>
  <si>
    <t>/SmartScene</t>
  </si>
  <si>
    <t>/Stk/oat/arm64</t>
  </si>
  <si>
    <t>124K</t>
  </si>
  <si>
    <t>/Stk/oat</t>
  </si>
  <si>
    <t>/Stk</t>
  </si>
  <si>
    <t>/SurpriseMessage/oat/arm64</t>
  </si>
  <si>
    <t>4.6M</t>
  </si>
  <si>
    <t>4.9M</t>
  </si>
  <si>
    <t>/SurpriseMessage/oat</t>
  </si>
  <si>
    <t>/SurpriseMessage</t>
  </si>
  <si>
    <t>36M</t>
  </si>
  <si>
    <t>/SystemUpdate/lib/arm64</t>
  </si>
  <si>
    <t>/SystemUpdate/lib</t>
  </si>
  <si>
    <t>/SystemUpdate/oat/arm64</t>
  </si>
  <si>
    <t>/SystemUpdate/oat</t>
  </si>
  <si>
    <t>/SystemUpdate</t>
  </si>
  <si>
    <t>/TSPService/oat/arm64</t>
  </si>
  <si>
    <t>/TSPService/oat</t>
  </si>
  <si>
    <t>/TSPService</t>
  </si>
  <si>
    <t>9.2M</t>
  </si>
  <si>
    <t>/UserDictionaryProvider/oat/arm64</t>
  </si>
  <si>
    <t>/UserDictionaryProvider/oat</t>
  </si>
  <si>
    <t>/UserDictionaryProvider</t>
  </si>
  <si>
    <t>/V2ILite/oat/arm64</t>
  </si>
  <si>
    <t>5.2M</t>
  </si>
  <si>
    <t>/V2ILite/oat</t>
  </si>
  <si>
    <t>/V2ILite</t>
  </si>
  <si>
    <t>/VehicleAccessService/oat/arm64</t>
  </si>
  <si>
    <t>/VehicleAccessService/oat</t>
  </si>
  <si>
    <t>/VehicleAccessService</t>
  </si>
  <si>
    <t>3.7M</t>
  </si>
  <si>
    <t>/VehicleCenterService/lib/arm64</t>
  </si>
  <si>
    <t>/VehicleCenterService/lib</t>
  </si>
  <si>
    <t>/VehicleCenterService/oat/arm64</t>
  </si>
  <si>
    <t>/VehicleCenterService/oat</t>
  </si>
  <si>
    <t>/VehicleCenterService</t>
  </si>
  <si>
    <t>/VoiceControlService/oat/arm64</t>
  </si>
  <si>
    <t>/VoiceControlService/oat</t>
  </si>
  <si>
    <t>/VoiceControlService</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</si>
  <si>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</si>
  <si>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</si>
  <si>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</si>
  <si>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</si>
  <si>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</si>
  <si>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</si>
  <si>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</si>
  <si>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</si>
  <si>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</si>
  <si>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</si>
  <si>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</si>
  <si>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</si>
  <si>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</si>
  <si>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17M</t>
  </si>
  <si>
    <t>/calmScreen/lib</t>
  </si>
  <si>
    <t>/calmScreen/oat/arm64</t>
  </si>
  <si>
    <t>/calmScreen/oat</t>
  </si>
  <si>
    <t>/calmScreen</t>
  </si>
  <si>
    <t>76M</t>
  </si>
  <si>
    <t>/messaging/oat/arm64</t>
  </si>
  <si>
    <t>/messaging/oat</t>
  </si>
  <si>
    <t>/messaging</t>
  </si>
  <si>
    <t>12M</t>
  </si>
  <si>
    <t>/radioapp/oat/arm64</t>
  </si>
  <si>
    <t>/radioapp/oat</t>
  </si>
  <si>
    <t>/radioapp</t>
  </si>
  <si>
    <t>/uimremoteclient/oat/arm64</t>
  </si>
  <si>
    <t>/uimremoteclient/oat</t>
  </si>
  <si>
    <t>/uimremoteclient</t>
  </si>
  <si>
    <t>/uimremoteserver/oat/arm64</t>
  </si>
  <si>
    <t>/uimremoteserver/oat</t>
  </si>
  <si>
    <t>/uimremoteserver</t>
  </si>
  <si>
    <t>112K</t>
  </si>
  <si>
    <t>/webview/oat/arm</t>
  </si>
  <si>
    <t>/webview/oat/arm64</t>
  </si>
  <si>
    <t>/webview/oat</t>
  </si>
  <si>
    <t>4.0M</t>
  </si>
  <si>
    <t>/webview</t>
  </si>
  <si>
    <t>116M</t>
  </si>
  <si>
    <r>
      <rPr>
        <sz val="11"/>
        <color theme="1"/>
        <rFont val="等线"/>
        <charset val="134"/>
        <scheme val="minor"/>
      </rPr>
      <t>/</t>
    </r>
    <r>
      <rPr>
        <sz val="11"/>
        <color theme="1"/>
        <rFont val="等线"/>
        <charset val="134"/>
        <scheme val="minor"/>
      </rPr>
      <t>vendor/app</t>
    </r>
  </si>
  <si>
    <t>/CarStateManagerService/oat/arm64</t>
  </si>
  <si>
    <t>840K</t>
  </si>
  <si>
    <t>/CarStateManagerService/oat</t>
  </si>
  <si>
    <t>844K</t>
  </si>
  <si>
    <t>/CarStateManagerService</t>
  </si>
  <si>
    <t>/DataBusService/oat/arm64</t>
  </si>
  <si>
    <t>/DataBusService/oat</t>
  </si>
  <si>
    <t>/DataBusService</t>
  </si>
  <si>
    <t>/GpsTest/oat/arm64</t>
  </si>
  <si>
    <t>5.4M</t>
  </si>
  <si>
    <t>/GpsTest/oat</t>
  </si>
  <si>
    <t>/GpsTest</t>
  </si>
  <si>
    <t>8.9M</t>
  </si>
  <si>
    <t>/LogManagerService/oat/arm64</t>
  </si>
  <si>
    <t>/LogManagerService/oat</t>
  </si>
  <si>
    <t>/LogManagerService</t>
  </si>
  <si>
    <t>/Perfdump/oat/arm64</t>
  </si>
  <si>
    <t>/Perfdump/oat</t>
  </si>
  <si>
    <t>/Perfdump</t>
  </si>
  <si>
    <t>168K</t>
  </si>
  <si>
    <t>/PlatformAdapter/oat/arm64</t>
  </si>
  <si>
    <t>/PlatformAdapter/oat</t>
  </si>
  <si>
    <t>/PlatformAdapter</t>
  </si>
  <si>
    <t>/Qmmi/lib/arm64</t>
  </si>
  <si>
    <t>/Qmmi/lib</t>
  </si>
  <si>
    <t>/Qmmi/oat/arm64</t>
  </si>
  <si>
    <t>/Qmmi/oat</t>
  </si>
  <si>
    <t>416K</t>
  </si>
  <si>
    <t>/Qmmi</t>
  </si>
  <si>
    <t>/UpdateApp/oat/arm64</t>
  </si>
  <si>
    <t>/UpdateApp/oat</t>
  </si>
  <si>
    <t>/UpdateApp</t>
  </si>
  <si>
    <t>请用df -h查看分区信息</t>
  </si>
  <si>
    <t>例：R04</t>
  </si>
  <si>
    <t xml:space="preserve">Filesystem </t>
  </si>
  <si>
    <t>Size</t>
  </si>
  <si>
    <t>Used</t>
  </si>
  <si>
    <t>Avail</t>
  </si>
  <si>
    <t>Use%</t>
  </si>
  <si>
    <t>Mounted on</t>
  </si>
  <si>
    <t>/dev/root</t>
  </si>
  <si>
    <t>4.7G</t>
  </si>
  <si>
    <t>4.0G</t>
  </si>
  <si>
    <t>761M</t>
  </si>
  <si>
    <t>/</t>
  </si>
  <si>
    <t>tmpfs</t>
  </si>
  <si>
    <t>3.7G</t>
  </si>
  <si>
    <t>744K</t>
  </si>
  <si>
    <t>/dev</t>
  </si>
  <si>
    <t>/dev/block/mmcblk0p21</t>
  </si>
  <si>
    <t>1.9G</t>
  </si>
  <si>
    <t>928M</t>
  </si>
  <si>
    <t>1.0G</t>
  </si>
  <si>
    <t>/vendor</t>
  </si>
  <si>
    <t>/mnt</t>
  </si>
  <si>
    <t>/dev/block/mmcblk0p59</t>
  </si>
  <si>
    <t>13G</t>
  </si>
  <si>
    <t>705M</t>
  </si>
  <si>
    <t>/data</t>
  </si>
  <si>
    <t>/dev/block/mmcblk0p31</t>
  </si>
  <si>
    <t>7.6M</t>
  </si>
  <si>
    <t>/dsp</t>
  </si>
  <si>
    <t>/dev/block/mmcblk0p29</t>
  </si>
  <si>
    <t>95M</t>
  </si>
  <si>
    <t>63M</t>
  </si>
  <si>
    <t>/firmware</t>
  </si>
  <si>
    <t>/dev/block/mmcblk0p42</t>
  </si>
  <si>
    <t>/bt_firmware</t>
  </si>
  <si>
    <t>/dev/block/mmcblk0p55</t>
  </si>
  <si>
    <t>/cert</t>
  </si>
  <si>
    <t>/dev/block/mmcblk0p57</t>
  </si>
  <si>
    <t>/sec_log</t>
  </si>
  <si>
    <t>/dev/block/mmcblk0p58</t>
  </si>
  <si>
    <t>29G</t>
  </si>
  <si>
    <t>7.5G</t>
  </si>
  <si>
    <t>22G</t>
  </si>
  <si>
    <t>/map</t>
  </si>
  <si>
    <t>/dev/block/mmcblk0p47</t>
  </si>
  <si>
    <t>27M</t>
  </si>
  <si>
    <t>/persist</t>
  </si>
  <si>
    <t>/data/media</t>
  </si>
  <si>
    <t>/mnt/runtime/default/emulated</t>
  </si>
  <si>
    <t>R04：</t>
  </si>
  <si>
    <t>R05：</t>
  </si>
  <si>
    <t>R06：</t>
  </si>
  <si>
    <t>R07：</t>
  </si>
  <si>
    <t>R08：</t>
  </si>
  <si>
    <t>Filesystem            Size  Used Avail Use% Mounted on</t>
  </si>
  <si>
    <t>/dev/root             4.7G  3.8G  926M  81% /</t>
  </si>
  <si>
    <t>tmpfs                 3.7G  764K  3.7G   1% /dev</t>
  </si>
  <si>
    <t>/dev/block/mmcblk0p20 1.9G  1.0G  898M  54% /vendor</t>
  </si>
  <si>
    <t>tmpfs                 3.7G   40K  3.7G   1% /mnt</t>
  </si>
  <si>
    <t>/dev/block/mmcblk0p59  13G  1.2G   11G  10% /data</t>
  </si>
  <si>
    <t>/dev/block/mmcblk0p30  12M  4.0M  7.3M  36% /dsp</t>
  </si>
  <si>
    <t>/dev/block/mmcblk0p28  95M   32M   63M  34% /firmware</t>
  </si>
  <si>
    <t>/dev/block/mmcblk0p41 1.0G  112K  1.0G   1% /bt_firmware</t>
  </si>
  <si>
    <t>/dev/block/mmcblk0p55  12M  568K   11M   5% /cert</t>
  </si>
  <si>
    <t>/dev/block/mmcblk0p57  12M   40K   11M   1% /sec_log</t>
  </si>
  <si>
    <t>/dev/block/mmcblk0p58  29G  1.0G   28G   4% /map</t>
  </si>
  <si>
    <t>/dev/block/mmcblk0p47  27M  152K   27M   1% /persist</t>
  </si>
  <si>
    <t>/data/media            13G  1.2G   11G  10% /storage/emulated</t>
  </si>
  <si>
    <t>/mnt/media_rw/usb0     29G  1.4G   28G   6% /storage/usb0</t>
  </si>
  <si>
    <t>R09：</t>
  </si>
  <si>
    <t>R10：</t>
  </si>
  <si>
    <t>R11：</t>
  </si>
</sst>
</file>

<file path=xl/styles.xml><?xml version="1.0" encoding="utf-8"?>
<styleSheet xmlns="http://schemas.openxmlformats.org/spreadsheetml/2006/main">
  <numFmts count="10">
    <numFmt numFmtId="176" formatCode="0.0_);[Red]\(0.0\)"/>
    <numFmt numFmtId="177" formatCode="0.00_);[Red]\(0.00\)"/>
    <numFmt numFmtId="178" formatCode="0_ "/>
    <numFmt numFmtId="179" formatCode="0.00_ "/>
    <numFmt numFmtId="41" formatCode="_ * #,##0_ ;_ * \-#,##0_ ;_ * &quot;-&quot;_ ;_ @_ "/>
    <numFmt numFmtId="42" formatCode="_ &quot;￥&quot;* #,##0_ ;_ &quot;￥&quot;* \-#,##0_ ;_ &quot;￥&quot;* &quot;-&quot;_ ;_ @_ "/>
    <numFmt numFmtId="180" formatCode="0.000;[Red]0.000"/>
    <numFmt numFmtId="44" formatCode="_ &quot;￥&quot;* #,##0.00_ ;_ &quot;￥&quot;* \-#,##0.00_ ;_ &quot;￥&quot;* &quot;-&quot;??_ ;_ @_ "/>
    <numFmt numFmtId="181" formatCode="0.0_ "/>
    <numFmt numFmtId="43" formatCode="_ * #,##0.00_ ;_ * \-#,##0.00_ ;_ * &quot;-&quot;??_ ;_ @_ "/>
  </numFmts>
  <fonts count="63">
    <font>
      <sz val="11"/>
      <color theme="1"/>
      <name val="等线"/>
      <charset val="134"/>
      <scheme val="minor"/>
    </font>
    <font>
      <b/>
      <sz val="11"/>
      <color theme="1"/>
      <name val="等线"/>
      <charset val="134"/>
      <scheme val="minor"/>
    </font>
    <font>
      <sz val="20"/>
      <color rgb="FFFF0000"/>
      <name val="等线"/>
      <charset val="134"/>
      <scheme val="minor"/>
    </font>
    <font>
      <sz val="11"/>
      <color rgb="FF000000"/>
      <name val="等线"/>
      <charset val="134"/>
    </font>
    <font>
      <sz val="12"/>
      <color theme="1"/>
      <name val="等线"/>
      <charset val="134"/>
      <scheme val="minor"/>
    </font>
    <font>
      <sz val="10"/>
      <color theme="1"/>
      <name val="Microsoft YaHei"/>
      <charset val="134"/>
    </font>
    <font>
      <sz val="10"/>
      <color rgb="FF000000"/>
      <name val="Microsoft YaHei"/>
      <charset val="134"/>
    </font>
    <font>
      <sz val="10"/>
      <color theme="1"/>
      <name val="等线"/>
      <charset val="134"/>
      <scheme val="minor"/>
    </font>
    <font>
      <sz val="11"/>
      <color rgb="FFFF0000"/>
      <name val="等线"/>
      <charset val="134"/>
      <scheme val="minor"/>
    </font>
    <font>
      <sz val="11"/>
      <color rgb="FF000000"/>
      <name val="等线"/>
      <charset val="134"/>
      <scheme val="minor"/>
    </font>
    <font>
      <strike/>
      <sz val="11"/>
      <color theme="1"/>
      <name val="等线"/>
      <charset val="134"/>
      <scheme val="minor"/>
    </font>
    <font>
      <sz val="10"/>
      <name val="等线"/>
      <charset val="134"/>
      <scheme val="minor"/>
    </font>
    <font>
      <strike/>
      <sz val="10"/>
      <name val="等线"/>
      <charset val="134"/>
      <scheme val="minor"/>
    </font>
    <font>
      <sz val="12"/>
      <color rgb="FF000000"/>
      <name val="等线"/>
      <charset val="134"/>
      <scheme val="minor"/>
    </font>
    <font>
      <sz val="11"/>
      <color rgb="FF000000"/>
      <name val="Segoe UI"/>
      <charset val="134"/>
    </font>
    <font>
      <b/>
      <sz val="14"/>
      <color theme="1"/>
      <name val="等线"/>
      <charset val="134"/>
      <scheme val="minor"/>
    </font>
    <font>
      <sz val="10.5"/>
      <color theme="1"/>
      <name val="等线"/>
      <charset val="134"/>
      <scheme val="minor"/>
    </font>
    <font>
      <b/>
      <sz val="11"/>
      <color rgb="FF606266"/>
      <name val="等线"/>
      <charset val="134"/>
    </font>
    <font>
      <sz val="16"/>
      <color theme="1"/>
      <name val="等线"/>
      <charset val="134"/>
      <scheme val="minor"/>
    </font>
    <font>
      <sz val="16"/>
      <color theme="1"/>
      <name val="Aharoni"/>
      <charset val="134"/>
    </font>
    <font>
      <sz val="16"/>
      <name val="Aharoni"/>
      <charset val="134"/>
    </font>
    <font>
      <sz val="16"/>
      <name val="KaiTi"/>
      <charset val="134"/>
    </font>
    <font>
      <b/>
      <sz val="16"/>
      <color theme="1"/>
      <name val="Verdana Pro"/>
      <charset val="134"/>
    </font>
    <font>
      <sz val="16"/>
      <color theme="1"/>
      <name val="Verdana Pro"/>
      <charset val="134"/>
    </font>
    <font>
      <sz val="16"/>
      <color theme="1"/>
      <name val="微软雅黑"/>
      <charset val="134"/>
    </font>
    <font>
      <sz val="16"/>
      <color rgb="FF000000"/>
      <name val="Verdana Pro"/>
      <charset val="134"/>
    </font>
    <font>
      <b/>
      <sz val="16"/>
      <color theme="1"/>
      <name val="宋体"/>
      <charset val="134"/>
    </font>
    <font>
      <sz val="18"/>
      <color theme="1"/>
      <name val="Verdana Pro"/>
      <charset val="134"/>
    </font>
    <font>
      <sz val="16"/>
      <color theme="1"/>
      <name val="宋体"/>
      <charset val="134"/>
    </font>
    <font>
      <sz val="16"/>
      <color theme="1"/>
      <name val="Verdana Pro"/>
      <charset val="1"/>
    </font>
    <font>
      <sz val="16"/>
      <color rgb="FF000000"/>
      <name val="Aharoni"/>
      <charset val="134"/>
    </font>
    <font>
      <sz val="14"/>
      <color theme="1"/>
      <name val="Verdana Pro"/>
      <charset val="134"/>
    </font>
    <font>
      <sz val="16"/>
      <color theme="1"/>
      <name val="Verdana"/>
      <charset val="134"/>
    </font>
    <font>
      <sz val="16"/>
      <color rgb="FF000000"/>
      <name val="Verdana Pro"/>
      <charset val="1"/>
    </font>
    <font>
      <sz val="11"/>
      <color theme="1"/>
      <name val="Abadi"/>
      <charset val="134"/>
    </font>
    <font>
      <sz val="11"/>
      <name val="Abadi"/>
      <charset val="134"/>
    </font>
    <font>
      <sz val="14"/>
      <color theme="1"/>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u/>
      <sz val="11"/>
      <color rgb="FF800080"/>
      <name val="等线"/>
      <charset val="0"/>
      <scheme val="minor"/>
    </font>
    <font>
      <i/>
      <sz val="11"/>
      <color rgb="FF7F7F7F"/>
      <name val="等线"/>
      <charset val="0"/>
      <scheme val="minor"/>
    </font>
    <font>
      <b/>
      <sz val="15"/>
      <color theme="3"/>
      <name val="等线"/>
      <charset val="134"/>
      <scheme val="minor"/>
    </font>
    <font>
      <u/>
      <sz val="11"/>
      <color rgb="FF0000FF"/>
      <name val="等线"/>
      <charset val="0"/>
      <scheme val="minor"/>
    </font>
    <font>
      <b/>
      <sz val="11"/>
      <color rgb="FFFFFFFF"/>
      <name val="等线"/>
      <charset val="0"/>
      <scheme val="minor"/>
    </font>
    <font>
      <sz val="11"/>
      <color rgb="FF9C0006"/>
      <name val="等线"/>
      <charset val="0"/>
      <scheme val="minor"/>
    </font>
    <font>
      <sz val="11"/>
      <color rgb="FF006100"/>
      <name val="等线"/>
      <charset val="0"/>
      <scheme val="minor"/>
    </font>
    <font>
      <b/>
      <sz val="11"/>
      <color theme="1"/>
      <name val="等线"/>
      <charset val="0"/>
      <scheme val="minor"/>
    </font>
    <font>
      <sz val="11"/>
      <color rgb="FF9C6500"/>
      <name val="等线"/>
      <charset val="0"/>
      <scheme val="minor"/>
    </font>
    <font>
      <b/>
      <sz val="11"/>
      <color rgb="FFFA7D00"/>
      <name val="等线"/>
      <charset val="0"/>
      <scheme val="minor"/>
    </font>
    <font>
      <b/>
      <sz val="18"/>
      <color theme="3"/>
      <name val="等线"/>
      <charset val="134"/>
      <scheme val="minor"/>
    </font>
    <font>
      <sz val="11"/>
      <color rgb="FF3F3F76"/>
      <name val="等线"/>
      <charset val="0"/>
      <scheme val="minor"/>
    </font>
    <font>
      <sz val="11"/>
      <color rgb="FFFF0000"/>
      <name val="等线"/>
      <charset val="0"/>
      <scheme val="minor"/>
    </font>
    <font>
      <b/>
      <sz val="11"/>
      <color rgb="FF3F3F3F"/>
      <name val="等线"/>
      <charset val="0"/>
      <scheme val="minor"/>
    </font>
    <font>
      <sz val="7"/>
      <color theme="1"/>
      <name val="Times New Roman"/>
      <charset val="134"/>
    </font>
    <font>
      <sz val="10.5"/>
      <color theme="1"/>
      <name val="Times New Roman"/>
      <charset val="134"/>
    </font>
    <font>
      <sz val="10.5"/>
      <color theme="1"/>
      <name val="宋体"/>
      <charset val="134"/>
    </font>
    <font>
      <sz val="11"/>
      <name val="宋体"/>
      <charset val="134"/>
    </font>
    <font>
      <b/>
      <sz val="9"/>
      <name val="宋体"/>
      <charset val="134"/>
    </font>
    <font>
      <sz val="9"/>
      <name val="宋体"/>
      <charset val="134"/>
    </font>
    <font>
      <sz val="10"/>
      <name val="宋体"/>
      <charset val="134"/>
    </font>
  </fonts>
  <fills count="43">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FFFF"/>
        <bgColor indexed="64"/>
      </patternFill>
    </fill>
    <fill>
      <patternFill patternType="solid">
        <fgColor rgb="FFC6E0B4"/>
        <bgColor indexed="64"/>
      </patternFill>
    </fill>
    <fill>
      <patternFill patternType="solid">
        <fgColor rgb="FFFFFF00"/>
        <bgColor indexed="64"/>
      </patternFill>
    </fill>
    <fill>
      <patternFill patternType="solid">
        <fgColor theme="0"/>
        <bgColor indexed="64"/>
      </patternFill>
    </fill>
    <fill>
      <patternFill patternType="solid">
        <fgColor theme="3" tint="0.399945066682943"/>
        <bgColor indexed="64"/>
      </patternFill>
    </fill>
    <fill>
      <patternFill patternType="solid">
        <fgColor theme="9" tint="0.599993896298105"/>
        <bgColor indexed="64"/>
      </patternFill>
    </fill>
    <fill>
      <patternFill patternType="solid">
        <fgColor rgb="FF92D050"/>
        <bgColor indexed="64"/>
      </patternFill>
    </fill>
    <fill>
      <patternFill patternType="solid">
        <fgColor theme="7" tint="0.79970702230903"/>
        <bgColor indexed="64"/>
      </patternFill>
    </fill>
    <fill>
      <patternFill patternType="solid">
        <fgColor rgb="FFFF0000"/>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5">
    <xf numFmtId="0" fontId="0" fillId="0" borderId="0"/>
    <xf numFmtId="0" fontId="0" fillId="0" borderId="0"/>
    <xf numFmtId="0" fontId="0" fillId="0" borderId="0"/>
    <xf numFmtId="0" fontId="0" fillId="0" borderId="0"/>
    <xf numFmtId="0" fontId="0" fillId="0" borderId="0"/>
    <xf numFmtId="0" fontId="0" fillId="0" borderId="0">
      <alignment vertical="center"/>
    </xf>
    <xf numFmtId="0" fontId="39" fillId="41" borderId="0" applyNumberFormat="0" applyBorder="0" applyAlignment="0" applyProtection="0">
      <alignment vertical="center"/>
    </xf>
    <xf numFmtId="0" fontId="38" fillId="26" borderId="0" applyNumberFormat="0" applyBorder="0" applyAlignment="0" applyProtection="0">
      <alignment vertical="center"/>
    </xf>
    <xf numFmtId="0" fontId="39" fillId="36" borderId="0" applyNumberFormat="0" applyBorder="0" applyAlignment="0" applyProtection="0">
      <alignment vertical="center"/>
    </xf>
    <xf numFmtId="0" fontId="53" fillId="40" borderId="15" applyNumberFormat="0" applyAlignment="0" applyProtection="0">
      <alignment vertical="center"/>
    </xf>
    <xf numFmtId="0" fontId="38" fillId="39" borderId="0" applyNumberFormat="0" applyBorder="0" applyAlignment="0" applyProtection="0">
      <alignment vertical="center"/>
    </xf>
    <xf numFmtId="0" fontId="38" fillId="38" borderId="0" applyNumberFormat="0" applyBorder="0" applyAlignment="0" applyProtection="0">
      <alignment vertical="center"/>
    </xf>
    <xf numFmtId="44" fontId="0" fillId="0" borderId="0" applyFont="0" applyFill="0" applyBorder="0" applyAlignment="0" applyProtection="0">
      <alignment vertical="center"/>
    </xf>
    <xf numFmtId="0" fontId="39" fillId="33" borderId="0" applyNumberFormat="0" applyBorder="0" applyAlignment="0" applyProtection="0">
      <alignment vertical="center"/>
    </xf>
    <xf numFmtId="9" fontId="0" fillId="0" borderId="0" applyFont="0" applyFill="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39" fillId="20" borderId="0" applyNumberFormat="0" applyBorder="0" applyAlignment="0" applyProtection="0">
      <alignment vertical="center"/>
    </xf>
    <xf numFmtId="0" fontId="39" fillId="13" borderId="0" applyNumberFormat="0" applyBorder="0" applyAlignment="0" applyProtection="0">
      <alignment vertical="center"/>
    </xf>
    <xf numFmtId="0" fontId="39" fillId="30" borderId="0" applyNumberFormat="0" applyBorder="0" applyAlignment="0" applyProtection="0">
      <alignment vertical="center"/>
    </xf>
    <xf numFmtId="0" fontId="51" fillId="29" borderId="15" applyNumberFormat="0" applyAlignment="0" applyProtection="0">
      <alignment vertical="center"/>
    </xf>
    <xf numFmtId="0" fontId="39" fillId="42" borderId="0" applyNumberFormat="0" applyBorder="0" applyAlignment="0" applyProtection="0">
      <alignment vertical="center"/>
    </xf>
    <xf numFmtId="0" fontId="50" fillId="27" borderId="0" applyNumberFormat="0" applyBorder="0" applyAlignment="0" applyProtection="0">
      <alignment vertical="center"/>
    </xf>
    <xf numFmtId="0" fontId="38" fillId="25" borderId="0" applyNumberFormat="0" applyBorder="0" applyAlignment="0" applyProtection="0">
      <alignment vertical="center"/>
    </xf>
    <xf numFmtId="0" fontId="48" fillId="24" borderId="0" applyNumberFormat="0" applyBorder="0" applyAlignment="0" applyProtection="0">
      <alignment vertical="center"/>
    </xf>
    <xf numFmtId="0" fontId="38" fillId="23" borderId="0" applyNumberFormat="0" applyBorder="0" applyAlignment="0" applyProtection="0">
      <alignment vertical="center"/>
    </xf>
    <xf numFmtId="0" fontId="49" fillId="0" borderId="14" applyNumberFormat="0" applyFill="0" applyAlignment="0" applyProtection="0">
      <alignment vertical="center"/>
    </xf>
    <xf numFmtId="0" fontId="47" fillId="22" borderId="0" applyNumberFormat="0" applyBorder="0" applyAlignment="0" applyProtection="0">
      <alignment vertical="center"/>
    </xf>
    <xf numFmtId="0" fontId="46" fillId="21" borderId="13" applyNumberFormat="0" applyAlignment="0" applyProtection="0">
      <alignment vertical="center"/>
    </xf>
    <xf numFmtId="0" fontId="55" fillId="29" borderId="17" applyNumberFormat="0" applyAlignment="0" applyProtection="0">
      <alignment vertical="center"/>
    </xf>
    <xf numFmtId="0" fontId="44" fillId="0" borderId="12" applyNumberFormat="0" applyFill="0" applyAlignment="0" applyProtection="0">
      <alignment vertical="center"/>
    </xf>
    <xf numFmtId="0" fontId="43" fillId="0" borderId="0" applyNumberFormat="0" applyFill="0" applyBorder="0" applyAlignment="0" applyProtection="0">
      <alignment vertical="center"/>
    </xf>
    <xf numFmtId="0" fontId="38" fillId="37" borderId="0" applyNumberFormat="0" applyBorder="0" applyAlignment="0" applyProtection="0">
      <alignment vertical="center"/>
    </xf>
    <xf numFmtId="0" fontId="40" fillId="0" borderId="0" applyNumberFormat="0" applyFill="0" applyBorder="0" applyAlignment="0" applyProtection="0">
      <alignment vertical="center"/>
    </xf>
    <xf numFmtId="42" fontId="0" fillId="0" borderId="0" applyFont="0" applyFill="0" applyBorder="0" applyAlignment="0" applyProtection="0">
      <alignment vertical="center"/>
    </xf>
    <xf numFmtId="0" fontId="38" fillId="19" borderId="0" applyNumberFormat="0" applyBorder="0" applyAlignment="0" applyProtection="0">
      <alignment vertical="center"/>
    </xf>
    <xf numFmtId="43" fontId="0" fillId="0" borderId="0" applyFont="0" applyFill="0" applyBorder="0" applyAlignment="0" applyProtection="0">
      <alignment vertical="center"/>
    </xf>
    <xf numFmtId="0" fontId="4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8" fillId="28" borderId="0" applyNumberFormat="0" applyBorder="0" applyAlignment="0" applyProtection="0">
      <alignment vertical="center"/>
    </xf>
    <xf numFmtId="0" fontId="54" fillId="0" borderId="0" applyNumberFormat="0" applyFill="0" applyBorder="0" applyAlignment="0" applyProtection="0">
      <alignment vertical="center"/>
    </xf>
    <xf numFmtId="0" fontId="39" fillId="18" borderId="0" applyNumberFormat="0" applyBorder="0" applyAlignment="0" applyProtection="0">
      <alignment vertical="center"/>
    </xf>
    <xf numFmtId="0" fontId="0" fillId="35" borderId="16" applyNumberFormat="0" applyFont="0" applyAlignment="0" applyProtection="0">
      <alignment vertical="center"/>
    </xf>
    <xf numFmtId="0" fontId="38" fillId="34" borderId="0" applyNumberFormat="0" applyBorder="0" applyAlignment="0" applyProtection="0">
      <alignment vertical="center"/>
    </xf>
    <xf numFmtId="0" fontId="39" fillId="17" borderId="0" applyNumberFormat="0" applyBorder="0" applyAlignment="0" applyProtection="0">
      <alignment vertical="center"/>
    </xf>
    <xf numFmtId="0" fontId="38" fillId="9" borderId="0" applyNumberFormat="0" applyBorder="0" applyAlignment="0" applyProtection="0">
      <alignment vertical="center"/>
    </xf>
    <xf numFmtId="0" fontId="45" fillId="0" borderId="0" applyNumberFormat="0" applyFill="0" applyBorder="0" applyAlignment="0" applyProtection="0">
      <alignment vertical="center"/>
    </xf>
    <xf numFmtId="41" fontId="0" fillId="0" borderId="0" applyFont="0" applyFill="0" applyBorder="0" applyAlignment="0" applyProtection="0">
      <alignment vertical="center"/>
    </xf>
    <xf numFmtId="0" fontId="41" fillId="0" borderId="12" applyNumberFormat="0" applyFill="0" applyAlignment="0" applyProtection="0">
      <alignment vertical="center"/>
    </xf>
    <xf numFmtId="0" fontId="38" fillId="16" borderId="0" applyNumberFormat="0" applyBorder="0" applyAlignment="0" applyProtection="0">
      <alignment vertical="center"/>
    </xf>
    <xf numFmtId="0" fontId="0" fillId="0" borderId="0"/>
    <xf numFmtId="0" fontId="40" fillId="0" borderId="11" applyNumberFormat="0" applyFill="0" applyAlignment="0" applyProtection="0">
      <alignment vertical="center"/>
    </xf>
    <xf numFmtId="0" fontId="39" fillId="15" borderId="0" applyNumberFormat="0" applyBorder="0" applyAlignment="0" applyProtection="0">
      <alignment vertical="center"/>
    </xf>
    <xf numFmtId="0" fontId="38" fillId="14" borderId="0" applyNumberFormat="0" applyBorder="0" applyAlignment="0" applyProtection="0">
      <alignment vertical="center"/>
    </xf>
    <xf numFmtId="0" fontId="37" fillId="0" borderId="10" applyNumberFormat="0" applyFill="0" applyAlignment="0" applyProtection="0">
      <alignment vertical="center"/>
    </xf>
  </cellStyleXfs>
  <cellXfs count="232">
    <xf numFmtId="0" fontId="0" fillId="0" borderId="0" xfId="0"/>
    <xf numFmtId="0" fontId="1" fillId="0" borderId="0" xfId="0" applyFont="1"/>
    <xf numFmtId="0" fontId="0" fillId="0" borderId="0" xfId="5">
      <alignment vertical="center"/>
    </xf>
    <xf numFmtId="0" fontId="2" fillId="0" borderId="1" xfId="5" applyFont="1" applyBorder="1">
      <alignment vertical="center"/>
    </xf>
    <xf numFmtId="0" fontId="1" fillId="2" borderId="1" xfId="5" applyFont="1" applyFill="1" applyBorder="1">
      <alignment vertical="center"/>
    </xf>
    <xf numFmtId="0" fontId="0" fillId="0" borderId="1" xfId="5" applyBorder="1">
      <alignment vertical="center"/>
    </xf>
    <xf numFmtId="0" fontId="0" fillId="2" borderId="0" xfId="5" applyFill="1">
      <alignment vertical="center"/>
    </xf>
    <xf numFmtId="9" fontId="0" fillId="0" borderId="1" xfId="5" applyNumberFormat="1" applyBorder="1">
      <alignment vertical="center"/>
    </xf>
    <xf numFmtId="0" fontId="0" fillId="0" borderId="0" xfId="50"/>
    <xf numFmtId="0" fontId="0" fillId="3" borderId="1" xfId="50" applyFill="1" applyBorder="1" applyAlignment="1">
      <alignment horizontal="center" vertical="center"/>
    </xf>
    <xf numFmtId="0" fontId="0" fillId="3" borderId="2" xfId="50" applyFill="1" applyBorder="1" applyAlignment="1">
      <alignment horizontal="center" vertical="center"/>
    </xf>
    <xf numFmtId="0" fontId="1" fillId="3" borderId="3" xfId="50" applyFont="1" applyFill="1" applyBorder="1" applyAlignment="1">
      <alignment horizontal="center"/>
    </xf>
    <xf numFmtId="0" fontId="1" fillId="3" borderId="4" xfId="50" applyFont="1" applyFill="1" applyBorder="1" applyAlignment="1">
      <alignment horizontal="center"/>
    </xf>
    <xf numFmtId="0" fontId="0" fillId="3" borderId="5" xfId="50" applyFill="1" applyBorder="1" applyAlignment="1">
      <alignment horizontal="center" vertical="center"/>
    </xf>
    <xf numFmtId="0" fontId="0" fillId="3" borderId="2" xfId="50" applyFill="1" applyBorder="1" applyAlignment="1">
      <alignment vertical="center"/>
    </xf>
    <xf numFmtId="0" fontId="0" fillId="3" borderId="2" xfId="50" applyFill="1" applyBorder="1"/>
    <xf numFmtId="0" fontId="0" fillId="0" borderId="1" xfId="50" applyBorder="1" applyAlignment="1">
      <alignment horizontal="center" vertical="center" wrapText="1"/>
    </xf>
    <xf numFmtId="0" fontId="0" fillId="0" borderId="1" xfId="50" applyBorder="1" applyAlignment="1">
      <alignment vertical="center"/>
    </xf>
    <xf numFmtId="0" fontId="0" fillId="0" borderId="1" xfId="50" applyBorder="1"/>
    <xf numFmtId="0" fontId="3" fillId="3" borderId="2" xfId="50" applyFont="1" applyFill="1" applyBorder="1"/>
    <xf numFmtId="0" fontId="1" fillId="3" borderId="2" xfId="50" applyFont="1" applyFill="1" applyBorder="1" applyAlignment="1">
      <alignment horizontal="center" vertical="center" wrapText="1"/>
    </xf>
    <xf numFmtId="0" fontId="0" fillId="3" borderId="6" xfId="50" applyFill="1" applyBorder="1"/>
    <xf numFmtId="0" fontId="1" fillId="3" borderId="5" xfId="50" applyFont="1" applyFill="1" applyBorder="1" applyAlignment="1">
      <alignment horizontal="center" vertical="center" wrapText="1"/>
    </xf>
    <xf numFmtId="10" fontId="0" fillId="0" borderId="1" xfId="50" applyNumberFormat="1" applyBorder="1"/>
    <xf numFmtId="0" fontId="0" fillId="0" borderId="1" xfId="50" applyBorder="1" applyAlignment="1">
      <alignment horizontal="center" vertical="center"/>
    </xf>
    <xf numFmtId="0" fontId="4" fillId="4" borderId="1" xfId="0" applyFont="1" applyFill="1" applyBorder="1" applyAlignment="1"/>
    <xf numFmtId="0" fontId="4" fillId="0" borderId="1" xfId="0" applyFont="1" applyFill="1" applyBorder="1" applyAlignment="1"/>
    <xf numFmtId="0" fontId="4" fillId="4" borderId="1" xfId="0" applyFont="1" applyFill="1" applyBorder="1" applyAlignment="1">
      <alignment horizontal="left"/>
    </xf>
    <xf numFmtId="0" fontId="4" fillId="0" borderId="1" xfId="0" applyFont="1" applyFill="1" applyBorder="1" applyAlignment="1">
      <alignment horizontal="left"/>
    </xf>
    <xf numFmtId="180" fontId="4" fillId="0" borderId="1" xfId="0" applyNumberFormat="1" applyFont="1" applyFill="1" applyBorder="1" applyAlignment="1">
      <alignment horizontal="left"/>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9" fontId="4" fillId="4" borderId="1" xfId="0" applyNumberFormat="1" applyFont="1" applyFill="1" applyBorder="1" applyAlignment="1">
      <alignment horizontal="center" vertical="center"/>
    </xf>
    <xf numFmtId="9" fontId="4" fillId="4" borderId="1" xfId="0" applyNumberFormat="1" applyFont="1" applyFill="1" applyBorder="1" applyAlignment="1">
      <alignment horizontal="center"/>
    </xf>
    <xf numFmtId="0" fontId="4" fillId="4" borderId="1" xfId="0" applyFont="1" applyFill="1" applyBorder="1" applyAlignment="1">
      <alignment horizontal="center"/>
    </xf>
    <xf numFmtId="0" fontId="4" fillId="4" borderId="1" xfId="0" applyFont="1" applyFill="1" applyBorder="1" applyAlignment="1">
      <alignment horizontal="center" wrapText="1"/>
    </xf>
    <xf numFmtId="0" fontId="5" fillId="4" borderId="1" xfId="0" applyFont="1" applyFill="1" applyBorder="1" applyAlignment="1">
      <alignment horizontal="justify"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1" fontId="5" fillId="4" borderId="1" xfId="0" applyNumberFormat="1"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4" fillId="0" borderId="1" xfId="0" applyNumberFormat="1" applyFont="1" applyFill="1" applyBorder="1" applyAlignment="1">
      <alignment horizontal="left"/>
    </xf>
    <xf numFmtId="0" fontId="7" fillId="4" borderId="1" xfId="0" applyFont="1" applyFill="1" applyBorder="1" applyAlignment="1"/>
    <xf numFmtId="0" fontId="7" fillId="4" borderId="1" xfId="0" applyFont="1" applyFill="1" applyBorder="1" applyAlignment="1">
      <alignment wrapText="1"/>
    </xf>
    <xf numFmtId="0" fontId="4" fillId="6" borderId="1" xfId="0" applyFont="1" applyFill="1" applyBorder="1" applyAlignment="1"/>
    <xf numFmtId="0" fontId="0" fillId="0" borderId="1" xfId="3" applyFont="1" applyFill="1" applyBorder="1" applyAlignment="1"/>
    <xf numFmtId="0" fontId="4" fillId="0" borderId="1" xfId="0" applyFont="1" applyFill="1" applyBorder="1" applyAlignment="1">
      <alignment wrapText="1"/>
    </xf>
    <xf numFmtId="0" fontId="4" fillId="4" borderId="1" xfId="0" applyFont="1" applyFill="1" applyBorder="1" applyAlignment="1">
      <alignment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4" fillId="4" borderId="1" xfId="0" applyFont="1" applyFill="1" applyBorder="1" applyAlignment="1">
      <alignment horizontal="left" vertical="center"/>
    </xf>
    <xf numFmtId="180" fontId="4" fillId="6" borderId="1" xfId="0" applyNumberFormat="1" applyFont="1" applyFill="1" applyBorder="1" applyAlignment="1">
      <alignment horizontal="left"/>
    </xf>
    <xf numFmtId="180" fontId="8" fillId="0" borderId="1" xfId="0" applyNumberFormat="1" applyFont="1" applyFill="1" applyBorder="1" applyAlignment="1">
      <alignment horizontal="left"/>
    </xf>
    <xf numFmtId="179" fontId="9" fillId="0" borderId="1" xfId="0" applyNumberFormat="1" applyFont="1" applyFill="1" applyBorder="1" applyAlignment="1">
      <alignment horizontal="left" wrapText="1"/>
    </xf>
    <xf numFmtId="0" fontId="10" fillId="0" borderId="0" xfId="1" applyFont="1"/>
    <xf numFmtId="0" fontId="0" fillId="7" borderId="0" xfId="1" applyFill="1"/>
    <xf numFmtId="0" fontId="0" fillId="8" borderId="0" xfId="1" applyFill="1"/>
    <xf numFmtId="0" fontId="0" fillId="0" borderId="0" xfId="1"/>
    <xf numFmtId="0" fontId="1" fillId="9" borderId="1" xfId="1" applyFont="1" applyFill="1" applyBorder="1"/>
    <xf numFmtId="0" fontId="11" fillId="7" borderId="1" xfId="1" applyFont="1" applyFill="1" applyBorder="1" applyAlignment="1">
      <alignment horizontal="left" vertical="center"/>
    </xf>
    <xf numFmtId="0" fontId="0" fillId="0" borderId="1" xfId="1" applyBorder="1"/>
    <xf numFmtId="0" fontId="11" fillId="7" borderId="1" xfId="1" applyFont="1" applyFill="1" applyBorder="1" applyAlignment="1">
      <alignment horizontal="justify" vertical="center"/>
    </xf>
    <xf numFmtId="0" fontId="11" fillId="0" borderId="1" xfId="1" applyFont="1" applyBorder="1" applyAlignment="1">
      <alignment horizontal="justify" vertical="center"/>
    </xf>
    <xf numFmtId="0" fontId="12" fillId="0" borderId="1" xfId="1" applyFont="1" applyBorder="1" applyAlignment="1">
      <alignment horizontal="justify" vertical="center"/>
    </xf>
    <xf numFmtId="0" fontId="10" fillId="0" borderId="1" xfId="1" applyFont="1" applyBorder="1"/>
    <xf numFmtId="0" fontId="0" fillId="7" borderId="1" xfId="1" applyFill="1" applyBorder="1"/>
    <xf numFmtId="0" fontId="11" fillId="8" borderId="1" xfId="1" applyFont="1" applyFill="1" applyBorder="1" applyAlignment="1">
      <alignment horizontal="justify" vertical="center"/>
    </xf>
    <xf numFmtId="0" fontId="0" fillId="8" borderId="1" xfId="1" applyFill="1" applyBorder="1"/>
    <xf numFmtId="10" fontId="1" fillId="10" borderId="1" xfId="1" applyNumberFormat="1" applyFont="1" applyFill="1" applyBorder="1"/>
    <xf numFmtId="49" fontId="1" fillId="10" borderId="1" xfId="1" applyNumberFormat="1" applyFont="1" applyFill="1" applyBorder="1"/>
    <xf numFmtId="0" fontId="0" fillId="0" borderId="1" xfId="1" applyFont="1" applyFill="1" applyBorder="1" applyAlignment="1">
      <alignment horizontal="left" vertical="center"/>
    </xf>
    <xf numFmtId="179" fontId="9" fillId="0" borderId="1" xfId="0" applyNumberFormat="1" applyFont="1" applyBorder="1" applyAlignment="1">
      <alignment horizontal="left" vertical="center"/>
    </xf>
    <xf numFmtId="181" fontId="9" fillId="0" borderId="1" xfId="0" applyNumberFormat="1" applyFont="1" applyBorder="1" applyAlignment="1">
      <alignment horizontal="left" vertical="center"/>
    </xf>
    <xf numFmtId="0" fontId="9" fillId="0" borderId="1" xfId="0" applyFont="1" applyBorder="1" applyAlignment="1">
      <alignment horizontal="left" vertical="center"/>
    </xf>
    <xf numFmtId="0" fontId="0" fillId="0" borderId="1" xfId="1" applyBorder="1" applyAlignment="1">
      <alignment horizontal="left" vertical="center"/>
    </xf>
    <xf numFmtId="0" fontId="9" fillId="0" borderId="1" xfId="0" applyNumberFormat="1" applyFont="1" applyBorder="1" applyAlignment="1">
      <alignment horizontal="left" vertical="center"/>
    </xf>
    <xf numFmtId="0" fontId="13" fillId="0" borderId="1" xfId="0" applyNumberFormat="1" applyFont="1" applyBorder="1" applyAlignment="1">
      <alignment horizontal="left" vertical="center"/>
    </xf>
    <xf numFmtId="0" fontId="0" fillId="0" borderId="1" xfId="1" applyNumberFormat="1" applyFont="1" applyFill="1" applyBorder="1" applyAlignment="1">
      <alignment horizontal="left" vertical="center"/>
    </xf>
    <xf numFmtId="0" fontId="3" fillId="0" borderId="1" xfId="1" applyFont="1" applyFill="1" applyBorder="1" applyAlignment="1">
      <alignment horizontal="left" vertical="center"/>
    </xf>
    <xf numFmtId="178" fontId="9" fillId="0" borderId="1" xfId="0" applyNumberFormat="1" applyFont="1" applyBorder="1" applyAlignment="1">
      <alignment horizontal="left" vertical="center"/>
    </xf>
    <xf numFmtId="49" fontId="1" fillId="10" borderId="7" xfId="1" applyNumberFormat="1" applyFont="1" applyFill="1" applyBorder="1"/>
    <xf numFmtId="10" fontId="9" fillId="4" borderId="1" xfId="0" applyNumberFormat="1" applyFont="1" applyFill="1" applyBorder="1" applyAlignment="1">
      <alignment horizontal="left" vertical="center"/>
    </xf>
    <xf numFmtId="0" fontId="9" fillId="4" borderId="1" xfId="0" applyNumberFormat="1" applyFont="1" applyFill="1" applyBorder="1" applyAlignment="1">
      <alignment horizontal="left" vertical="center"/>
    </xf>
    <xf numFmtId="177" fontId="9" fillId="4" borderId="1" xfId="0" applyNumberFormat="1" applyFont="1" applyFill="1" applyBorder="1" applyAlignment="1">
      <alignment horizontal="left" vertical="center"/>
    </xf>
    <xf numFmtId="9" fontId="9" fillId="4" borderId="1" xfId="0" applyNumberFormat="1" applyFont="1" applyFill="1" applyBorder="1" applyAlignment="1">
      <alignment horizontal="left" vertical="center"/>
    </xf>
    <xf numFmtId="0" fontId="3" fillId="0" borderId="1" xfId="1" applyFont="1" applyBorder="1" applyAlignment="1">
      <alignment horizontal="left" vertical="center"/>
    </xf>
    <xf numFmtId="0" fontId="0" fillId="0" borderId="8" xfId="1" applyBorder="1"/>
    <xf numFmtId="0" fontId="14" fillId="0" borderId="1" xfId="0" applyFont="1" applyBorder="1"/>
    <xf numFmtId="0" fontId="0" fillId="0" borderId="0" xfId="4" applyFill="1" applyAlignment="1">
      <alignment wrapText="1"/>
    </xf>
    <xf numFmtId="0" fontId="0" fillId="0" borderId="0" xfId="4" applyAlignment="1">
      <alignment vertical="center" wrapText="1"/>
    </xf>
    <xf numFmtId="0" fontId="0" fillId="0" borderId="0" xfId="4" applyAlignment="1">
      <alignment wrapText="1"/>
    </xf>
    <xf numFmtId="0" fontId="0" fillId="0" borderId="0" xfId="4" applyAlignment="1">
      <alignment horizontal="left" vertical="center" wrapText="1"/>
    </xf>
    <xf numFmtId="0" fontId="0" fillId="0" borderId="0" xfId="4" applyAlignment="1">
      <alignment horizontal="left" wrapText="1"/>
    </xf>
    <xf numFmtId="0" fontId="15" fillId="11" borderId="1" xfId="4" applyFont="1" applyFill="1" applyBorder="1" applyAlignment="1">
      <alignment horizontal="left" wrapText="1"/>
    </xf>
    <xf numFmtId="0" fontId="0" fillId="0" borderId="1" xfId="4" applyFill="1" applyBorder="1" applyAlignment="1">
      <alignment horizontal="left" vertical="top" wrapText="1"/>
    </xf>
    <xf numFmtId="0" fontId="0" fillId="0" borderId="2" xfId="4" applyFill="1" applyBorder="1" applyAlignment="1">
      <alignment horizontal="center" vertical="top" wrapText="1"/>
    </xf>
    <xf numFmtId="0" fontId="0" fillId="0" borderId="1" xfId="3" applyFill="1" applyBorder="1" applyAlignment="1">
      <alignment wrapText="1"/>
    </xf>
    <xf numFmtId="0" fontId="0" fillId="0" borderId="5" xfId="3" applyFill="1" applyBorder="1" applyAlignment="1">
      <alignment wrapText="1"/>
    </xf>
    <xf numFmtId="0" fontId="0" fillId="0" borderId="9" xfId="4" applyBorder="1" applyAlignment="1">
      <alignment horizontal="left" vertical="top" wrapText="1"/>
    </xf>
    <xf numFmtId="0" fontId="0" fillId="0" borderId="2" xfId="4" applyBorder="1" applyAlignment="1">
      <alignment horizontal="center" vertical="top" wrapText="1"/>
    </xf>
    <xf numFmtId="0" fontId="0" fillId="0" borderId="9" xfId="4" applyBorder="1" applyAlignment="1">
      <alignment horizontal="center" vertical="top" wrapText="1"/>
    </xf>
    <xf numFmtId="0" fontId="5" fillId="0" borderId="1" xfId="0" applyFont="1" applyFill="1" applyBorder="1" applyAlignment="1">
      <alignment vertical="center" wrapText="1"/>
    </xf>
    <xf numFmtId="0" fontId="0" fillId="0" borderId="5" xfId="4" applyBorder="1" applyAlignment="1">
      <alignment horizontal="center" vertical="top" wrapText="1"/>
    </xf>
    <xf numFmtId="0" fontId="0" fillId="0" borderId="2" xfId="4" applyBorder="1" applyAlignment="1">
      <alignment horizontal="left" vertical="top" wrapText="1"/>
    </xf>
    <xf numFmtId="0" fontId="0" fillId="0" borderId="2" xfId="3" applyFill="1" applyBorder="1" applyAlignment="1">
      <alignment wrapText="1"/>
    </xf>
    <xf numFmtId="0" fontId="0" fillId="0" borderId="1" xfId="4" applyBorder="1" applyAlignment="1">
      <alignment horizontal="left" vertical="top" wrapText="1"/>
    </xf>
    <xf numFmtId="0" fontId="0" fillId="0" borderId="1" xfId="0" applyFill="1" applyBorder="1"/>
    <xf numFmtId="0" fontId="0" fillId="0" borderId="5" xfId="0" applyFill="1" applyBorder="1"/>
    <xf numFmtId="0" fontId="0" fillId="0" borderId="1" xfId="3" applyFill="1" applyBorder="1" applyAlignment="1">
      <alignment vertical="center" wrapText="1"/>
    </xf>
    <xf numFmtId="0" fontId="0" fillId="0" borderId="1" xfId="0" applyFill="1" applyBorder="1" applyAlignment="1">
      <alignment wrapText="1"/>
    </xf>
    <xf numFmtId="0" fontId="0" fillId="0" borderId="2" xfId="0" applyFill="1" applyBorder="1"/>
    <xf numFmtId="0" fontId="0" fillId="0" borderId="5" xfId="4" applyBorder="1" applyAlignment="1">
      <alignment horizontal="left" vertical="top" wrapText="1"/>
    </xf>
    <xf numFmtId="0" fontId="0" fillId="0" borderId="2" xfId="4" applyBorder="1" applyAlignment="1">
      <alignment horizontal="left" vertical="center" wrapText="1"/>
    </xf>
    <xf numFmtId="0" fontId="0" fillId="0" borderId="5" xfId="3" applyFill="1" applyBorder="1" applyAlignment="1">
      <alignment vertical="center" wrapText="1"/>
    </xf>
    <xf numFmtId="0" fontId="0" fillId="0" borderId="5" xfId="4" applyBorder="1" applyAlignment="1">
      <alignment horizontal="left" vertical="center" wrapText="1"/>
    </xf>
    <xf numFmtId="0" fontId="0" fillId="0" borderId="1" xfId="3" applyFill="1" applyBorder="1" applyAlignment="1">
      <alignment horizontal="left" vertical="center" wrapText="1"/>
    </xf>
    <xf numFmtId="0" fontId="0" fillId="0" borderId="9" xfId="4" applyBorder="1" applyAlignment="1">
      <alignment horizontal="left" vertical="center" wrapText="1"/>
    </xf>
    <xf numFmtId="0" fontId="0" fillId="0" borderId="1" xfId="4" applyBorder="1" applyAlignment="1">
      <alignment horizontal="left" vertical="center" wrapText="1"/>
    </xf>
    <xf numFmtId="0" fontId="15" fillId="11" borderId="1" xfId="4" applyFont="1" applyFill="1" applyBorder="1" applyAlignment="1">
      <alignment horizontal="left" vertical="center" wrapText="1"/>
    </xf>
    <xf numFmtId="0" fontId="0" fillId="0" borderId="5" xfId="4" applyFill="1" applyBorder="1" applyAlignment="1">
      <alignment horizontal="left" vertical="center" wrapText="1"/>
    </xf>
    <xf numFmtId="0" fontId="0" fillId="0" borderId="5" xfId="4" applyFill="1" applyBorder="1" applyAlignment="1">
      <alignment vertical="center" wrapText="1"/>
    </xf>
    <xf numFmtId="0" fontId="0" fillId="0" borderId="1" xfId="4" applyBorder="1" applyAlignment="1">
      <alignment vertical="center" wrapText="1"/>
    </xf>
    <xf numFmtId="0" fontId="0" fillId="0" borderId="2" xfId="4" applyBorder="1" applyAlignment="1">
      <alignment vertical="center" wrapText="1"/>
    </xf>
    <xf numFmtId="0" fontId="0" fillId="0" borderId="5" xfId="4" applyBorder="1" applyAlignment="1">
      <alignment vertical="center" wrapText="1"/>
    </xf>
    <xf numFmtId="0" fontId="0" fillId="7" borderId="1" xfId="4" applyFill="1" applyBorder="1" applyAlignment="1">
      <alignment horizontal="left" vertical="center" wrapText="1"/>
    </xf>
    <xf numFmtId="176" fontId="0" fillId="7" borderId="1" xfId="4" applyNumberFormat="1" applyFill="1" applyBorder="1" applyAlignment="1">
      <alignment horizontal="left" vertical="center" wrapText="1"/>
    </xf>
    <xf numFmtId="0" fontId="0" fillId="7" borderId="1" xfId="4" applyFill="1" applyBorder="1" applyAlignment="1">
      <alignment horizontal="center" vertical="center" wrapText="1"/>
    </xf>
    <xf numFmtId="0" fontId="0" fillId="7" borderId="1" xfId="4" applyFill="1" applyBorder="1" applyAlignment="1">
      <alignment vertical="center" wrapText="1"/>
    </xf>
    <xf numFmtId="0" fontId="0" fillId="7" borderId="1" xfId="2" applyFill="1" applyBorder="1" applyAlignment="1">
      <alignment horizontal="center" vertical="center" wrapText="1"/>
    </xf>
    <xf numFmtId="176" fontId="0" fillId="0" borderId="1" xfId="4" applyNumberFormat="1" applyFill="1" applyBorder="1" applyAlignment="1">
      <alignment horizontal="center" vertical="center" wrapText="1"/>
    </xf>
    <xf numFmtId="0" fontId="0" fillId="0" borderId="1" xfId="4" applyFill="1" applyBorder="1" applyAlignment="1">
      <alignment wrapText="1"/>
    </xf>
    <xf numFmtId="176" fontId="0" fillId="0" borderId="1" xfId="4" applyNumberFormat="1" applyBorder="1" applyAlignment="1">
      <alignment horizontal="center" vertical="center" wrapText="1"/>
    </xf>
    <xf numFmtId="0" fontId="0" fillId="0" borderId="1" xfId="4" applyBorder="1" applyAlignment="1">
      <alignment wrapText="1"/>
    </xf>
    <xf numFmtId="0" fontId="16" fillId="0" borderId="1" xfId="50" applyFont="1" applyBorder="1" applyAlignment="1">
      <alignment vertical="center"/>
    </xf>
    <xf numFmtId="0" fontId="0" fillId="0" borderId="1" xfId="4" applyBorder="1" applyAlignment="1">
      <alignment horizontal="left" wrapText="1"/>
    </xf>
    <xf numFmtId="0" fontId="0" fillId="0" borderId="1" xfId="4" applyFont="1" applyFill="1" applyBorder="1" applyAlignment="1">
      <alignment horizontal="left" wrapText="1"/>
    </xf>
    <xf numFmtId="0" fontId="0" fillId="0" borderId="2" xfId="4" applyFont="1" applyFill="1" applyBorder="1" applyAlignment="1">
      <alignment horizontal="left" wrapText="1"/>
    </xf>
    <xf numFmtId="0" fontId="0" fillId="0" borderId="5" xfId="4" applyFont="1" applyFill="1" applyBorder="1" applyAlignment="1">
      <alignment horizontal="left" wrapText="1"/>
    </xf>
    <xf numFmtId="0" fontId="0" fillId="0" borderId="2" xfId="4" applyBorder="1" applyAlignment="1">
      <alignment vertical="top" wrapText="1"/>
    </xf>
    <xf numFmtId="0" fontId="0" fillId="0" borderId="5" xfId="4" applyBorder="1" applyAlignment="1">
      <alignment vertical="top" wrapText="1"/>
    </xf>
    <xf numFmtId="0" fontId="0" fillId="0" borderId="2" xfId="3" applyFill="1" applyBorder="1" applyAlignment="1">
      <alignment horizontal="left" vertical="center" wrapText="1"/>
    </xf>
    <xf numFmtId="0" fontId="0" fillId="0" borderId="1" xfId="3" applyBorder="1" applyAlignment="1">
      <alignment horizontal="left" vertical="center" wrapText="1"/>
    </xf>
    <xf numFmtId="0" fontId="0" fillId="0" borderId="5" xfId="4" applyBorder="1" applyAlignment="1">
      <alignment wrapText="1"/>
    </xf>
    <xf numFmtId="0" fontId="0" fillId="0" borderId="5" xfId="3" applyBorder="1" applyAlignment="1">
      <alignment horizontal="left" vertical="center" wrapText="1"/>
    </xf>
    <xf numFmtId="0" fontId="17" fillId="0" borderId="1" xfId="50" applyFont="1" applyBorder="1" applyAlignment="1">
      <alignment horizontal="center" vertical="center" wrapText="1"/>
    </xf>
    <xf numFmtId="0" fontId="0" fillId="0" borderId="1" xfId="4" applyFont="1" applyBorder="1" applyAlignment="1">
      <alignment horizontal="left" wrapText="1"/>
    </xf>
    <xf numFmtId="0" fontId="0" fillId="0" borderId="1" xfId="4" applyFont="1" applyBorder="1" applyAlignment="1">
      <alignment wrapText="1"/>
    </xf>
    <xf numFmtId="0" fontId="9" fillId="0" borderId="1" xfId="0" applyNumberFormat="1" applyFont="1" applyBorder="1" applyAlignment="1">
      <alignment horizontal="left" wrapText="1"/>
    </xf>
    <xf numFmtId="0" fontId="9" fillId="0" borderId="5" xfId="0" applyNumberFormat="1" applyFont="1" applyBorder="1" applyAlignment="1">
      <alignment horizontal="left" wrapText="1"/>
    </xf>
    <xf numFmtId="0" fontId="18" fillId="0" borderId="0" xfId="0" applyFont="1" applyBorder="1"/>
    <xf numFmtId="0" fontId="19" fillId="0" borderId="0" xfId="0" applyFont="1" applyBorder="1"/>
    <xf numFmtId="0" fontId="19" fillId="0" borderId="0" xfId="0" applyFont="1" applyFill="1" applyBorder="1"/>
    <xf numFmtId="0" fontId="20" fillId="0" borderId="0" xfId="0" applyFont="1" applyFill="1" applyBorder="1"/>
    <xf numFmtId="0" fontId="19" fillId="6" borderId="0" xfId="0" applyFont="1" applyFill="1" applyBorder="1"/>
    <xf numFmtId="0" fontId="19" fillId="12" borderId="0" xfId="0" applyFont="1" applyFill="1" applyBorder="1"/>
    <xf numFmtId="0" fontId="18" fillId="0" borderId="0" xfId="0" applyFont="1"/>
    <xf numFmtId="0" fontId="21" fillId="0" borderId="0" xfId="0" applyFont="1"/>
    <xf numFmtId="0" fontId="21" fillId="0" borderId="0" xfId="0" applyFont="1" applyAlignment="1">
      <alignment horizontal="center" vertical="center"/>
    </xf>
    <xf numFmtId="0" fontId="21" fillId="0" borderId="0" xfId="0" applyFont="1" applyAlignment="1">
      <alignment horizontal="left"/>
    </xf>
    <xf numFmtId="0" fontId="0" fillId="0" borderId="0" xfId="0" applyFont="1"/>
    <xf numFmtId="0" fontId="0" fillId="0" borderId="0" xfId="0" applyFont="1" applyAlignment="1">
      <alignment horizontal="right"/>
    </xf>
    <xf numFmtId="0" fontId="18" fillId="0" borderId="0" xfId="0" applyFont="1" applyFill="1" applyAlignment="1">
      <alignment horizontal="left" vertical="center"/>
    </xf>
    <xf numFmtId="0" fontId="18" fillId="0" borderId="0" xfId="0" applyFont="1" applyFill="1"/>
    <xf numFmtId="0" fontId="22" fillId="13" borderId="1" xfId="0" applyFont="1" applyFill="1" applyBorder="1" applyAlignment="1">
      <alignment vertical="center"/>
    </xf>
    <xf numFmtId="0" fontId="22" fillId="13" borderId="1" xfId="0" applyFont="1" applyFill="1" applyBorder="1" applyAlignment="1">
      <alignment horizontal="center" vertical="center" wrapText="1" readingOrder="1"/>
    </xf>
    <xf numFmtId="0" fontId="23" fillId="0" borderId="1" xfId="0" applyFont="1" applyBorder="1"/>
    <xf numFmtId="0" fontId="23" fillId="0" borderId="1" xfId="0" applyFont="1" applyFill="1" applyBorder="1"/>
    <xf numFmtId="0" fontId="23" fillId="0" borderId="1" xfId="0" applyFont="1" applyFill="1" applyBorder="1" applyAlignment="1">
      <alignment horizontal="left" vertical="center" wrapText="1" readingOrder="1"/>
    </xf>
    <xf numFmtId="2" fontId="23" fillId="0" borderId="1" xfId="0" applyNumberFormat="1" applyFont="1" applyFill="1" applyBorder="1" applyAlignment="1">
      <alignment horizontal="left" vertical="center" wrapText="1" readingOrder="1"/>
    </xf>
    <xf numFmtId="0" fontId="23" fillId="0" borderId="1" xfId="0" applyFont="1" applyFill="1" applyBorder="1" applyAlignment="1">
      <alignment horizontal="left" wrapText="1" readingOrder="1"/>
    </xf>
    <xf numFmtId="2" fontId="23" fillId="0" borderId="1" xfId="0" applyNumberFormat="1" applyFont="1" applyFill="1" applyBorder="1" applyAlignment="1">
      <alignment horizontal="left" wrapText="1" readingOrder="1"/>
    </xf>
    <xf numFmtId="0" fontId="23" fillId="0" borderId="1" xfId="0" applyFont="1" applyFill="1" applyBorder="1" applyAlignment="1">
      <alignment wrapText="1"/>
    </xf>
    <xf numFmtId="2" fontId="23" fillId="0" borderId="1" xfId="0" applyNumberFormat="1" applyFont="1" applyFill="1" applyBorder="1" applyAlignment="1">
      <alignment wrapText="1"/>
    </xf>
    <xf numFmtId="0" fontId="24" fillId="0" borderId="1" xfId="0" applyFont="1" applyFill="1" applyBorder="1" applyAlignment="1">
      <alignment horizontal="left" wrapText="1" readingOrder="1"/>
    </xf>
    <xf numFmtId="2" fontId="24" fillId="0" borderId="1" xfId="0" applyNumberFormat="1" applyFont="1" applyFill="1" applyBorder="1" applyAlignment="1">
      <alignment horizontal="left" wrapText="1" readingOrder="1"/>
    </xf>
    <xf numFmtId="0" fontId="22" fillId="6" borderId="1" xfId="0" applyFont="1" applyFill="1" applyBorder="1" applyAlignment="1">
      <alignment horizontal="center" vertical="center" wrapText="1" readingOrder="1"/>
    </xf>
    <xf numFmtId="0" fontId="22" fillId="13"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1" xfId="0" applyFont="1" applyFill="1" applyBorder="1" applyAlignment="1">
      <alignment horizontal="center" wrapText="1"/>
    </xf>
    <xf numFmtId="0" fontId="23" fillId="0" borderId="1" xfId="0" applyFont="1" applyFill="1" applyBorder="1" applyAlignment="1">
      <alignment horizontal="left" vertical="center" indent="1"/>
    </xf>
    <xf numFmtId="0" fontId="25" fillId="0" borderId="1" xfId="0" applyFont="1" applyFill="1" applyBorder="1" applyAlignment="1">
      <alignment horizontal="center" vertical="center" wrapText="1"/>
    </xf>
    <xf numFmtId="0" fontId="26" fillId="13" borderId="1" xfId="0" applyFont="1" applyFill="1" applyBorder="1" applyAlignment="1">
      <alignment horizontal="center" vertical="center" wrapText="1"/>
    </xf>
    <xf numFmtId="49" fontId="23" fillId="0" borderId="1" xfId="0" applyNumberFormat="1" applyFont="1" applyFill="1" applyBorder="1" applyAlignment="1">
      <alignment horizontal="center" vertical="center" wrapText="1"/>
    </xf>
    <xf numFmtId="0" fontId="27" fillId="0" borderId="1" xfId="0" applyFont="1" applyFill="1" applyBorder="1" applyAlignment="1">
      <alignment horizontal="left" vertical="center" wrapText="1" readingOrder="1"/>
    </xf>
    <xf numFmtId="0" fontId="22" fillId="13" borderId="1" xfId="0" applyFont="1" applyFill="1" applyBorder="1" applyAlignment="1">
      <alignment horizontal="left" vertical="center" wrapText="1"/>
    </xf>
    <xf numFmtId="0" fontId="22" fillId="13" borderId="1" xfId="0" applyFont="1" applyFill="1" applyBorder="1" applyAlignment="1">
      <alignment vertical="center" wrapText="1"/>
    </xf>
    <xf numFmtId="0" fontId="23" fillId="0" borderId="1" xfId="0" applyFont="1" applyFill="1" applyBorder="1" applyAlignment="1">
      <alignment horizontal="left" vertical="center" wrapText="1"/>
    </xf>
    <xf numFmtId="0" fontId="28" fillId="0" borderId="1" xfId="0" applyFont="1" applyFill="1" applyBorder="1" applyAlignment="1">
      <alignment wrapText="1"/>
    </xf>
    <xf numFmtId="0" fontId="19" fillId="0" borderId="1" xfId="0" applyFont="1" applyFill="1" applyBorder="1"/>
    <xf numFmtId="0" fontId="23" fillId="0" borderId="1" xfId="0" applyNumberFormat="1" applyFont="1" applyFill="1" applyBorder="1" applyAlignment="1">
      <alignment horizontal="left" vertical="center"/>
    </xf>
    <xf numFmtId="0" fontId="23" fillId="0" borderId="1" xfId="0" applyFont="1" applyFill="1" applyBorder="1" applyAlignment="1">
      <alignment horizontal="left" vertical="center"/>
    </xf>
    <xf numFmtId="0" fontId="19" fillId="0" borderId="1" xfId="0" applyFont="1" applyFill="1" applyBorder="1" applyAlignment="1">
      <alignment horizontal="left" vertical="center"/>
    </xf>
    <xf numFmtId="0" fontId="29" fillId="0" borderId="1" xfId="0" applyFont="1" applyFill="1" applyBorder="1" applyAlignment="1">
      <alignment horizontal="left" vertical="center" wrapText="1"/>
    </xf>
    <xf numFmtId="0" fontId="29" fillId="0" borderId="1" xfId="0" applyFont="1" applyBorder="1" applyAlignment="1">
      <alignment horizontal="left" vertical="center"/>
    </xf>
    <xf numFmtId="0" fontId="20" fillId="0" borderId="1" xfId="0" applyFont="1" applyFill="1" applyBorder="1"/>
    <xf numFmtId="0" fontId="25" fillId="0" borderId="1" xfId="0" applyNumberFormat="1" applyFont="1" applyFill="1" applyBorder="1" applyAlignment="1">
      <alignment horizontal="left" vertical="center"/>
    </xf>
    <xf numFmtId="0" fontId="30" fillId="0" borderId="1" xfId="0" applyFont="1" applyFill="1" applyBorder="1" applyAlignment="1">
      <alignment horizontal="left" vertical="center"/>
    </xf>
    <xf numFmtId="0" fontId="18" fillId="0" borderId="0" xfId="0" applyFont="1" applyFill="1" applyBorder="1"/>
    <xf numFmtId="2" fontId="23" fillId="0" borderId="1" xfId="0" applyNumberFormat="1" applyFont="1" applyFill="1" applyBorder="1"/>
    <xf numFmtId="0" fontId="23" fillId="0" borderId="1" xfId="0" applyFont="1" applyFill="1" applyBorder="1" applyAlignment="1">
      <alignment horizontal="center" vertical="center"/>
    </xf>
    <xf numFmtId="0" fontId="27" fillId="0" borderId="1" xfId="0" applyFont="1" applyFill="1" applyBorder="1" applyAlignment="1">
      <alignment wrapText="1"/>
    </xf>
    <xf numFmtId="49" fontId="23" fillId="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0" fontId="23" fillId="0" borderId="1" xfId="0" applyFont="1" applyFill="1" applyBorder="1" applyAlignment="1">
      <alignment horizontal="left" wrapText="1"/>
    </xf>
    <xf numFmtId="0" fontId="28" fillId="0" borderId="1" xfId="0" applyFont="1" applyFill="1" applyBorder="1" applyAlignment="1">
      <alignment horizontal="left"/>
    </xf>
    <xf numFmtId="0" fontId="23" fillId="0" borderId="1" xfId="0" applyFont="1" applyFill="1" applyBorder="1" applyAlignment="1">
      <alignment horizontal="left"/>
    </xf>
    <xf numFmtId="10" fontId="23" fillId="0" borderId="1" xfId="0" applyNumberFormat="1" applyFont="1" applyFill="1" applyBorder="1" applyAlignment="1">
      <alignment horizontal="left" vertical="center"/>
    </xf>
    <xf numFmtId="10" fontId="31" fillId="0" borderId="1" xfId="0" applyNumberFormat="1" applyFont="1" applyFill="1" applyBorder="1" applyAlignment="1">
      <alignment horizontal="left" vertical="center" wrapText="1"/>
    </xf>
    <xf numFmtId="9" fontId="19" fillId="0" borderId="1" xfId="0" applyNumberFormat="1" applyFont="1" applyFill="1" applyBorder="1" applyAlignment="1">
      <alignment horizontal="left" vertical="center"/>
    </xf>
    <xf numFmtId="0" fontId="32" fillId="0" borderId="1" xfId="0" applyFont="1" applyFill="1" applyBorder="1" applyAlignment="1">
      <alignment horizontal="left" vertical="center" wrapText="1"/>
    </xf>
    <xf numFmtId="0" fontId="33" fillId="0" borderId="1" xfId="0" applyFont="1" applyFill="1" applyBorder="1" applyAlignment="1">
      <alignment horizontal="left" vertical="center" wrapText="1"/>
    </xf>
    <xf numFmtId="0" fontId="23" fillId="0" borderId="2" xfId="0" applyFont="1" applyFill="1" applyBorder="1"/>
    <xf numFmtId="0" fontId="23" fillId="0" borderId="7" xfId="0" applyFont="1" applyFill="1" applyBorder="1"/>
    <xf numFmtId="0" fontId="23" fillId="0" borderId="5" xfId="0" applyFont="1" applyFill="1" applyBorder="1"/>
    <xf numFmtId="0" fontId="29" fillId="0" borderId="1" xfId="0" applyFont="1" applyFill="1" applyBorder="1" applyAlignment="1">
      <alignment horizontal="left" vertical="center"/>
    </xf>
    <xf numFmtId="0" fontId="0" fillId="0" borderId="1" xfId="0" applyBorder="1"/>
    <xf numFmtId="0" fontId="34" fillId="0" borderId="1" xfId="0" applyFont="1" applyBorder="1" applyAlignment="1">
      <alignment horizontal="left" vertical="center" wrapText="1" readingOrder="1"/>
    </xf>
    <xf numFmtId="0" fontId="35" fillId="0" borderId="1" xfId="0" applyFont="1" applyBorder="1" applyAlignment="1">
      <alignment horizontal="left" vertical="center" wrapText="1" readingOrder="1"/>
    </xf>
    <xf numFmtId="0" fontId="0" fillId="2" borderId="1" xfId="1" applyFill="1" applyBorder="1" applyAlignment="1">
      <alignment horizontal="center"/>
    </xf>
    <xf numFmtId="0" fontId="1" fillId="2" borderId="1" xfId="1" applyFont="1" applyFill="1" applyBorder="1"/>
    <xf numFmtId="0" fontId="0" fillId="2" borderId="1" xfId="1" applyFill="1" applyBorder="1"/>
    <xf numFmtId="0" fontId="0" fillId="0" borderId="1" xfId="1" applyFill="1" applyBorder="1"/>
    <xf numFmtId="9" fontId="0" fillId="0" borderId="1" xfId="1" applyNumberFormat="1" applyBorder="1"/>
    <xf numFmtId="0" fontId="0" fillId="0" borderId="0" xfId="2"/>
    <xf numFmtId="0" fontId="36" fillId="2" borderId="1" xfId="0" applyFont="1" applyFill="1" applyBorder="1"/>
    <xf numFmtId="0" fontId="36" fillId="0" borderId="1" xfId="0" applyFont="1" applyBorder="1"/>
    <xf numFmtId="0" fontId="0" fillId="0" borderId="1" xfId="2" applyBorder="1"/>
    <xf numFmtId="0" fontId="0" fillId="0" borderId="1" xfId="2" applyBorder="1" applyAlignment="1">
      <alignment horizontal="right" vertical="center"/>
    </xf>
    <xf numFmtId="0" fontId="0" fillId="0" borderId="1" xfId="2" applyFill="1" applyBorder="1" applyAlignment="1">
      <alignment horizontal="right" vertical="center"/>
    </xf>
    <xf numFmtId="0" fontId="0" fillId="0" borderId="1" xfId="2" applyFont="1" applyFill="1" applyBorder="1" applyAlignment="1">
      <alignment horizontal="right" vertical="center"/>
    </xf>
    <xf numFmtId="0" fontId="0" fillId="0" borderId="0" xfId="2" applyAlignment="1">
      <alignment horizontal="right" vertical="center"/>
    </xf>
    <xf numFmtId="0" fontId="0" fillId="7" borderId="1" xfId="4" applyFill="1" applyBorder="1" applyAlignment="1" quotePrefix="1">
      <alignment horizontal="left" vertical="center" wrapText="1"/>
    </xf>
  </cellXfs>
  <cellStyles count="55">
    <cellStyle name="常规" xfId="0" builtinId="0"/>
    <cellStyle name="常规 6" xfId="1"/>
    <cellStyle name="常规 5" xfId="2"/>
    <cellStyle name="常规 4 2" xfId="3"/>
    <cellStyle name="常规 4" xfId="4"/>
    <cellStyle name="常规 2" xfId="5"/>
    <cellStyle name="60% - 强调文字颜色 6" xfId="6" builtinId="52"/>
    <cellStyle name="20% - 强调文字颜色 4" xfId="7" builtinId="42"/>
    <cellStyle name="强调文字颜色 4" xfId="8" builtinId="41"/>
    <cellStyle name="输入" xfId="9" builtinId="20"/>
    <cellStyle name="40% - 强调文字颜色 3" xfId="10" builtinId="39"/>
    <cellStyle name="20% - 强调文字颜色 3" xfId="11" builtinId="38"/>
    <cellStyle name="货币" xfId="12" builtinId="4"/>
    <cellStyle name="强调文字颜色 3" xfId="13" builtinId="37"/>
    <cellStyle name="百分比" xfId="14" builtinId="5"/>
    <cellStyle name="60% - 强调文字颜色 2" xfId="15" builtinId="36"/>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20% - 强调文字颜色 1" xfId="25" builtinId="30"/>
    <cellStyle name="汇总" xfId="26" builtinId="25"/>
    <cellStyle name="差" xfId="27" builtinId="27"/>
    <cellStyle name="检查单元格" xfId="28" builtinId="23"/>
    <cellStyle name="输出" xfId="29" builtinId="21"/>
    <cellStyle name="标题 1" xfId="30" builtinId="16"/>
    <cellStyle name="解释性文本" xfId="31" builtinId="53"/>
    <cellStyle name="20% - 强调文字颜色 2" xfId="32" builtinId="34"/>
    <cellStyle name="标题 4" xfId="33" builtinId="19"/>
    <cellStyle name="货币[0]" xfId="34" builtinId="7"/>
    <cellStyle name="40% - 强调文字颜色 4" xfId="35" builtinId="43"/>
    <cellStyle name="千位分隔" xfId="36" builtinId="3"/>
    <cellStyle name="已访问的超链接" xfId="37" builtinId="9"/>
    <cellStyle name="标题" xfId="38" builtinId="15"/>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Normal 2" xfId="50"/>
    <cellStyle name="标题 3" xfId="51" builtinId="18"/>
    <cellStyle name="强调文字颜色 6" xfId="52" builtinId="49"/>
    <cellStyle name="40% - 强调文字颜色 1" xfId="53" builtinId="31"/>
    <cellStyle name="链接单元格" xfId="54" builtinId="24"/>
  </cellStyles>
  <dxfs count="6">
    <dxf>
      <font>
        <color rgb="FFFF0000"/>
      </font>
    </dxf>
    <dxf>
      <font>
        <color rgb="FF006100"/>
      </font>
      <fill>
        <patternFill patternType="solid">
          <bgColor rgb="FFC6EFCE"/>
        </patternFill>
      </fill>
    </dxf>
    <dxf>
      <fill>
        <patternFill patternType="solid">
          <bgColor rgb="FFFF0000"/>
        </patternFill>
      </fill>
    </dxf>
    <dxf>
      <fill>
        <patternFill patternType="solid">
          <bgColor rgb="FF92D050"/>
        </patternFill>
      </fill>
    </dxf>
    <dxf>
      <fill>
        <patternFill patternType="lightUp"/>
      </fill>
    </dxf>
    <dxf>
      <fill>
        <patternFill patternType="solid">
          <bgColor rgb="FFFFFF00"/>
        </patternFill>
      </fill>
    </dxf>
  </dxfs>
  <tableStyles count="0" defaultTableStyle="TableStyleMedium2" defaultPivotStyle="PivotStyleLight16"/>
  <colors>
    <mruColors>
      <color rgb="00FFFFFF"/>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customXml" Target="../customXml/item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9.xml"/><Relationship Id="rId2" Type="http://schemas.openxmlformats.org/officeDocument/2006/relationships/worksheet" Target="worksheets/sheet2.xml"/><Relationship Id="rId19" Type="http://schemas.openxmlformats.org/officeDocument/2006/relationships/externalLink" Target="externalLinks/externalLink8.xml"/><Relationship Id="rId18" Type="http://schemas.openxmlformats.org/officeDocument/2006/relationships/externalLink" Target="externalLinks/externalLink7.xml"/><Relationship Id="rId17" Type="http://schemas.openxmlformats.org/officeDocument/2006/relationships/externalLink" Target="externalLinks/externalLink6.xml"/><Relationship Id="rId16" Type="http://schemas.openxmlformats.org/officeDocument/2006/relationships/externalLink" Target="externalLinks/externalLink5.xml"/><Relationship Id="rId15" Type="http://schemas.openxmlformats.org/officeDocument/2006/relationships/externalLink" Target="externalLinks/externalLink4.xml"/><Relationship Id="rId14" Type="http://schemas.openxmlformats.org/officeDocument/2006/relationships/externalLink" Target="externalLinks/externalLink3.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3" Type="http://schemas.microsoft.com/office/2011/relationships/chartColorStyle" Target="colors1.xml"/><Relationship Id="rId2" Type="http://schemas.microsoft.com/office/2011/relationships/chartStyle" Target="style1.xml"/><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06637554585153"/>
          <c:y val="0.262486002239642"/>
          <c:w val="0.940122270742358"/>
          <c:h val="0.523493840985442"/>
        </c:manualLayout>
      </c:layout>
      <c:lineChart>
        <c:grouping val="standard"/>
        <c:varyColors val="0"/>
        <c:ser>
          <c:idx val="0"/>
          <c:order val="0"/>
          <c:tx>
            <c:strRef>
              <c:f>[1]内存泄漏!$B$2:$B$114</c:f>
              <c:strCache>
                <c:ptCount val="1"/>
                <c:pt idx="0">
                  <c:v>54.3623 54.3398 54.2422 54.2383 54.2383 54.2383 54.2383 54.2383 54.2383 54.2383 54.2383 54.2383 54.2383 54.2383 54.2383 54.2383 54.2334 54.2383 54.2422 54.2383 54.2383 54.2383 54.2383 54.2227 54.2227 54.2227 54.2227 54.2188 54.207 54.207 54.207 54.207 54.207 54.207 54.207 54.207 54.207 54.207 54.207 54.207 54.207 54.207 54.2002 54.207 54.207 54.2109 54.2109 54.207 54.207 54.207 54.207 54.207 54.207 54.207 54.207 54.207 54.2031 54.207 54.207 54.207 54.207 54.2109 54.2109 54.2109 54.2109 54.2109 54.2109 54.2109 54.2109 54.2109 54.2109 54.2109 54.2109 54.2148 54.2109 54.2109 54.2109 54.2109 54.2109 54.2109 54.2109 54.2109 54.2109 54.2109 54.207 54.2109 54.2109 54.2109 54.2109 54.2109 54.2109 54.2109 54.2109 54.2109 54.2109 54.2109 54.2109 54.2109 54.2109 54.2109 54.2227 54.2109 54.2109 54.2109 54.2109 54.2109 54.2109 54.2109 54.2188 54.25 54.2344 54.3066 54.2363</c:v>
                </c:pt>
              </c:strCache>
            </c:strRef>
          </c:tx>
          <c:spPr>
            <a:ln w="28575" cap="rnd">
              <a:solidFill>
                <a:schemeClr val="accent1"/>
              </a:solidFill>
              <a:round/>
            </a:ln>
            <a:effectLst/>
          </c:spPr>
          <c:marker>
            <c:symbol val="none"/>
          </c:marker>
          <c:dLbls>
            <c:delete val="1"/>
          </c:dLbls>
          <c:cat>
            <c:numRef>
              <c:f>[1]内存泄漏!$A$115:$A$1035</c:f>
              <c:numCache>
                <c:formatCode>General</c:formatCode>
                <c:ptCount val="921"/>
                <c:pt idx="0">
                  <c:v>47.0498</c:v>
                </c:pt>
                <c:pt idx="1">
                  <c:v>42.248</c:v>
                </c:pt>
                <c:pt idx="2">
                  <c:v>42.0801</c:v>
                </c:pt>
                <c:pt idx="3">
                  <c:v>42.0957</c:v>
                </c:pt>
                <c:pt idx="4">
                  <c:v>42.0684</c:v>
                </c:pt>
                <c:pt idx="5">
                  <c:v>42.4785</c:v>
                </c:pt>
                <c:pt idx="6">
                  <c:v>42.3291</c:v>
                </c:pt>
                <c:pt idx="7">
                  <c:v>42.2314</c:v>
                </c:pt>
                <c:pt idx="8">
                  <c:v>42.2041</c:v>
                </c:pt>
                <c:pt idx="9">
                  <c:v>42.1963</c:v>
                </c:pt>
                <c:pt idx="10">
                  <c:v>41.5205</c:v>
                </c:pt>
                <c:pt idx="11">
                  <c:v>41.5166</c:v>
                </c:pt>
                <c:pt idx="12">
                  <c:v>41.5176</c:v>
                </c:pt>
                <c:pt idx="13">
                  <c:v>41.916</c:v>
                </c:pt>
                <c:pt idx="14">
                  <c:v>41.8613</c:v>
                </c:pt>
                <c:pt idx="15">
                  <c:v>41.8652</c:v>
                </c:pt>
                <c:pt idx="16">
                  <c:v>42.0488</c:v>
                </c:pt>
                <c:pt idx="17">
                  <c:v>42.0215</c:v>
                </c:pt>
                <c:pt idx="18">
                  <c:v>42.0176</c:v>
                </c:pt>
                <c:pt idx="19">
                  <c:v>42.0293</c:v>
                </c:pt>
                <c:pt idx="20">
                  <c:v>42.0137</c:v>
                </c:pt>
                <c:pt idx="21">
                  <c:v>42.0137</c:v>
                </c:pt>
                <c:pt idx="22">
                  <c:v>42.1035</c:v>
                </c:pt>
                <c:pt idx="23">
                  <c:v>41.6787</c:v>
                </c:pt>
                <c:pt idx="24">
                  <c:v>41.6982</c:v>
                </c:pt>
                <c:pt idx="25">
                  <c:v>42.0801</c:v>
                </c:pt>
                <c:pt idx="26">
                  <c:v>42.0723</c:v>
                </c:pt>
                <c:pt idx="27">
                  <c:v>42.0684</c:v>
                </c:pt>
                <c:pt idx="28">
                  <c:v>42.0762</c:v>
                </c:pt>
                <c:pt idx="29">
                  <c:v>41.5723</c:v>
                </c:pt>
                <c:pt idx="30">
                  <c:v>41.3496</c:v>
                </c:pt>
                <c:pt idx="31">
                  <c:v>41.334</c:v>
                </c:pt>
                <c:pt idx="32">
                  <c:v>41.3301</c:v>
                </c:pt>
                <c:pt idx="33">
                  <c:v>41.334</c:v>
                </c:pt>
                <c:pt idx="34">
                  <c:v>43.8691</c:v>
                </c:pt>
                <c:pt idx="35">
                  <c:v>42.8027</c:v>
                </c:pt>
                <c:pt idx="36">
                  <c:v>42.8027</c:v>
                </c:pt>
                <c:pt idx="37">
                  <c:v>42.8262</c:v>
                </c:pt>
                <c:pt idx="38">
                  <c:v>42.8027</c:v>
                </c:pt>
                <c:pt idx="39">
                  <c:v>42.791</c:v>
                </c:pt>
                <c:pt idx="40">
                  <c:v>42.7988</c:v>
                </c:pt>
                <c:pt idx="41">
                  <c:v>42.8545</c:v>
                </c:pt>
                <c:pt idx="42">
                  <c:v>42.8076</c:v>
                </c:pt>
                <c:pt idx="43">
                  <c:v>42.8076</c:v>
                </c:pt>
                <c:pt idx="44">
                  <c:v>42.9072</c:v>
                </c:pt>
                <c:pt idx="45">
                  <c:v>43.1025</c:v>
                </c:pt>
                <c:pt idx="46">
                  <c:v>43.1279</c:v>
                </c:pt>
                <c:pt idx="47">
                  <c:v>43.2217</c:v>
                </c:pt>
                <c:pt idx="48">
                  <c:v>43.4561</c:v>
                </c:pt>
                <c:pt idx="49">
                  <c:v>43.6436</c:v>
                </c:pt>
                <c:pt idx="50">
                  <c:v>43.8271</c:v>
                </c:pt>
                <c:pt idx="51">
                  <c:v>43.7803</c:v>
                </c:pt>
                <c:pt idx="52">
                  <c:v>49.3408</c:v>
                </c:pt>
                <c:pt idx="53">
                  <c:v>49.1963</c:v>
                </c:pt>
                <c:pt idx="54">
                  <c:v>49.1768</c:v>
                </c:pt>
                <c:pt idx="55">
                  <c:v>49.1807</c:v>
                </c:pt>
                <c:pt idx="56">
                  <c:v>49.1807</c:v>
                </c:pt>
                <c:pt idx="57">
                  <c:v>54.6455</c:v>
                </c:pt>
                <c:pt idx="58">
                  <c:v>55.0674</c:v>
                </c:pt>
                <c:pt idx="59">
                  <c:v>55.0596</c:v>
                </c:pt>
                <c:pt idx="60">
                  <c:v>54.9072</c:v>
                </c:pt>
                <c:pt idx="61">
                  <c:v>54.8486</c:v>
                </c:pt>
                <c:pt idx="62">
                  <c:v>54.5947</c:v>
                </c:pt>
                <c:pt idx="63">
                  <c:v>54.3447</c:v>
                </c:pt>
                <c:pt idx="64">
                  <c:v>54.3408</c:v>
                </c:pt>
                <c:pt idx="65">
                  <c:v>54.7197</c:v>
                </c:pt>
                <c:pt idx="66">
                  <c:v>60.9268</c:v>
                </c:pt>
                <c:pt idx="67">
                  <c:v>60.8877</c:v>
                </c:pt>
                <c:pt idx="68">
                  <c:v>60.8916</c:v>
                </c:pt>
                <c:pt idx="69">
                  <c:v>60.8994</c:v>
                </c:pt>
                <c:pt idx="70">
                  <c:v>60.9033</c:v>
                </c:pt>
                <c:pt idx="71">
                  <c:v>60.8994</c:v>
                </c:pt>
                <c:pt idx="72">
                  <c:v>60.8955</c:v>
                </c:pt>
                <c:pt idx="73">
                  <c:v>60.915</c:v>
                </c:pt>
                <c:pt idx="74">
                  <c:v>62.9785</c:v>
                </c:pt>
                <c:pt idx="75">
                  <c:v>62.916</c:v>
                </c:pt>
                <c:pt idx="76">
                  <c:v>62.916</c:v>
                </c:pt>
                <c:pt idx="77">
                  <c:v>62.9082</c:v>
                </c:pt>
                <c:pt idx="78">
                  <c:v>62.9043</c:v>
                </c:pt>
                <c:pt idx="79">
                  <c:v>62.9199</c:v>
                </c:pt>
                <c:pt idx="80">
                  <c:v>62.9004</c:v>
                </c:pt>
                <c:pt idx="81">
                  <c:v>62.9043</c:v>
                </c:pt>
                <c:pt idx="82">
                  <c:v>62.9043</c:v>
                </c:pt>
                <c:pt idx="83">
                  <c:v>62.9043</c:v>
                </c:pt>
                <c:pt idx="84">
                  <c:v>62.9121</c:v>
                </c:pt>
                <c:pt idx="85">
                  <c:v>62.9043</c:v>
                </c:pt>
                <c:pt idx="86">
                  <c:v>62.8965</c:v>
                </c:pt>
                <c:pt idx="87">
                  <c:v>62.8965</c:v>
                </c:pt>
                <c:pt idx="88">
                  <c:v>62.9043</c:v>
                </c:pt>
                <c:pt idx="89">
                  <c:v>56.1387</c:v>
                </c:pt>
                <c:pt idx="90">
                  <c:v>56.1348</c:v>
                </c:pt>
                <c:pt idx="91">
                  <c:v>56.1309</c:v>
                </c:pt>
                <c:pt idx="92">
                  <c:v>56.6953</c:v>
                </c:pt>
                <c:pt idx="93">
                  <c:v>56.8555</c:v>
                </c:pt>
                <c:pt idx="94">
                  <c:v>57.2344</c:v>
                </c:pt>
                <c:pt idx="95">
                  <c:v>57.25</c:v>
                </c:pt>
                <c:pt idx="96">
                  <c:v>56.957</c:v>
                </c:pt>
                <c:pt idx="97">
                  <c:v>56.9297</c:v>
                </c:pt>
                <c:pt idx="98">
                  <c:v>56.9023</c:v>
                </c:pt>
                <c:pt idx="99">
                  <c:v>55.4297</c:v>
                </c:pt>
                <c:pt idx="100">
                  <c:v>55.5469</c:v>
                </c:pt>
                <c:pt idx="101">
                  <c:v>55.7617</c:v>
                </c:pt>
                <c:pt idx="102">
                  <c:v>55.6055</c:v>
                </c:pt>
                <c:pt idx="103">
                  <c:v>55.6094</c:v>
                </c:pt>
                <c:pt idx="104">
                  <c:v>43.6875</c:v>
                </c:pt>
                <c:pt idx="105">
                  <c:v>43.6875</c:v>
                </c:pt>
                <c:pt idx="106">
                  <c:v>43.6914</c:v>
                </c:pt>
                <c:pt idx="107">
                  <c:v>43.6875</c:v>
                </c:pt>
                <c:pt idx="108">
                  <c:v>43.6133</c:v>
                </c:pt>
                <c:pt idx="109">
                  <c:v>43.8047</c:v>
                </c:pt>
                <c:pt idx="110">
                  <c:v>43.582</c:v>
                </c:pt>
                <c:pt idx="111">
                  <c:v>46.083</c:v>
                </c:pt>
                <c:pt idx="112">
                  <c:v>44.4482</c:v>
                </c:pt>
                <c:pt idx="113">
                  <c:v>44.4209</c:v>
                </c:pt>
                <c:pt idx="114">
                  <c:v>44.4561</c:v>
                </c:pt>
                <c:pt idx="115">
                  <c:v>44.4326</c:v>
                </c:pt>
                <c:pt idx="116">
                  <c:v>43.4873</c:v>
                </c:pt>
                <c:pt idx="117">
                  <c:v>43.4365</c:v>
                </c:pt>
                <c:pt idx="118">
                  <c:v>43.4092</c:v>
                </c:pt>
                <c:pt idx="119">
                  <c:v>43.6123</c:v>
                </c:pt>
                <c:pt idx="120">
                  <c:v>43.3779</c:v>
                </c:pt>
                <c:pt idx="121">
                  <c:v>43.1201</c:v>
                </c:pt>
                <c:pt idx="122">
                  <c:v>43.085</c:v>
                </c:pt>
                <c:pt idx="123">
                  <c:v>43.0732</c:v>
                </c:pt>
                <c:pt idx="124">
                  <c:v>43.0732</c:v>
                </c:pt>
                <c:pt idx="125">
                  <c:v>43.0771</c:v>
                </c:pt>
                <c:pt idx="126">
                  <c:v>43.0732</c:v>
                </c:pt>
                <c:pt idx="127">
                  <c:v>43.0732</c:v>
                </c:pt>
                <c:pt idx="128">
                  <c:v>43.0732</c:v>
                </c:pt>
                <c:pt idx="129">
                  <c:v>43.0732</c:v>
                </c:pt>
                <c:pt idx="130">
                  <c:v>43.0771</c:v>
                </c:pt>
                <c:pt idx="131">
                  <c:v>43.0771</c:v>
                </c:pt>
                <c:pt idx="132">
                  <c:v>43.0732</c:v>
                </c:pt>
                <c:pt idx="133">
                  <c:v>43.0732</c:v>
                </c:pt>
                <c:pt idx="134">
                  <c:v>43.0732</c:v>
                </c:pt>
                <c:pt idx="135">
                  <c:v>43.0732</c:v>
                </c:pt>
                <c:pt idx="136">
                  <c:v>43.0732</c:v>
                </c:pt>
                <c:pt idx="137">
                  <c:v>43.0811</c:v>
                </c:pt>
                <c:pt idx="138">
                  <c:v>42.8193</c:v>
                </c:pt>
                <c:pt idx="139">
                  <c:v>42.8193</c:v>
                </c:pt>
                <c:pt idx="140">
                  <c:v>42.8193</c:v>
                </c:pt>
                <c:pt idx="141">
                  <c:v>42.8193</c:v>
                </c:pt>
                <c:pt idx="142">
                  <c:v>42.8193</c:v>
                </c:pt>
                <c:pt idx="143">
                  <c:v>42.8193</c:v>
                </c:pt>
                <c:pt idx="144">
                  <c:v>42.8193</c:v>
                </c:pt>
                <c:pt idx="145">
                  <c:v>42.8193</c:v>
                </c:pt>
                <c:pt idx="146">
                  <c:v>42.8193</c:v>
                </c:pt>
                <c:pt idx="147">
                  <c:v>42.8076</c:v>
                </c:pt>
                <c:pt idx="148">
                  <c:v>42.8076</c:v>
                </c:pt>
                <c:pt idx="149">
                  <c:v>42.8076</c:v>
                </c:pt>
                <c:pt idx="150">
                  <c:v>42.8076</c:v>
                </c:pt>
                <c:pt idx="151">
                  <c:v>42.8076</c:v>
                </c:pt>
                <c:pt idx="152">
                  <c:v>42.8076</c:v>
                </c:pt>
                <c:pt idx="153">
                  <c:v>42.8076</c:v>
                </c:pt>
                <c:pt idx="154">
                  <c:v>42.8076</c:v>
                </c:pt>
                <c:pt idx="155">
                  <c:v>42.8076</c:v>
                </c:pt>
                <c:pt idx="156">
                  <c:v>42.8076</c:v>
                </c:pt>
                <c:pt idx="157">
                  <c:v>42.8076</c:v>
                </c:pt>
                <c:pt idx="158">
                  <c:v>42.8076</c:v>
                </c:pt>
                <c:pt idx="159">
                  <c:v>42.8076</c:v>
                </c:pt>
                <c:pt idx="160">
                  <c:v>42.8076</c:v>
                </c:pt>
                <c:pt idx="161">
                  <c:v>42.8076</c:v>
                </c:pt>
                <c:pt idx="162">
                  <c:v>42.8076</c:v>
                </c:pt>
                <c:pt idx="163">
                  <c:v>42.8076</c:v>
                </c:pt>
                <c:pt idx="164">
                  <c:v>42.8076</c:v>
                </c:pt>
                <c:pt idx="165">
                  <c:v>42.8076</c:v>
                </c:pt>
                <c:pt idx="166">
                  <c:v>42.8076</c:v>
                </c:pt>
                <c:pt idx="167">
                  <c:v>42.8076</c:v>
                </c:pt>
                <c:pt idx="168">
                  <c:v>42.8076</c:v>
                </c:pt>
                <c:pt idx="169">
                  <c:v>42.8076</c:v>
                </c:pt>
                <c:pt idx="170">
                  <c:v>42.8076</c:v>
                </c:pt>
                <c:pt idx="171">
                  <c:v>42.8076</c:v>
                </c:pt>
                <c:pt idx="172">
                  <c:v>42.8076</c:v>
                </c:pt>
                <c:pt idx="173">
                  <c:v>42.8076</c:v>
                </c:pt>
                <c:pt idx="174">
                  <c:v>42.8076</c:v>
                </c:pt>
                <c:pt idx="175">
                  <c:v>41.5537</c:v>
                </c:pt>
                <c:pt idx="176">
                  <c:v>41.5537</c:v>
                </c:pt>
                <c:pt idx="177">
                  <c:v>41.5498</c:v>
                </c:pt>
                <c:pt idx="178">
                  <c:v>41.5537</c:v>
                </c:pt>
                <c:pt idx="179">
                  <c:v>41.5537</c:v>
                </c:pt>
                <c:pt idx="180">
                  <c:v>41.5537</c:v>
                </c:pt>
                <c:pt idx="181">
                  <c:v>41.5537</c:v>
                </c:pt>
                <c:pt idx="182">
                  <c:v>41.5537</c:v>
                </c:pt>
                <c:pt idx="183">
                  <c:v>41.5537</c:v>
                </c:pt>
                <c:pt idx="184">
                  <c:v>41.5537</c:v>
                </c:pt>
                <c:pt idx="185">
                  <c:v>41.5537</c:v>
                </c:pt>
                <c:pt idx="186">
                  <c:v>41.5537</c:v>
                </c:pt>
                <c:pt idx="187">
                  <c:v>41.5537</c:v>
                </c:pt>
                <c:pt idx="188">
                  <c:v>41.5537</c:v>
                </c:pt>
                <c:pt idx="189">
                  <c:v>41.5537</c:v>
                </c:pt>
                <c:pt idx="190">
                  <c:v>41.5537</c:v>
                </c:pt>
                <c:pt idx="191">
                  <c:v>41.5576</c:v>
                </c:pt>
                <c:pt idx="192">
                  <c:v>41.5537</c:v>
                </c:pt>
                <c:pt idx="193">
                  <c:v>41.5537</c:v>
                </c:pt>
                <c:pt idx="194">
                  <c:v>41.5537</c:v>
                </c:pt>
                <c:pt idx="195">
                  <c:v>41.5537</c:v>
                </c:pt>
                <c:pt idx="196">
                  <c:v>41.5537</c:v>
                </c:pt>
                <c:pt idx="197">
                  <c:v>41.5537</c:v>
                </c:pt>
                <c:pt idx="198">
                  <c:v>41.5537</c:v>
                </c:pt>
                <c:pt idx="199">
                  <c:v>41.5537</c:v>
                </c:pt>
                <c:pt idx="200">
                  <c:v>41.5537</c:v>
                </c:pt>
                <c:pt idx="201">
                  <c:v>41.5537</c:v>
                </c:pt>
                <c:pt idx="202">
                  <c:v>41.5537</c:v>
                </c:pt>
                <c:pt idx="203">
                  <c:v>41.5537</c:v>
                </c:pt>
                <c:pt idx="204">
                  <c:v>41.5537</c:v>
                </c:pt>
                <c:pt idx="205">
                  <c:v>41.5537</c:v>
                </c:pt>
                <c:pt idx="206">
                  <c:v>41.5537</c:v>
                </c:pt>
                <c:pt idx="207">
                  <c:v>41.5537</c:v>
                </c:pt>
                <c:pt idx="208">
                  <c:v>41.5498</c:v>
                </c:pt>
                <c:pt idx="209">
                  <c:v>41.5537</c:v>
                </c:pt>
                <c:pt idx="210">
                  <c:v>41.5537</c:v>
                </c:pt>
                <c:pt idx="211">
                  <c:v>41.5537</c:v>
                </c:pt>
                <c:pt idx="212">
                  <c:v>41.5537</c:v>
                </c:pt>
                <c:pt idx="213">
                  <c:v>41.5537</c:v>
                </c:pt>
                <c:pt idx="214">
                  <c:v>41.5537</c:v>
                </c:pt>
                <c:pt idx="215">
                  <c:v>41.5537</c:v>
                </c:pt>
                <c:pt idx="216">
                  <c:v>41.5537</c:v>
                </c:pt>
                <c:pt idx="217">
                  <c:v>41.5537</c:v>
                </c:pt>
                <c:pt idx="218">
                  <c:v>41.5537</c:v>
                </c:pt>
                <c:pt idx="219">
                  <c:v>41.5537</c:v>
                </c:pt>
                <c:pt idx="220">
                  <c:v>41.5537</c:v>
                </c:pt>
                <c:pt idx="221">
                  <c:v>41.5576</c:v>
                </c:pt>
                <c:pt idx="222">
                  <c:v>41.5576</c:v>
                </c:pt>
                <c:pt idx="223">
                  <c:v>41.5537</c:v>
                </c:pt>
                <c:pt idx="224">
                  <c:v>41.5537</c:v>
                </c:pt>
                <c:pt idx="225">
                  <c:v>41.5537</c:v>
                </c:pt>
                <c:pt idx="226">
                  <c:v>41.5537</c:v>
                </c:pt>
                <c:pt idx="227">
                  <c:v>41.5537</c:v>
                </c:pt>
                <c:pt idx="228">
                  <c:v>41.5537</c:v>
                </c:pt>
                <c:pt idx="229">
                  <c:v>41.5537</c:v>
                </c:pt>
                <c:pt idx="230">
                  <c:v>41.5537</c:v>
                </c:pt>
                <c:pt idx="231">
                  <c:v>41.5537</c:v>
                </c:pt>
                <c:pt idx="232">
                  <c:v>41.5537</c:v>
                </c:pt>
                <c:pt idx="233">
                  <c:v>41.5537</c:v>
                </c:pt>
                <c:pt idx="234">
                  <c:v>41.5537</c:v>
                </c:pt>
                <c:pt idx="235">
                  <c:v>41.5537</c:v>
                </c:pt>
                <c:pt idx="236">
                  <c:v>41.5537</c:v>
                </c:pt>
                <c:pt idx="237">
                  <c:v>41.5537</c:v>
                </c:pt>
                <c:pt idx="238">
                  <c:v>41.5537</c:v>
                </c:pt>
                <c:pt idx="239">
                  <c:v>41.5498</c:v>
                </c:pt>
                <c:pt idx="240">
                  <c:v>41.5537</c:v>
                </c:pt>
                <c:pt idx="241">
                  <c:v>41.5537</c:v>
                </c:pt>
                <c:pt idx="242">
                  <c:v>41.5537</c:v>
                </c:pt>
                <c:pt idx="243">
                  <c:v>41.5537</c:v>
                </c:pt>
                <c:pt idx="244">
                  <c:v>41.5537</c:v>
                </c:pt>
                <c:pt idx="245">
                  <c:v>41.5537</c:v>
                </c:pt>
                <c:pt idx="246">
                  <c:v>41.5537</c:v>
                </c:pt>
                <c:pt idx="247">
                  <c:v>41.5537</c:v>
                </c:pt>
                <c:pt idx="248">
                  <c:v>41.5537</c:v>
                </c:pt>
                <c:pt idx="249">
                  <c:v>41.5537</c:v>
                </c:pt>
                <c:pt idx="250">
                  <c:v>41.5537</c:v>
                </c:pt>
                <c:pt idx="251">
                  <c:v>41.5537</c:v>
                </c:pt>
                <c:pt idx="252">
                  <c:v>41.5576</c:v>
                </c:pt>
                <c:pt idx="253">
                  <c:v>41.5537</c:v>
                </c:pt>
                <c:pt idx="254">
                  <c:v>41.5537</c:v>
                </c:pt>
                <c:pt idx="255">
                  <c:v>41.5537</c:v>
                </c:pt>
                <c:pt idx="256">
                  <c:v>41.5537</c:v>
                </c:pt>
                <c:pt idx="257">
                  <c:v>41.5537</c:v>
                </c:pt>
                <c:pt idx="258">
                  <c:v>41.5537</c:v>
                </c:pt>
                <c:pt idx="259">
                  <c:v>41.5537</c:v>
                </c:pt>
                <c:pt idx="260">
                  <c:v>41.5537</c:v>
                </c:pt>
                <c:pt idx="261">
                  <c:v>41.5537</c:v>
                </c:pt>
                <c:pt idx="262">
                  <c:v>41.5537</c:v>
                </c:pt>
                <c:pt idx="263">
                  <c:v>41.5537</c:v>
                </c:pt>
                <c:pt idx="264">
                  <c:v>41.5537</c:v>
                </c:pt>
                <c:pt idx="265">
                  <c:v>41.5537</c:v>
                </c:pt>
                <c:pt idx="266">
                  <c:v>41.5537</c:v>
                </c:pt>
                <c:pt idx="267">
                  <c:v>41.5537</c:v>
                </c:pt>
                <c:pt idx="268">
                  <c:v>41.5537</c:v>
                </c:pt>
                <c:pt idx="269">
                  <c:v>41.5537</c:v>
                </c:pt>
                <c:pt idx="270">
                  <c:v>41.5498</c:v>
                </c:pt>
                <c:pt idx="271">
                  <c:v>41.5527</c:v>
                </c:pt>
                <c:pt idx="272">
                  <c:v>41.5527</c:v>
                </c:pt>
                <c:pt idx="273">
                  <c:v>41.5527</c:v>
                </c:pt>
                <c:pt idx="274">
                  <c:v>41.5527</c:v>
                </c:pt>
                <c:pt idx="275">
                  <c:v>41.5527</c:v>
                </c:pt>
                <c:pt idx="276">
                  <c:v>41.5527</c:v>
                </c:pt>
                <c:pt idx="277">
                  <c:v>41.5527</c:v>
                </c:pt>
                <c:pt idx="278">
                  <c:v>41.5527</c:v>
                </c:pt>
                <c:pt idx="279">
                  <c:v>41.5527</c:v>
                </c:pt>
                <c:pt idx="280">
                  <c:v>41.5527</c:v>
                </c:pt>
                <c:pt idx="281">
                  <c:v>41.5527</c:v>
                </c:pt>
                <c:pt idx="282">
                  <c:v>41.5566</c:v>
                </c:pt>
                <c:pt idx="283">
                  <c:v>41.5527</c:v>
                </c:pt>
                <c:pt idx="284">
                  <c:v>41.5527</c:v>
                </c:pt>
                <c:pt idx="285">
                  <c:v>41.5527</c:v>
                </c:pt>
                <c:pt idx="286">
                  <c:v>41.5527</c:v>
                </c:pt>
                <c:pt idx="287">
                  <c:v>41.5527</c:v>
                </c:pt>
                <c:pt idx="288">
                  <c:v>41.5527</c:v>
                </c:pt>
                <c:pt idx="289">
                  <c:v>41.5527</c:v>
                </c:pt>
                <c:pt idx="290">
                  <c:v>41.7363</c:v>
                </c:pt>
                <c:pt idx="291">
                  <c:v>41.5684</c:v>
                </c:pt>
                <c:pt idx="292">
                  <c:v>41.5527</c:v>
                </c:pt>
                <c:pt idx="293">
                  <c:v>41.709</c:v>
                </c:pt>
                <c:pt idx="294">
                  <c:v>41.5762</c:v>
                </c:pt>
                <c:pt idx="295">
                  <c:v>41.5605</c:v>
                </c:pt>
                <c:pt idx="296">
                  <c:v>41.5605</c:v>
                </c:pt>
                <c:pt idx="297">
                  <c:v>42.0059</c:v>
                </c:pt>
                <c:pt idx="298">
                  <c:v>41.9668</c:v>
                </c:pt>
                <c:pt idx="299">
                  <c:v>41.9668</c:v>
                </c:pt>
                <c:pt idx="300">
                  <c:v>41.9785</c:v>
                </c:pt>
                <c:pt idx="301">
                  <c:v>41.4395</c:v>
                </c:pt>
                <c:pt idx="302">
                  <c:v>41.4473</c:v>
                </c:pt>
                <c:pt idx="303">
                  <c:v>41.7715</c:v>
                </c:pt>
                <c:pt idx="304">
                  <c:v>41.7676</c:v>
                </c:pt>
                <c:pt idx="305">
                  <c:v>41.4395</c:v>
                </c:pt>
                <c:pt idx="306">
                  <c:v>41.5449</c:v>
                </c:pt>
                <c:pt idx="307">
                  <c:v>41.8457</c:v>
                </c:pt>
                <c:pt idx="308">
                  <c:v>41.8379</c:v>
                </c:pt>
                <c:pt idx="309">
                  <c:v>41.8496</c:v>
                </c:pt>
                <c:pt idx="310">
                  <c:v>41.8535</c:v>
                </c:pt>
                <c:pt idx="311">
                  <c:v>41.8633</c:v>
                </c:pt>
                <c:pt idx="312">
                  <c:v>41.8398</c:v>
                </c:pt>
                <c:pt idx="313">
                  <c:v>41.4922</c:v>
                </c:pt>
                <c:pt idx="314">
                  <c:v>41.8359</c:v>
                </c:pt>
                <c:pt idx="315">
                  <c:v>41.8438</c:v>
                </c:pt>
                <c:pt idx="316">
                  <c:v>41.8398</c:v>
                </c:pt>
                <c:pt idx="317">
                  <c:v>41.8477</c:v>
                </c:pt>
                <c:pt idx="318">
                  <c:v>41.4648</c:v>
                </c:pt>
                <c:pt idx="319">
                  <c:v>41.4258</c:v>
                </c:pt>
                <c:pt idx="320">
                  <c:v>41.418</c:v>
                </c:pt>
                <c:pt idx="321">
                  <c:v>41.4258</c:v>
                </c:pt>
                <c:pt idx="322">
                  <c:v>41.8867</c:v>
                </c:pt>
                <c:pt idx="323">
                  <c:v>41.8633</c:v>
                </c:pt>
                <c:pt idx="324">
                  <c:v>41.8555</c:v>
                </c:pt>
                <c:pt idx="325">
                  <c:v>41.8633</c:v>
                </c:pt>
                <c:pt idx="326">
                  <c:v>41.8516</c:v>
                </c:pt>
                <c:pt idx="327">
                  <c:v>41.8555</c:v>
                </c:pt>
                <c:pt idx="328">
                  <c:v>41.5391</c:v>
                </c:pt>
                <c:pt idx="329">
                  <c:v>41.5234</c:v>
                </c:pt>
                <c:pt idx="330">
                  <c:v>41.5078</c:v>
                </c:pt>
                <c:pt idx="331">
                  <c:v>41.5195</c:v>
                </c:pt>
                <c:pt idx="332">
                  <c:v>41.9844</c:v>
                </c:pt>
                <c:pt idx="333">
                  <c:v>41.9883</c:v>
                </c:pt>
                <c:pt idx="334">
                  <c:v>41.9883</c:v>
                </c:pt>
                <c:pt idx="335">
                  <c:v>41.9961</c:v>
                </c:pt>
                <c:pt idx="336">
                  <c:v>41.6211</c:v>
                </c:pt>
                <c:pt idx="337">
                  <c:v>41.9492</c:v>
                </c:pt>
                <c:pt idx="338">
                  <c:v>41.9453</c:v>
                </c:pt>
                <c:pt idx="339">
                  <c:v>41.9492</c:v>
                </c:pt>
                <c:pt idx="340">
                  <c:v>41.9609</c:v>
                </c:pt>
                <c:pt idx="341">
                  <c:v>41.9961</c:v>
                </c:pt>
                <c:pt idx="342">
                  <c:v>43.1172</c:v>
                </c:pt>
                <c:pt idx="343">
                  <c:v>43.0625</c:v>
                </c:pt>
                <c:pt idx="344">
                  <c:v>43.0664</c:v>
                </c:pt>
                <c:pt idx="345">
                  <c:v>43.1016</c:v>
                </c:pt>
                <c:pt idx="346">
                  <c:v>43.0664</c:v>
                </c:pt>
                <c:pt idx="347">
                  <c:v>43.0703</c:v>
                </c:pt>
                <c:pt idx="348">
                  <c:v>43.1338</c:v>
                </c:pt>
                <c:pt idx="349">
                  <c:v>43.0869</c:v>
                </c:pt>
                <c:pt idx="350">
                  <c:v>43.8779</c:v>
                </c:pt>
                <c:pt idx="351">
                  <c:v>43.1553</c:v>
                </c:pt>
                <c:pt idx="352">
                  <c:v>43.9297</c:v>
                </c:pt>
                <c:pt idx="353">
                  <c:v>44.0664</c:v>
                </c:pt>
                <c:pt idx="354">
                  <c:v>44.1875</c:v>
                </c:pt>
                <c:pt idx="355">
                  <c:v>44.3828</c:v>
                </c:pt>
                <c:pt idx="356">
                  <c:v>44.5273</c:v>
                </c:pt>
                <c:pt idx="357">
                  <c:v>44.4062</c:v>
                </c:pt>
                <c:pt idx="358">
                  <c:v>44.4219</c:v>
                </c:pt>
                <c:pt idx="359">
                  <c:v>44.6797</c:v>
                </c:pt>
                <c:pt idx="360">
                  <c:v>44.8281</c:v>
                </c:pt>
                <c:pt idx="361">
                  <c:v>43.998</c:v>
                </c:pt>
                <c:pt idx="362">
                  <c:v>50.7021</c:v>
                </c:pt>
                <c:pt idx="363">
                  <c:v>49.7959</c:v>
                </c:pt>
                <c:pt idx="364">
                  <c:v>49.7959</c:v>
                </c:pt>
                <c:pt idx="365">
                  <c:v>49.8193</c:v>
                </c:pt>
                <c:pt idx="366">
                  <c:v>55.5381</c:v>
                </c:pt>
                <c:pt idx="367">
                  <c:v>56.1748</c:v>
                </c:pt>
                <c:pt idx="368">
                  <c:v>55.9209</c:v>
                </c:pt>
                <c:pt idx="369">
                  <c:v>55.9287</c:v>
                </c:pt>
                <c:pt idx="370">
                  <c:v>55.9248</c:v>
                </c:pt>
                <c:pt idx="371">
                  <c:v>54.9873</c:v>
                </c:pt>
                <c:pt idx="372">
                  <c:v>55.4717</c:v>
                </c:pt>
                <c:pt idx="373">
                  <c:v>55.4795</c:v>
                </c:pt>
                <c:pt idx="374">
                  <c:v>55.4639</c:v>
                </c:pt>
                <c:pt idx="375">
                  <c:v>55.4678</c:v>
                </c:pt>
                <c:pt idx="376">
                  <c:v>55.46</c:v>
                </c:pt>
                <c:pt idx="377">
                  <c:v>61.8389</c:v>
                </c:pt>
                <c:pt idx="378">
                  <c:v>61.7021</c:v>
                </c:pt>
                <c:pt idx="379">
                  <c:v>61.6787</c:v>
                </c:pt>
                <c:pt idx="380">
                  <c:v>61.6826</c:v>
                </c:pt>
                <c:pt idx="381">
                  <c:v>61.6787</c:v>
                </c:pt>
                <c:pt idx="382">
                  <c:v>61.6748</c:v>
                </c:pt>
                <c:pt idx="383">
                  <c:v>61.6973</c:v>
                </c:pt>
                <c:pt idx="384">
                  <c:v>61.6934</c:v>
                </c:pt>
                <c:pt idx="385">
                  <c:v>61.6777</c:v>
                </c:pt>
                <c:pt idx="386">
                  <c:v>61.6738</c:v>
                </c:pt>
                <c:pt idx="387">
                  <c:v>61.6738</c:v>
                </c:pt>
                <c:pt idx="388">
                  <c:v>59.8652</c:v>
                </c:pt>
                <c:pt idx="389">
                  <c:v>61.6191</c:v>
                </c:pt>
                <c:pt idx="390">
                  <c:v>61.5918</c:v>
                </c:pt>
                <c:pt idx="391">
                  <c:v>61.5918</c:v>
                </c:pt>
                <c:pt idx="392">
                  <c:v>61.5957</c:v>
                </c:pt>
                <c:pt idx="393">
                  <c:v>61.5879</c:v>
                </c:pt>
                <c:pt idx="394">
                  <c:v>61.5996</c:v>
                </c:pt>
                <c:pt idx="395">
                  <c:v>61.5879</c:v>
                </c:pt>
                <c:pt idx="396">
                  <c:v>61.584</c:v>
                </c:pt>
                <c:pt idx="397">
                  <c:v>61.584</c:v>
                </c:pt>
                <c:pt idx="398">
                  <c:v>61.5762</c:v>
                </c:pt>
                <c:pt idx="399">
                  <c:v>61.584</c:v>
                </c:pt>
                <c:pt idx="400">
                  <c:v>61.5918</c:v>
                </c:pt>
                <c:pt idx="401">
                  <c:v>61.5879</c:v>
                </c:pt>
                <c:pt idx="402">
                  <c:v>61.5879</c:v>
                </c:pt>
                <c:pt idx="403">
                  <c:v>55.2754</c:v>
                </c:pt>
                <c:pt idx="404">
                  <c:v>55.5645</c:v>
                </c:pt>
                <c:pt idx="405">
                  <c:v>56.0254</c:v>
                </c:pt>
                <c:pt idx="406">
                  <c:v>56.0684</c:v>
                </c:pt>
                <c:pt idx="407">
                  <c:v>56.209</c:v>
                </c:pt>
                <c:pt idx="408">
                  <c:v>55.8496</c:v>
                </c:pt>
                <c:pt idx="409">
                  <c:v>55.6152</c:v>
                </c:pt>
                <c:pt idx="410">
                  <c:v>53.3027</c:v>
                </c:pt>
                <c:pt idx="411">
                  <c:v>53.373</c:v>
                </c:pt>
                <c:pt idx="412">
                  <c:v>53.459</c:v>
                </c:pt>
                <c:pt idx="413">
                  <c:v>53.3496</c:v>
                </c:pt>
                <c:pt idx="414">
                  <c:v>53.3574</c:v>
                </c:pt>
                <c:pt idx="415">
                  <c:v>53.3535</c:v>
                </c:pt>
                <c:pt idx="416">
                  <c:v>44.0254</c:v>
                </c:pt>
                <c:pt idx="417">
                  <c:v>44.0215</c:v>
                </c:pt>
                <c:pt idx="418">
                  <c:v>44.5801</c:v>
                </c:pt>
                <c:pt idx="419">
                  <c:v>44.4473</c:v>
                </c:pt>
                <c:pt idx="420">
                  <c:v>43.9277</c:v>
                </c:pt>
                <c:pt idx="421">
                  <c:v>43.9395</c:v>
                </c:pt>
                <c:pt idx="422">
                  <c:v>44.2871</c:v>
                </c:pt>
                <c:pt idx="423">
                  <c:v>45.377</c:v>
                </c:pt>
                <c:pt idx="424">
                  <c:v>44.6035</c:v>
                </c:pt>
                <c:pt idx="425">
                  <c:v>44.6074</c:v>
                </c:pt>
                <c:pt idx="426">
                  <c:v>44.6387</c:v>
                </c:pt>
                <c:pt idx="427">
                  <c:v>44.6582</c:v>
                </c:pt>
                <c:pt idx="428">
                  <c:v>43.2988</c:v>
                </c:pt>
                <c:pt idx="429">
                  <c:v>43.2832</c:v>
                </c:pt>
                <c:pt idx="430">
                  <c:v>43.4434</c:v>
                </c:pt>
                <c:pt idx="431">
                  <c:v>43.3027</c:v>
                </c:pt>
                <c:pt idx="432">
                  <c:v>43.1387</c:v>
                </c:pt>
                <c:pt idx="433">
                  <c:v>43.0918</c:v>
                </c:pt>
                <c:pt idx="434">
                  <c:v>43.0879</c:v>
                </c:pt>
                <c:pt idx="435">
                  <c:v>43.0918</c:v>
                </c:pt>
                <c:pt idx="436">
                  <c:v>43.0879</c:v>
                </c:pt>
                <c:pt idx="437">
                  <c:v>43.1152</c:v>
                </c:pt>
                <c:pt idx="438">
                  <c:v>43.0918</c:v>
                </c:pt>
                <c:pt idx="439">
                  <c:v>43.0879</c:v>
                </c:pt>
                <c:pt idx="440">
                  <c:v>43.0723</c:v>
                </c:pt>
                <c:pt idx="441">
                  <c:v>43.0762</c:v>
                </c:pt>
                <c:pt idx="442">
                  <c:v>43.0762</c:v>
                </c:pt>
                <c:pt idx="443">
                  <c:v>43.0762</c:v>
                </c:pt>
                <c:pt idx="444">
                  <c:v>43.0762</c:v>
                </c:pt>
                <c:pt idx="445">
                  <c:v>43.0762</c:v>
                </c:pt>
                <c:pt idx="446">
                  <c:v>43.0762</c:v>
                </c:pt>
                <c:pt idx="447">
                  <c:v>43.0801</c:v>
                </c:pt>
                <c:pt idx="448">
                  <c:v>43.0762</c:v>
                </c:pt>
                <c:pt idx="449">
                  <c:v>43.0762</c:v>
                </c:pt>
                <c:pt idx="450">
                  <c:v>43.0762</c:v>
                </c:pt>
                <c:pt idx="451">
                  <c:v>43.0762</c:v>
                </c:pt>
                <c:pt idx="452">
                  <c:v>43.0762</c:v>
                </c:pt>
                <c:pt idx="453">
                  <c:v>43.0762</c:v>
                </c:pt>
                <c:pt idx="454">
                  <c:v>43.0762</c:v>
                </c:pt>
                <c:pt idx="455">
                  <c:v>43.0762</c:v>
                </c:pt>
                <c:pt idx="456">
                  <c:v>43.0762</c:v>
                </c:pt>
                <c:pt idx="457">
                  <c:v>43.0762</c:v>
                </c:pt>
                <c:pt idx="458">
                  <c:v>43.0762</c:v>
                </c:pt>
                <c:pt idx="459">
                  <c:v>43.0762</c:v>
                </c:pt>
                <c:pt idx="460">
                  <c:v>43.0762</c:v>
                </c:pt>
                <c:pt idx="461">
                  <c:v>43.0762</c:v>
                </c:pt>
                <c:pt idx="462">
                  <c:v>43.0762</c:v>
                </c:pt>
                <c:pt idx="463">
                  <c:v>43.0762</c:v>
                </c:pt>
                <c:pt idx="464">
                  <c:v>43.0762</c:v>
                </c:pt>
                <c:pt idx="465">
                  <c:v>43.0762</c:v>
                </c:pt>
                <c:pt idx="466">
                  <c:v>43.0762</c:v>
                </c:pt>
                <c:pt idx="467">
                  <c:v>43.0762</c:v>
                </c:pt>
                <c:pt idx="468">
                  <c:v>43.0762</c:v>
                </c:pt>
                <c:pt idx="469">
                  <c:v>43.0762</c:v>
                </c:pt>
                <c:pt idx="470">
                  <c:v>43.0762</c:v>
                </c:pt>
                <c:pt idx="471">
                  <c:v>43.0723</c:v>
                </c:pt>
                <c:pt idx="472">
                  <c:v>43.0762</c:v>
                </c:pt>
                <c:pt idx="473">
                  <c:v>43.0762</c:v>
                </c:pt>
                <c:pt idx="474">
                  <c:v>43.0762</c:v>
                </c:pt>
                <c:pt idx="475">
                  <c:v>43.0762</c:v>
                </c:pt>
                <c:pt idx="476">
                  <c:v>43.0762</c:v>
                </c:pt>
                <c:pt idx="477">
                  <c:v>43.0762</c:v>
                </c:pt>
                <c:pt idx="478">
                  <c:v>43.0801</c:v>
                </c:pt>
                <c:pt idx="479">
                  <c:v>43.0762</c:v>
                </c:pt>
                <c:pt idx="480">
                  <c:v>43.0762</c:v>
                </c:pt>
                <c:pt idx="481">
                  <c:v>43.0762</c:v>
                </c:pt>
                <c:pt idx="482">
                  <c:v>43.0762</c:v>
                </c:pt>
                <c:pt idx="483">
                  <c:v>43.0762</c:v>
                </c:pt>
                <c:pt idx="484">
                  <c:v>43.0762</c:v>
                </c:pt>
                <c:pt idx="485">
                  <c:v>43.0762</c:v>
                </c:pt>
                <c:pt idx="486">
                  <c:v>43.0762</c:v>
                </c:pt>
                <c:pt idx="487">
                  <c:v>43.0762</c:v>
                </c:pt>
                <c:pt idx="488">
                  <c:v>43.0762</c:v>
                </c:pt>
                <c:pt idx="489">
                  <c:v>43.0762</c:v>
                </c:pt>
                <c:pt idx="490">
                  <c:v>43.0762</c:v>
                </c:pt>
                <c:pt idx="491">
                  <c:v>43.0605</c:v>
                </c:pt>
                <c:pt idx="492">
                  <c:v>43.0605</c:v>
                </c:pt>
                <c:pt idx="493">
                  <c:v>43.0605</c:v>
                </c:pt>
                <c:pt idx="494">
                  <c:v>43.0605</c:v>
                </c:pt>
                <c:pt idx="495">
                  <c:v>43.0605</c:v>
                </c:pt>
                <c:pt idx="496">
                  <c:v>43.0605</c:v>
                </c:pt>
                <c:pt idx="497">
                  <c:v>43.0605</c:v>
                </c:pt>
                <c:pt idx="498">
                  <c:v>43.0605</c:v>
                </c:pt>
                <c:pt idx="499">
                  <c:v>43.0605</c:v>
                </c:pt>
                <c:pt idx="500">
                  <c:v>43.0605</c:v>
                </c:pt>
                <c:pt idx="501">
                  <c:v>43.0605</c:v>
                </c:pt>
                <c:pt idx="502">
                  <c:v>43.0566</c:v>
                </c:pt>
                <c:pt idx="503">
                  <c:v>43.0605</c:v>
                </c:pt>
                <c:pt idx="504">
                  <c:v>43.0605</c:v>
                </c:pt>
                <c:pt idx="505">
                  <c:v>43.0605</c:v>
                </c:pt>
                <c:pt idx="506">
                  <c:v>43.0605</c:v>
                </c:pt>
                <c:pt idx="507">
                  <c:v>43.0605</c:v>
                </c:pt>
                <c:pt idx="508">
                  <c:v>43.0645</c:v>
                </c:pt>
                <c:pt idx="509">
                  <c:v>43.0645</c:v>
                </c:pt>
                <c:pt idx="510">
                  <c:v>43.0605</c:v>
                </c:pt>
                <c:pt idx="511">
                  <c:v>43.0605</c:v>
                </c:pt>
                <c:pt idx="512">
                  <c:v>43.0605</c:v>
                </c:pt>
                <c:pt idx="513">
                  <c:v>43.0605</c:v>
                </c:pt>
                <c:pt idx="514">
                  <c:v>43.0605</c:v>
                </c:pt>
                <c:pt idx="515">
                  <c:v>43.0605</c:v>
                </c:pt>
                <c:pt idx="516">
                  <c:v>43.0605</c:v>
                </c:pt>
                <c:pt idx="517">
                  <c:v>43.0605</c:v>
                </c:pt>
                <c:pt idx="518">
                  <c:v>43.0605</c:v>
                </c:pt>
                <c:pt idx="519">
                  <c:v>43.0605</c:v>
                </c:pt>
                <c:pt idx="520">
                  <c:v>43.0605</c:v>
                </c:pt>
                <c:pt idx="521">
                  <c:v>43.0605</c:v>
                </c:pt>
                <c:pt idx="522">
                  <c:v>43.0605</c:v>
                </c:pt>
                <c:pt idx="523">
                  <c:v>43.0605</c:v>
                </c:pt>
                <c:pt idx="524">
                  <c:v>43.0605</c:v>
                </c:pt>
                <c:pt idx="525">
                  <c:v>43.0605</c:v>
                </c:pt>
                <c:pt idx="526">
                  <c:v>43.0605</c:v>
                </c:pt>
                <c:pt idx="527">
                  <c:v>43.0605</c:v>
                </c:pt>
                <c:pt idx="528">
                  <c:v>43.0605</c:v>
                </c:pt>
                <c:pt idx="529">
                  <c:v>43.0449</c:v>
                </c:pt>
                <c:pt idx="530">
                  <c:v>43.0449</c:v>
                </c:pt>
                <c:pt idx="531">
                  <c:v>43.0449</c:v>
                </c:pt>
                <c:pt idx="532">
                  <c:v>43.0449</c:v>
                </c:pt>
                <c:pt idx="533">
                  <c:v>43.041</c:v>
                </c:pt>
                <c:pt idx="534">
                  <c:v>43.0449</c:v>
                </c:pt>
                <c:pt idx="535">
                  <c:v>43.0449</c:v>
                </c:pt>
                <c:pt idx="536">
                  <c:v>43.0449</c:v>
                </c:pt>
                <c:pt idx="537">
                  <c:v>43.0449</c:v>
                </c:pt>
                <c:pt idx="538">
                  <c:v>43.0449</c:v>
                </c:pt>
                <c:pt idx="539">
                  <c:v>43.0527</c:v>
                </c:pt>
                <c:pt idx="540">
                  <c:v>43.0449</c:v>
                </c:pt>
                <c:pt idx="541">
                  <c:v>43.0449</c:v>
                </c:pt>
                <c:pt idx="542">
                  <c:v>43.0449</c:v>
                </c:pt>
                <c:pt idx="543">
                  <c:v>43.0449</c:v>
                </c:pt>
                <c:pt idx="544">
                  <c:v>43.0449</c:v>
                </c:pt>
                <c:pt idx="545">
                  <c:v>43.0449</c:v>
                </c:pt>
                <c:pt idx="546">
                  <c:v>43.0449</c:v>
                </c:pt>
                <c:pt idx="547">
                  <c:v>43.0449</c:v>
                </c:pt>
                <c:pt idx="548">
                  <c:v>43.0449</c:v>
                </c:pt>
                <c:pt idx="549">
                  <c:v>43.0449</c:v>
                </c:pt>
                <c:pt idx="550">
                  <c:v>43.0449</c:v>
                </c:pt>
                <c:pt idx="551">
                  <c:v>43.0449</c:v>
                </c:pt>
                <c:pt idx="552">
                  <c:v>43.0449</c:v>
                </c:pt>
                <c:pt idx="553">
                  <c:v>43.0449</c:v>
                </c:pt>
                <c:pt idx="554">
                  <c:v>43.0449</c:v>
                </c:pt>
                <c:pt idx="555">
                  <c:v>43.0449</c:v>
                </c:pt>
                <c:pt idx="556">
                  <c:v>43.0449</c:v>
                </c:pt>
                <c:pt idx="557">
                  <c:v>43.0449</c:v>
                </c:pt>
                <c:pt idx="558">
                  <c:v>43.0449</c:v>
                </c:pt>
                <c:pt idx="559">
                  <c:v>43.0449</c:v>
                </c:pt>
                <c:pt idx="560">
                  <c:v>43.0449</c:v>
                </c:pt>
                <c:pt idx="561">
                  <c:v>43.0449</c:v>
                </c:pt>
                <c:pt idx="562">
                  <c:v>43.0449</c:v>
                </c:pt>
                <c:pt idx="563">
                  <c:v>43.0449</c:v>
                </c:pt>
                <c:pt idx="564">
                  <c:v>43.041</c:v>
                </c:pt>
                <c:pt idx="565">
                  <c:v>43.0449</c:v>
                </c:pt>
                <c:pt idx="566">
                  <c:v>43.0449</c:v>
                </c:pt>
                <c:pt idx="567">
                  <c:v>43.0449</c:v>
                </c:pt>
                <c:pt idx="568">
                  <c:v>43.0449</c:v>
                </c:pt>
                <c:pt idx="569">
                  <c:v>43.0488</c:v>
                </c:pt>
                <c:pt idx="570">
                  <c:v>43.0449</c:v>
                </c:pt>
                <c:pt idx="571">
                  <c:v>43.0449</c:v>
                </c:pt>
                <c:pt idx="572">
                  <c:v>43.0449</c:v>
                </c:pt>
                <c:pt idx="573">
                  <c:v>43.0449</c:v>
                </c:pt>
                <c:pt idx="574">
                  <c:v>43.0449</c:v>
                </c:pt>
                <c:pt idx="575">
                  <c:v>43.0449</c:v>
                </c:pt>
                <c:pt idx="576">
                  <c:v>43.0449</c:v>
                </c:pt>
                <c:pt idx="577">
                  <c:v>43.0449</c:v>
                </c:pt>
                <c:pt idx="578">
                  <c:v>43.0449</c:v>
                </c:pt>
                <c:pt idx="579">
                  <c:v>43.0449</c:v>
                </c:pt>
                <c:pt idx="580">
                  <c:v>43.0449</c:v>
                </c:pt>
                <c:pt idx="581">
                  <c:v>43.0449</c:v>
                </c:pt>
                <c:pt idx="582">
                  <c:v>43.0449</c:v>
                </c:pt>
                <c:pt idx="583">
                  <c:v>43.0449</c:v>
                </c:pt>
                <c:pt idx="584">
                  <c:v>43.0449</c:v>
                </c:pt>
                <c:pt idx="585">
                  <c:v>43.0449</c:v>
                </c:pt>
                <c:pt idx="586">
                  <c:v>43.0449</c:v>
                </c:pt>
                <c:pt idx="587">
                  <c:v>43.0449</c:v>
                </c:pt>
                <c:pt idx="588">
                  <c:v>43.0449</c:v>
                </c:pt>
                <c:pt idx="589">
                  <c:v>43.0449</c:v>
                </c:pt>
                <c:pt idx="590">
                  <c:v>43.0449</c:v>
                </c:pt>
                <c:pt idx="591">
                  <c:v>43.3027</c:v>
                </c:pt>
                <c:pt idx="592">
                  <c:v>41.3887</c:v>
                </c:pt>
                <c:pt idx="593">
                  <c:v>41.3652</c:v>
                </c:pt>
                <c:pt idx="594">
                  <c:v>41.5176</c:v>
                </c:pt>
                <c:pt idx="595">
                  <c:v>41.3691</c:v>
                </c:pt>
                <c:pt idx="596">
                  <c:v>41.3691</c:v>
                </c:pt>
                <c:pt idx="597">
                  <c:v>41.3691</c:v>
                </c:pt>
                <c:pt idx="598">
                  <c:v>41.8301</c:v>
                </c:pt>
                <c:pt idx="599">
                  <c:v>41.7754</c:v>
                </c:pt>
                <c:pt idx="600">
                  <c:v>41.7832</c:v>
                </c:pt>
                <c:pt idx="601">
                  <c:v>41.7871</c:v>
                </c:pt>
                <c:pt idx="602">
                  <c:v>41.7793</c:v>
                </c:pt>
                <c:pt idx="603">
                  <c:v>41.3418</c:v>
                </c:pt>
                <c:pt idx="604">
                  <c:v>41.2832</c:v>
                </c:pt>
                <c:pt idx="605">
                  <c:v>41.2793</c:v>
                </c:pt>
                <c:pt idx="606">
                  <c:v>41.3223</c:v>
                </c:pt>
                <c:pt idx="607">
                  <c:v>41.6152</c:v>
                </c:pt>
                <c:pt idx="608">
                  <c:v>41.623</c:v>
                </c:pt>
                <c:pt idx="609">
                  <c:v>41.6113</c:v>
                </c:pt>
                <c:pt idx="610">
                  <c:v>41.3223</c:v>
                </c:pt>
                <c:pt idx="611">
                  <c:v>41.2842</c:v>
                </c:pt>
                <c:pt idx="612">
                  <c:v>41.2842</c:v>
                </c:pt>
                <c:pt idx="613">
                  <c:v>41.2842</c:v>
                </c:pt>
                <c:pt idx="614">
                  <c:v>41.7412</c:v>
                </c:pt>
                <c:pt idx="615">
                  <c:v>41.8115</c:v>
                </c:pt>
                <c:pt idx="616">
                  <c:v>41.6904</c:v>
                </c:pt>
                <c:pt idx="617">
                  <c:v>41.7061</c:v>
                </c:pt>
                <c:pt idx="618">
                  <c:v>41.6943</c:v>
                </c:pt>
                <c:pt idx="619">
                  <c:v>41.6943</c:v>
                </c:pt>
                <c:pt idx="620">
                  <c:v>41.2451</c:v>
                </c:pt>
                <c:pt idx="621">
                  <c:v>41.2334</c:v>
                </c:pt>
                <c:pt idx="622">
                  <c:v>41.2295</c:v>
                </c:pt>
                <c:pt idx="623">
                  <c:v>41.2383</c:v>
                </c:pt>
                <c:pt idx="624">
                  <c:v>41.5625</c:v>
                </c:pt>
                <c:pt idx="625">
                  <c:v>41.5664</c:v>
                </c:pt>
                <c:pt idx="626">
                  <c:v>41.5625</c:v>
                </c:pt>
                <c:pt idx="627">
                  <c:v>41.5703</c:v>
                </c:pt>
                <c:pt idx="628">
                  <c:v>41.7715</c:v>
                </c:pt>
                <c:pt idx="629">
                  <c:v>41.7637</c:v>
                </c:pt>
                <c:pt idx="630">
                  <c:v>41.7637</c:v>
                </c:pt>
                <c:pt idx="631">
                  <c:v>41.7598</c:v>
                </c:pt>
                <c:pt idx="632">
                  <c:v>41.7598</c:v>
                </c:pt>
                <c:pt idx="633">
                  <c:v>41.7402</c:v>
                </c:pt>
                <c:pt idx="634">
                  <c:v>41.7168</c:v>
                </c:pt>
                <c:pt idx="635">
                  <c:v>41.709</c:v>
                </c:pt>
                <c:pt idx="636">
                  <c:v>41.7285</c:v>
                </c:pt>
                <c:pt idx="637">
                  <c:v>44.2969</c:v>
                </c:pt>
                <c:pt idx="638">
                  <c:v>43.2188</c:v>
                </c:pt>
                <c:pt idx="639">
                  <c:v>43.1914</c:v>
                </c:pt>
                <c:pt idx="640">
                  <c:v>43.1953</c:v>
                </c:pt>
                <c:pt idx="641">
                  <c:v>43.2031</c:v>
                </c:pt>
                <c:pt idx="642">
                  <c:v>43.1914</c:v>
                </c:pt>
                <c:pt idx="643">
                  <c:v>43.1953</c:v>
                </c:pt>
                <c:pt idx="644">
                  <c:v>43.1992</c:v>
                </c:pt>
                <c:pt idx="645">
                  <c:v>43.2695</c:v>
                </c:pt>
                <c:pt idx="646">
                  <c:v>43.2109</c:v>
                </c:pt>
                <c:pt idx="647">
                  <c:v>43.3672</c:v>
                </c:pt>
                <c:pt idx="648">
                  <c:v>43.25</c:v>
                </c:pt>
                <c:pt idx="649">
                  <c:v>42.8906</c:v>
                </c:pt>
                <c:pt idx="650">
                  <c:v>42.9375</c:v>
                </c:pt>
                <c:pt idx="651">
                  <c:v>43.3008</c:v>
                </c:pt>
                <c:pt idx="652">
                  <c:v>43.4297</c:v>
                </c:pt>
                <c:pt idx="653">
                  <c:v>43.6992</c:v>
                </c:pt>
                <c:pt idx="654">
                  <c:v>43.8828</c:v>
                </c:pt>
                <c:pt idx="655">
                  <c:v>44.0547</c:v>
                </c:pt>
                <c:pt idx="656">
                  <c:v>43.1953</c:v>
                </c:pt>
                <c:pt idx="657">
                  <c:v>43.3633</c:v>
                </c:pt>
                <c:pt idx="658">
                  <c:v>49</c:v>
                </c:pt>
                <c:pt idx="659">
                  <c:v>49.9902</c:v>
                </c:pt>
                <c:pt idx="660">
                  <c:v>49.5059</c:v>
                </c:pt>
                <c:pt idx="661">
                  <c:v>49.502</c:v>
                </c:pt>
                <c:pt idx="662">
                  <c:v>49.5059</c:v>
                </c:pt>
                <c:pt idx="663">
                  <c:v>49.498</c:v>
                </c:pt>
                <c:pt idx="664">
                  <c:v>53.6973</c:v>
                </c:pt>
                <c:pt idx="665">
                  <c:v>55.5254</c:v>
                </c:pt>
                <c:pt idx="666">
                  <c:v>55.5098</c:v>
                </c:pt>
                <c:pt idx="667">
                  <c:v>55.5176</c:v>
                </c:pt>
                <c:pt idx="668">
                  <c:v>55.5527</c:v>
                </c:pt>
                <c:pt idx="669">
                  <c:v>55.5566</c:v>
                </c:pt>
                <c:pt idx="670">
                  <c:v>55.5566</c:v>
                </c:pt>
                <c:pt idx="671">
                  <c:v>55.5176</c:v>
                </c:pt>
                <c:pt idx="672">
                  <c:v>55.5098</c:v>
                </c:pt>
                <c:pt idx="673">
                  <c:v>55.5098</c:v>
                </c:pt>
                <c:pt idx="674">
                  <c:v>60.791</c:v>
                </c:pt>
                <c:pt idx="675">
                  <c:v>61.6582</c:v>
                </c:pt>
                <c:pt idx="676">
                  <c:v>61.6309</c:v>
                </c:pt>
                <c:pt idx="677">
                  <c:v>61.6387</c:v>
                </c:pt>
                <c:pt idx="678">
                  <c:v>61.6348</c:v>
                </c:pt>
                <c:pt idx="679">
                  <c:v>61.6387</c:v>
                </c:pt>
                <c:pt idx="680">
                  <c:v>61.623</c:v>
                </c:pt>
                <c:pt idx="681">
                  <c:v>61.6191</c:v>
                </c:pt>
                <c:pt idx="682">
                  <c:v>61.627</c:v>
                </c:pt>
                <c:pt idx="683">
                  <c:v>61.623</c:v>
                </c:pt>
                <c:pt idx="684">
                  <c:v>61.6348</c:v>
                </c:pt>
                <c:pt idx="685">
                  <c:v>61.6436</c:v>
                </c:pt>
                <c:pt idx="686">
                  <c:v>61.5732</c:v>
                </c:pt>
                <c:pt idx="687">
                  <c:v>61.5771</c:v>
                </c:pt>
                <c:pt idx="688">
                  <c:v>61.5654</c:v>
                </c:pt>
                <c:pt idx="689">
                  <c:v>61.5732</c:v>
                </c:pt>
                <c:pt idx="690">
                  <c:v>61.5732</c:v>
                </c:pt>
                <c:pt idx="691">
                  <c:v>61.5771</c:v>
                </c:pt>
                <c:pt idx="692">
                  <c:v>61.5693</c:v>
                </c:pt>
                <c:pt idx="693">
                  <c:v>61.5732</c:v>
                </c:pt>
                <c:pt idx="694">
                  <c:v>61.5654</c:v>
                </c:pt>
                <c:pt idx="695">
                  <c:v>61.5654</c:v>
                </c:pt>
                <c:pt idx="696">
                  <c:v>61.5693</c:v>
                </c:pt>
                <c:pt idx="697">
                  <c:v>61.5693</c:v>
                </c:pt>
                <c:pt idx="698">
                  <c:v>54.8633</c:v>
                </c:pt>
                <c:pt idx="699">
                  <c:v>55.0781</c:v>
                </c:pt>
                <c:pt idx="700">
                  <c:v>55.6445</c:v>
                </c:pt>
                <c:pt idx="701">
                  <c:v>55.8828</c:v>
                </c:pt>
                <c:pt idx="702">
                  <c:v>55.9844</c:v>
                </c:pt>
                <c:pt idx="703">
                  <c:v>56.043</c:v>
                </c:pt>
                <c:pt idx="704">
                  <c:v>55.6836</c:v>
                </c:pt>
                <c:pt idx="705">
                  <c:v>55.6641</c:v>
                </c:pt>
                <c:pt idx="706">
                  <c:v>55.5625</c:v>
                </c:pt>
                <c:pt idx="707">
                  <c:v>55.6758</c:v>
                </c:pt>
                <c:pt idx="708">
                  <c:v>55.4961</c:v>
                </c:pt>
                <c:pt idx="709">
                  <c:v>51.1953</c:v>
                </c:pt>
                <c:pt idx="710">
                  <c:v>51.1387</c:v>
                </c:pt>
                <c:pt idx="711">
                  <c:v>51.1387</c:v>
                </c:pt>
                <c:pt idx="712">
                  <c:v>51.1387</c:v>
                </c:pt>
                <c:pt idx="713">
                  <c:v>51.2441</c:v>
                </c:pt>
                <c:pt idx="714">
                  <c:v>51.209</c:v>
                </c:pt>
                <c:pt idx="715">
                  <c:v>44.9277</c:v>
                </c:pt>
                <c:pt idx="716">
                  <c:v>42.6309</c:v>
                </c:pt>
                <c:pt idx="717">
                  <c:v>43.0488</c:v>
                </c:pt>
                <c:pt idx="718">
                  <c:v>42.834</c:v>
                </c:pt>
                <c:pt idx="719">
                  <c:v>44.0723</c:v>
                </c:pt>
                <c:pt idx="720">
                  <c:v>44.0566</c:v>
                </c:pt>
                <c:pt idx="721">
                  <c:v>44.0488</c:v>
                </c:pt>
                <c:pt idx="722">
                  <c:v>44.0762</c:v>
                </c:pt>
                <c:pt idx="723">
                  <c:v>44.0488</c:v>
                </c:pt>
                <c:pt idx="724">
                  <c:v>44.0527</c:v>
                </c:pt>
                <c:pt idx="725">
                  <c:v>43.9355</c:v>
                </c:pt>
                <c:pt idx="726">
                  <c:v>43.8926</c:v>
                </c:pt>
                <c:pt idx="727">
                  <c:v>43.8652</c:v>
                </c:pt>
                <c:pt idx="728">
                  <c:v>44.0176</c:v>
                </c:pt>
                <c:pt idx="729">
                  <c:v>43.8848</c:v>
                </c:pt>
                <c:pt idx="730">
                  <c:v>43.7012</c:v>
                </c:pt>
                <c:pt idx="731">
                  <c:v>43.6816</c:v>
                </c:pt>
                <c:pt idx="732">
                  <c:v>43.6738</c:v>
                </c:pt>
                <c:pt idx="733">
                  <c:v>43.666</c:v>
                </c:pt>
                <c:pt idx="734">
                  <c:v>43.6934</c:v>
                </c:pt>
                <c:pt idx="735">
                  <c:v>43.6543</c:v>
                </c:pt>
                <c:pt idx="736">
                  <c:v>43.6465</c:v>
                </c:pt>
                <c:pt idx="737">
                  <c:v>43.6465</c:v>
                </c:pt>
                <c:pt idx="738">
                  <c:v>43.6465</c:v>
                </c:pt>
                <c:pt idx="739">
                  <c:v>43.6465</c:v>
                </c:pt>
                <c:pt idx="740">
                  <c:v>43.6465</c:v>
                </c:pt>
                <c:pt idx="741">
                  <c:v>43.6465</c:v>
                </c:pt>
                <c:pt idx="742">
                  <c:v>43.6465</c:v>
                </c:pt>
                <c:pt idx="743">
                  <c:v>43.6074</c:v>
                </c:pt>
                <c:pt idx="744">
                  <c:v>43.6074</c:v>
                </c:pt>
                <c:pt idx="745">
                  <c:v>43.6074</c:v>
                </c:pt>
                <c:pt idx="746">
                  <c:v>43.6152</c:v>
                </c:pt>
                <c:pt idx="747">
                  <c:v>43.6074</c:v>
                </c:pt>
                <c:pt idx="748">
                  <c:v>43.6074</c:v>
                </c:pt>
                <c:pt idx="749">
                  <c:v>43.6074</c:v>
                </c:pt>
                <c:pt idx="750">
                  <c:v>43.6074</c:v>
                </c:pt>
                <c:pt idx="751">
                  <c:v>43.6074</c:v>
                </c:pt>
                <c:pt idx="752">
                  <c:v>43.6074</c:v>
                </c:pt>
                <c:pt idx="753">
                  <c:v>43.6074</c:v>
                </c:pt>
                <c:pt idx="754">
                  <c:v>43.6074</c:v>
                </c:pt>
                <c:pt idx="755">
                  <c:v>43.6074</c:v>
                </c:pt>
                <c:pt idx="756">
                  <c:v>43.6074</c:v>
                </c:pt>
                <c:pt idx="757">
                  <c:v>43.6074</c:v>
                </c:pt>
                <c:pt idx="758">
                  <c:v>43.6074</c:v>
                </c:pt>
                <c:pt idx="759">
                  <c:v>43.6074</c:v>
                </c:pt>
                <c:pt idx="760">
                  <c:v>43.6074</c:v>
                </c:pt>
                <c:pt idx="761">
                  <c:v>43.6074</c:v>
                </c:pt>
                <c:pt idx="762">
                  <c:v>43.6074</c:v>
                </c:pt>
                <c:pt idx="763">
                  <c:v>43.6074</c:v>
                </c:pt>
                <c:pt idx="764">
                  <c:v>43.5791</c:v>
                </c:pt>
                <c:pt idx="765">
                  <c:v>43.6104</c:v>
                </c:pt>
                <c:pt idx="766">
                  <c:v>43.6104</c:v>
                </c:pt>
                <c:pt idx="767">
                  <c:v>43.6104</c:v>
                </c:pt>
                <c:pt idx="768">
                  <c:v>43.6104</c:v>
                </c:pt>
                <c:pt idx="769">
                  <c:v>43.6104</c:v>
                </c:pt>
                <c:pt idx="770">
                  <c:v>43.6104</c:v>
                </c:pt>
                <c:pt idx="771">
                  <c:v>43.6104</c:v>
                </c:pt>
                <c:pt idx="772">
                  <c:v>43.6104</c:v>
                </c:pt>
                <c:pt idx="773">
                  <c:v>43.6104</c:v>
                </c:pt>
                <c:pt idx="774">
                  <c:v>43.6104</c:v>
                </c:pt>
                <c:pt idx="775">
                  <c:v>43.6104</c:v>
                </c:pt>
                <c:pt idx="776">
                  <c:v>43.6104</c:v>
                </c:pt>
                <c:pt idx="777">
                  <c:v>43.6104</c:v>
                </c:pt>
                <c:pt idx="778">
                  <c:v>43.6104</c:v>
                </c:pt>
                <c:pt idx="779">
                  <c:v>43.6104</c:v>
                </c:pt>
                <c:pt idx="780">
                  <c:v>43.6104</c:v>
                </c:pt>
                <c:pt idx="781">
                  <c:v>43.6104</c:v>
                </c:pt>
                <c:pt idx="782">
                  <c:v>43.6104</c:v>
                </c:pt>
                <c:pt idx="783">
                  <c:v>43.6104</c:v>
                </c:pt>
                <c:pt idx="784">
                  <c:v>43.6104</c:v>
                </c:pt>
                <c:pt idx="785">
                  <c:v>43.6104</c:v>
                </c:pt>
                <c:pt idx="786">
                  <c:v>43.6104</c:v>
                </c:pt>
                <c:pt idx="787">
                  <c:v>43.6104</c:v>
                </c:pt>
                <c:pt idx="788">
                  <c:v>43.6104</c:v>
                </c:pt>
                <c:pt idx="789">
                  <c:v>43.6104</c:v>
                </c:pt>
                <c:pt idx="790">
                  <c:v>43.6104</c:v>
                </c:pt>
                <c:pt idx="791">
                  <c:v>43.6104</c:v>
                </c:pt>
                <c:pt idx="792">
                  <c:v>43.6104</c:v>
                </c:pt>
                <c:pt idx="793">
                  <c:v>43.6104</c:v>
                </c:pt>
                <c:pt idx="794">
                  <c:v>43.6104</c:v>
                </c:pt>
                <c:pt idx="795">
                  <c:v>43.6104</c:v>
                </c:pt>
                <c:pt idx="796">
                  <c:v>43.6143</c:v>
                </c:pt>
                <c:pt idx="797">
                  <c:v>43.6064</c:v>
                </c:pt>
                <c:pt idx="798">
                  <c:v>43.6104</c:v>
                </c:pt>
                <c:pt idx="799">
                  <c:v>43.6104</c:v>
                </c:pt>
                <c:pt idx="800">
                  <c:v>43.6104</c:v>
                </c:pt>
                <c:pt idx="801">
                  <c:v>43.6104</c:v>
                </c:pt>
                <c:pt idx="802">
                  <c:v>43.6104</c:v>
                </c:pt>
                <c:pt idx="803">
                  <c:v>43.6104</c:v>
                </c:pt>
                <c:pt idx="804">
                  <c:v>43.6104</c:v>
                </c:pt>
                <c:pt idx="805">
                  <c:v>43.6104</c:v>
                </c:pt>
                <c:pt idx="806">
                  <c:v>43.6104</c:v>
                </c:pt>
                <c:pt idx="807">
                  <c:v>43.6104</c:v>
                </c:pt>
                <c:pt idx="808">
                  <c:v>43.6104</c:v>
                </c:pt>
                <c:pt idx="809">
                  <c:v>43.6104</c:v>
                </c:pt>
                <c:pt idx="810">
                  <c:v>43.6104</c:v>
                </c:pt>
                <c:pt idx="811">
                  <c:v>43.6104</c:v>
                </c:pt>
                <c:pt idx="812">
                  <c:v>43.6104</c:v>
                </c:pt>
                <c:pt idx="813">
                  <c:v>43.6104</c:v>
                </c:pt>
                <c:pt idx="814">
                  <c:v>43.6104</c:v>
                </c:pt>
                <c:pt idx="815">
                  <c:v>43.6104</c:v>
                </c:pt>
                <c:pt idx="816">
                  <c:v>43.6104</c:v>
                </c:pt>
                <c:pt idx="817">
                  <c:v>43.6104</c:v>
                </c:pt>
                <c:pt idx="818">
                  <c:v>43.6104</c:v>
                </c:pt>
                <c:pt idx="819">
                  <c:v>43.6104</c:v>
                </c:pt>
                <c:pt idx="820">
                  <c:v>43.6104</c:v>
                </c:pt>
                <c:pt idx="821">
                  <c:v>43.6104</c:v>
                </c:pt>
                <c:pt idx="822">
                  <c:v>43.6104</c:v>
                </c:pt>
                <c:pt idx="823">
                  <c:v>43.6104</c:v>
                </c:pt>
                <c:pt idx="824">
                  <c:v>43.6104</c:v>
                </c:pt>
                <c:pt idx="825">
                  <c:v>43.6104</c:v>
                </c:pt>
                <c:pt idx="826">
                  <c:v>43.6094</c:v>
                </c:pt>
                <c:pt idx="827">
                  <c:v>43.6133</c:v>
                </c:pt>
                <c:pt idx="828">
                  <c:v>43.6055</c:v>
                </c:pt>
                <c:pt idx="829">
                  <c:v>43.6094</c:v>
                </c:pt>
                <c:pt idx="830">
                  <c:v>43.6094</c:v>
                </c:pt>
                <c:pt idx="831">
                  <c:v>43.6094</c:v>
                </c:pt>
                <c:pt idx="832">
                  <c:v>43.6094</c:v>
                </c:pt>
                <c:pt idx="833">
                  <c:v>43.6094</c:v>
                </c:pt>
              </c:numCache>
            </c:numRef>
          </c:cat>
          <c:val>
            <c:numRef>
              <c:f>[1]内存泄漏!$B$115:$B$1035</c:f>
              <c:numCache>
                <c:formatCode>General</c:formatCode>
                <c:ptCount val="921"/>
                <c:pt idx="0">
                  <c:v>54.2363</c:v>
                </c:pt>
                <c:pt idx="1">
                  <c:v>54.2402</c:v>
                </c:pt>
                <c:pt idx="2">
                  <c:v>54.2363</c:v>
                </c:pt>
                <c:pt idx="3">
                  <c:v>54.2363</c:v>
                </c:pt>
                <c:pt idx="4">
                  <c:v>54.5449</c:v>
                </c:pt>
                <c:pt idx="5">
                  <c:v>41.4502</c:v>
                </c:pt>
                <c:pt idx="6">
                  <c:v>41.4355</c:v>
                </c:pt>
                <c:pt idx="7">
                  <c:v>41.4395</c:v>
                </c:pt>
                <c:pt idx="8">
                  <c:v>41.4355</c:v>
                </c:pt>
                <c:pt idx="9">
                  <c:v>41.4355</c:v>
                </c:pt>
                <c:pt idx="10">
                  <c:v>41.4434</c:v>
                </c:pt>
                <c:pt idx="11">
                  <c:v>41.4434</c:v>
                </c:pt>
                <c:pt idx="12">
                  <c:v>41.4355</c:v>
                </c:pt>
                <c:pt idx="13">
                  <c:v>41.4355</c:v>
                </c:pt>
                <c:pt idx="14">
                  <c:v>41.4355</c:v>
                </c:pt>
                <c:pt idx="15">
                  <c:v>41.4355</c:v>
                </c:pt>
                <c:pt idx="16">
                  <c:v>41.4355</c:v>
                </c:pt>
                <c:pt idx="17">
                  <c:v>41.5879</c:v>
                </c:pt>
                <c:pt idx="18">
                  <c:v>41.5605</c:v>
                </c:pt>
                <c:pt idx="19">
                  <c:v>41.5488</c:v>
                </c:pt>
                <c:pt idx="20">
                  <c:v>41.5352</c:v>
                </c:pt>
                <c:pt idx="21">
                  <c:v>41.5703</c:v>
                </c:pt>
                <c:pt idx="22">
                  <c:v>41.5312</c:v>
                </c:pt>
                <c:pt idx="23">
                  <c:v>41.5234</c:v>
                </c:pt>
                <c:pt idx="24">
                  <c:v>41.0742</c:v>
                </c:pt>
                <c:pt idx="25">
                  <c:v>41.1992</c:v>
                </c:pt>
                <c:pt idx="26">
                  <c:v>41.1719</c:v>
                </c:pt>
                <c:pt idx="27">
                  <c:v>41.1758</c:v>
                </c:pt>
                <c:pt idx="28">
                  <c:v>41.1719</c:v>
                </c:pt>
                <c:pt idx="29">
                  <c:v>41.168</c:v>
                </c:pt>
                <c:pt idx="30">
                  <c:v>41.1602</c:v>
                </c:pt>
                <c:pt idx="31">
                  <c:v>41.1533</c:v>
                </c:pt>
                <c:pt idx="32">
                  <c:v>41.1719</c:v>
                </c:pt>
                <c:pt idx="33">
                  <c:v>40.7695</c:v>
                </c:pt>
                <c:pt idx="34">
                  <c:v>40.7656</c:v>
                </c:pt>
                <c:pt idx="35">
                  <c:v>40.7656</c:v>
                </c:pt>
                <c:pt idx="36">
                  <c:v>40.7656</c:v>
                </c:pt>
                <c:pt idx="37">
                  <c:v>40.7773</c:v>
                </c:pt>
                <c:pt idx="38">
                  <c:v>40.7734</c:v>
                </c:pt>
                <c:pt idx="39">
                  <c:v>40.7656</c:v>
                </c:pt>
                <c:pt idx="40">
                  <c:v>40.7656</c:v>
                </c:pt>
                <c:pt idx="41">
                  <c:v>40.7656</c:v>
                </c:pt>
                <c:pt idx="42">
                  <c:v>40.8047</c:v>
                </c:pt>
                <c:pt idx="43">
                  <c:v>40.7861</c:v>
                </c:pt>
                <c:pt idx="44">
                  <c:v>40.7822</c:v>
                </c:pt>
                <c:pt idx="45">
                  <c:v>40.7861</c:v>
                </c:pt>
                <c:pt idx="46">
                  <c:v>41.7725</c:v>
                </c:pt>
                <c:pt idx="47">
                  <c:v>42.374</c:v>
                </c:pt>
                <c:pt idx="48">
                  <c:v>42.2998</c:v>
                </c:pt>
                <c:pt idx="49">
                  <c:v>42.2998</c:v>
                </c:pt>
                <c:pt idx="50">
                  <c:v>42.3232</c:v>
                </c:pt>
                <c:pt idx="51">
                  <c:v>42.2881</c:v>
                </c:pt>
                <c:pt idx="52">
                  <c:v>42.2881</c:v>
                </c:pt>
                <c:pt idx="53">
                  <c:v>42.292</c:v>
                </c:pt>
                <c:pt idx="54">
                  <c:v>42.2881</c:v>
                </c:pt>
                <c:pt idx="55">
                  <c:v>42.2607</c:v>
                </c:pt>
                <c:pt idx="56">
                  <c:v>42.2529</c:v>
                </c:pt>
                <c:pt idx="57">
                  <c:v>42.2568</c:v>
                </c:pt>
                <c:pt idx="58">
                  <c:v>42.2607</c:v>
                </c:pt>
                <c:pt idx="59">
                  <c:v>42.2568</c:v>
                </c:pt>
                <c:pt idx="60">
                  <c:v>42.2568</c:v>
                </c:pt>
                <c:pt idx="61">
                  <c:v>42.2568</c:v>
                </c:pt>
                <c:pt idx="62">
                  <c:v>42.1318</c:v>
                </c:pt>
                <c:pt idx="63">
                  <c:v>42.21</c:v>
                </c:pt>
                <c:pt idx="64">
                  <c:v>42.1396</c:v>
                </c:pt>
                <c:pt idx="65">
                  <c:v>42.2178</c:v>
                </c:pt>
                <c:pt idx="66">
                  <c:v>42.1592</c:v>
                </c:pt>
                <c:pt idx="67">
                  <c:v>42.5889</c:v>
                </c:pt>
                <c:pt idx="68">
                  <c:v>43.1045</c:v>
                </c:pt>
                <c:pt idx="69">
                  <c:v>43.2412</c:v>
                </c:pt>
                <c:pt idx="70">
                  <c:v>43.4521</c:v>
                </c:pt>
                <c:pt idx="71">
                  <c:v>43.9521</c:v>
                </c:pt>
                <c:pt idx="72">
                  <c:v>49.5674</c:v>
                </c:pt>
                <c:pt idx="73">
                  <c:v>48.7803</c:v>
                </c:pt>
                <c:pt idx="74">
                  <c:v>48.7725</c:v>
                </c:pt>
                <c:pt idx="75">
                  <c:v>48.1797</c:v>
                </c:pt>
                <c:pt idx="76">
                  <c:v>48.168</c:v>
                </c:pt>
                <c:pt idx="77">
                  <c:v>48.1875</c:v>
                </c:pt>
                <c:pt idx="78">
                  <c:v>48.1719</c:v>
                </c:pt>
                <c:pt idx="79">
                  <c:v>48.1641</c:v>
                </c:pt>
                <c:pt idx="80">
                  <c:v>48.1758</c:v>
                </c:pt>
                <c:pt idx="81">
                  <c:v>48.6328</c:v>
                </c:pt>
                <c:pt idx="82">
                  <c:v>48.6445</c:v>
                </c:pt>
                <c:pt idx="83">
                  <c:v>48.6328</c:v>
                </c:pt>
                <c:pt idx="84">
                  <c:v>48.6367</c:v>
                </c:pt>
                <c:pt idx="85">
                  <c:v>54.918</c:v>
                </c:pt>
                <c:pt idx="86">
                  <c:v>54.5957</c:v>
                </c:pt>
                <c:pt idx="87">
                  <c:v>54.5762</c:v>
                </c:pt>
                <c:pt idx="88">
                  <c:v>54.5879</c:v>
                </c:pt>
                <c:pt idx="89">
                  <c:v>54.584</c:v>
                </c:pt>
                <c:pt idx="90">
                  <c:v>54.5918</c:v>
                </c:pt>
                <c:pt idx="91">
                  <c:v>54.5918</c:v>
                </c:pt>
                <c:pt idx="92">
                  <c:v>54.584</c:v>
                </c:pt>
                <c:pt idx="93">
                  <c:v>54.5879</c:v>
                </c:pt>
                <c:pt idx="94">
                  <c:v>61.1543</c:v>
                </c:pt>
                <c:pt idx="95">
                  <c:v>61.1895</c:v>
                </c:pt>
                <c:pt idx="96">
                  <c:v>61.166</c:v>
                </c:pt>
                <c:pt idx="97">
                  <c:v>61.1699</c:v>
                </c:pt>
                <c:pt idx="98">
                  <c:v>61.1699</c:v>
                </c:pt>
                <c:pt idx="99">
                  <c:v>61.1699</c:v>
                </c:pt>
                <c:pt idx="100">
                  <c:v>61.1621</c:v>
                </c:pt>
                <c:pt idx="101">
                  <c:v>61.166</c:v>
                </c:pt>
                <c:pt idx="102">
                  <c:v>63.7715</c:v>
                </c:pt>
                <c:pt idx="103">
                  <c:v>64.0566</c:v>
                </c:pt>
                <c:pt idx="104">
                  <c:v>64.0293</c:v>
                </c:pt>
                <c:pt idx="105">
                  <c:v>64.0332</c:v>
                </c:pt>
                <c:pt idx="106">
                  <c:v>64.0332</c:v>
                </c:pt>
                <c:pt idx="107">
                  <c:v>55.8184</c:v>
                </c:pt>
                <c:pt idx="108">
                  <c:v>55.8105</c:v>
                </c:pt>
                <c:pt idx="109">
                  <c:v>55.8145</c:v>
                </c:pt>
                <c:pt idx="110">
                  <c:v>55.9941</c:v>
                </c:pt>
                <c:pt idx="111">
                  <c:v>56.5176</c:v>
                </c:pt>
                <c:pt idx="112">
                  <c:v>56.8496</c:v>
                </c:pt>
                <c:pt idx="113">
                  <c:v>56.9082</c:v>
                </c:pt>
                <c:pt idx="114">
                  <c:v>57.0996</c:v>
                </c:pt>
                <c:pt idx="115">
                  <c:v>56.791</c:v>
                </c:pt>
                <c:pt idx="116">
                  <c:v>56.8496</c:v>
                </c:pt>
                <c:pt idx="117">
                  <c:v>55.1973</c:v>
                </c:pt>
                <c:pt idx="118">
                  <c:v>49.916</c:v>
                </c:pt>
                <c:pt idx="119">
                  <c:v>49.877</c:v>
                </c:pt>
                <c:pt idx="120">
                  <c:v>46.5098</c:v>
                </c:pt>
                <c:pt idx="121">
                  <c:v>46.5137</c:v>
                </c:pt>
                <c:pt idx="122">
                  <c:v>46.502</c:v>
                </c:pt>
                <c:pt idx="123">
                  <c:v>46.498</c:v>
                </c:pt>
                <c:pt idx="124">
                  <c:v>46.5098</c:v>
                </c:pt>
                <c:pt idx="125">
                  <c:v>46.498</c:v>
                </c:pt>
                <c:pt idx="126">
                  <c:v>46.498</c:v>
                </c:pt>
                <c:pt idx="127">
                  <c:v>46.498</c:v>
                </c:pt>
                <c:pt idx="128">
                  <c:v>46.498</c:v>
                </c:pt>
                <c:pt idx="129">
                  <c:v>46.498</c:v>
                </c:pt>
                <c:pt idx="130">
                  <c:v>46.502</c:v>
                </c:pt>
                <c:pt idx="131">
                  <c:v>46.502</c:v>
                </c:pt>
                <c:pt idx="132">
                  <c:v>46.502</c:v>
                </c:pt>
                <c:pt idx="133">
                  <c:v>46.502</c:v>
                </c:pt>
                <c:pt idx="134">
                  <c:v>46.502</c:v>
                </c:pt>
                <c:pt idx="135">
                  <c:v>46.5059</c:v>
                </c:pt>
                <c:pt idx="136">
                  <c:v>46.5059</c:v>
                </c:pt>
                <c:pt idx="137">
                  <c:v>46.502</c:v>
                </c:pt>
                <c:pt idx="138">
                  <c:v>46.502</c:v>
                </c:pt>
                <c:pt idx="139">
                  <c:v>46.502</c:v>
                </c:pt>
                <c:pt idx="140">
                  <c:v>46.502</c:v>
                </c:pt>
                <c:pt idx="141">
                  <c:v>46.502</c:v>
                </c:pt>
                <c:pt idx="142">
                  <c:v>46.502</c:v>
                </c:pt>
                <c:pt idx="143">
                  <c:v>46.502</c:v>
                </c:pt>
                <c:pt idx="144">
                  <c:v>46.502</c:v>
                </c:pt>
                <c:pt idx="145">
                  <c:v>46.502</c:v>
                </c:pt>
                <c:pt idx="146">
                  <c:v>46.502</c:v>
                </c:pt>
                <c:pt idx="147">
                  <c:v>46.502</c:v>
                </c:pt>
                <c:pt idx="148">
                  <c:v>48.084</c:v>
                </c:pt>
                <c:pt idx="149">
                  <c:v>46.502</c:v>
                </c:pt>
                <c:pt idx="150">
                  <c:v>46.502</c:v>
                </c:pt>
                <c:pt idx="151">
                  <c:v>46.502</c:v>
                </c:pt>
                <c:pt idx="152">
                  <c:v>46.502</c:v>
                </c:pt>
                <c:pt idx="153">
                  <c:v>46.502</c:v>
                </c:pt>
                <c:pt idx="154">
                  <c:v>46.502</c:v>
                </c:pt>
                <c:pt idx="155">
                  <c:v>46.502</c:v>
                </c:pt>
                <c:pt idx="156">
                  <c:v>46.502</c:v>
                </c:pt>
                <c:pt idx="157">
                  <c:v>46.502</c:v>
                </c:pt>
                <c:pt idx="158">
                  <c:v>46.502</c:v>
                </c:pt>
                <c:pt idx="159">
                  <c:v>46.502</c:v>
                </c:pt>
                <c:pt idx="160">
                  <c:v>46.502</c:v>
                </c:pt>
                <c:pt idx="161">
                  <c:v>46.5098</c:v>
                </c:pt>
                <c:pt idx="162">
                  <c:v>46.502</c:v>
                </c:pt>
                <c:pt idx="163">
                  <c:v>46.502</c:v>
                </c:pt>
                <c:pt idx="164">
                  <c:v>46.502</c:v>
                </c:pt>
                <c:pt idx="165">
                  <c:v>46.502</c:v>
                </c:pt>
                <c:pt idx="166">
                  <c:v>46.502</c:v>
                </c:pt>
                <c:pt idx="167">
                  <c:v>46.502</c:v>
                </c:pt>
                <c:pt idx="168">
                  <c:v>46.502</c:v>
                </c:pt>
                <c:pt idx="169">
                  <c:v>46.502</c:v>
                </c:pt>
                <c:pt idx="170">
                  <c:v>46.502</c:v>
                </c:pt>
                <c:pt idx="171">
                  <c:v>46.502</c:v>
                </c:pt>
                <c:pt idx="172">
                  <c:v>46.502</c:v>
                </c:pt>
                <c:pt idx="173">
                  <c:v>46.502</c:v>
                </c:pt>
                <c:pt idx="174">
                  <c:v>46.502</c:v>
                </c:pt>
                <c:pt idx="175">
                  <c:v>46.502</c:v>
                </c:pt>
                <c:pt idx="176">
                  <c:v>46.502</c:v>
                </c:pt>
                <c:pt idx="177">
                  <c:v>46.498</c:v>
                </c:pt>
                <c:pt idx="178">
                  <c:v>46.502</c:v>
                </c:pt>
                <c:pt idx="179">
                  <c:v>46.4961</c:v>
                </c:pt>
                <c:pt idx="180">
                  <c:v>46.502</c:v>
                </c:pt>
                <c:pt idx="181">
                  <c:v>46.502</c:v>
                </c:pt>
                <c:pt idx="182">
                  <c:v>46.502</c:v>
                </c:pt>
                <c:pt idx="183">
                  <c:v>46.502</c:v>
                </c:pt>
                <c:pt idx="184">
                  <c:v>46.502</c:v>
                </c:pt>
                <c:pt idx="185">
                  <c:v>46.502</c:v>
                </c:pt>
                <c:pt idx="186">
                  <c:v>46.502</c:v>
                </c:pt>
                <c:pt idx="187">
                  <c:v>46.502</c:v>
                </c:pt>
                <c:pt idx="188">
                  <c:v>46.5059</c:v>
                </c:pt>
                <c:pt idx="189">
                  <c:v>46.502</c:v>
                </c:pt>
                <c:pt idx="190">
                  <c:v>46.502</c:v>
                </c:pt>
                <c:pt idx="191">
                  <c:v>46.502</c:v>
                </c:pt>
                <c:pt idx="192">
                  <c:v>46.502</c:v>
                </c:pt>
                <c:pt idx="193">
                  <c:v>46.502</c:v>
                </c:pt>
                <c:pt idx="194">
                  <c:v>46.502</c:v>
                </c:pt>
                <c:pt idx="195">
                  <c:v>46.502</c:v>
                </c:pt>
                <c:pt idx="196">
                  <c:v>46.502</c:v>
                </c:pt>
                <c:pt idx="197">
                  <c:v>46.502</c:v>
                </c:pt>
                <c:pt idx="198">
                  <c:v>46.502</c:v>
                </c:pt>
                <c:pt idx="199">
                  <c:v>46.502</c:v>
                </c:pt>
                <c:pt idx="200">
                  <c:v>46.502</c:v>
                </c:pt>
                <c:pt idx="201">
                  <c:v>46.502</c:v>
                </c:pt>
                <c:pt idx="202">
                  <c:v>46.502</c:v>
                </c:pt>
                <c:pt idx="203">
                  <c:v>46.502</c:v>
                </c:pt>
                <c:pt idx="204">
                  <c:v>46.498</c:v>
                </c:pt>
                <c:pt idx="205">
                  <c:v>46.502</c:v>
                </c:pt>
                <c:pt idx="206">
                  <c:v>46.502</c:v>
                </c:pt>
                <c:pt idx="207">
                  <c:v>46.502</c:v>
                </c:pt>
                <c:pt idx="208">
                  <c:v>46.502</c:v>
                </c:pt>
                <c:pt idx="209">
                  <c:v>46.502</c:v>
                </c:pt>
                <c:pt idx="210">
                  <c:v>46.502</c:v>
                </c:pt>
                <c:pt idx="211">
                  <c:v>46.502</c:v>
                </c:pt>
                <c:pt idx="212">
                  <c:v>46.502</c:v>
                </c:pt>
                <c:pt idx="213">
                  <c:v>46.5098</c:v>
                </c:pt>
                <c:pt idx="214">
                  <c:v>46.502</c:v>
                </c:pt>
                <c:pt idx="215">
                  <c:v>46.502</c:v>
                </c:pt>
                <c:pt idx="216">
                  <c:v>46.502</c:v>
                </c:pt>
                <c:pt idx="217">
                  <c:v>46.502</c:v>
                </c:pt>
                <c:pt idx="218">
                  <c:v>46.502</c:v>
                </c:pt>
                <c:pt idx="219">
                  <c:v>46.502</c:v>
                </c:pt>
                <c:pt idx="220">
                  <c:v>46.502</c:v>
                </c:pt>
                <c:pt idx="221">
                  <c:v>46.502</c:v>
                </c:pt>
                <c:pt idx="222">
                  <c:v>46.502</c:v>
                </c:pt>
                <c:pt idx="223">
                  <c:v>46.502</c:v>
                </c:pt>
                <c:pt idx="224">
                  <c:v>46.502</c:v>
                </c:pt>
                <c:pt idx="225">
                  <c:v>46.502</c:v>
                </c:pt>
                <c:pt idx="226">
                  <c:v>46.502</c:v>
                </c:pt>
                <c:pt idx="227">
                  <c:v>46.502</c:v>
                </c:pt>
                <c:pt idx="228">
                  <c:v>46.502</c:v>
                </c:pt>
                <c:pt idx="229">
                  <c:v>46.502</c:v>
                </c:pt>
                <c:pt idx="230">
                  <c:v>46.502</c:v>
                </c:pt>
                <c:pt idx="231">
                  <c:v>46.502</c:v>
                </c:pt>
                <c:pt idx="232">
                  <c:v>46.502</c:v>
                </c:pt>
                <c:pt idx="233">
                  <c:v>46.502</c:v>
                </c:pt>
                <c:pt idx="234">
                  <c:v>46.502</c:v>
                </c:pt>
                <c:pt idx="235">
                  <c:v>46.502</c:v>
                </c:pt>
                <c:pt idx="236">
                  <c:v>46.502</c:v>
                </c:pt>
                <c:pt idx="237">
                  <c:v>46.502</c:v>
                </c:pt>
                <c:pt idx="238">
                  <c:v>46.502</c:v>
                </c:pt>
                <c:pt idx="239">
                  <c:v>46.5059</c:v>
                </c:pt>
                <c:pt idx="240">
                  <c:v>46.5059</c:v>
                </c:pt>
                <c:pt idx="241">
                  <c:v>46.502</c:v>
                </c:pt>
                <c:pt idx="242">
                  <c:v>46.502</c:v>
                </c:pt>
                <c:pt idx="243">
                  <c:v>46.502</c:v>
                </c:pt>
                <c:pt idx="244">
                  <c:v>46.502</c:v>
                </c:pt>
                <c:pt idx="245">
                  <c:v>46.502</c:v>
                </c:pt>
                <c:pt idx="246">
                  <c:v>46.502</c:v>
                </c:pt>
                <c:pt idx="247">
                  <c:v>46.502</c:v>
                </c:pt>
                <c:pt idx="248">
                  <c:v>46.502</c:v>
                </c:pt>
                <c:pt idx="249">
                  <c:v>46.502</c:v>
                </c:pt>
                <c:pt idx="250">
                  <c:v>46.502</c:v>
                </c:pt>
                <c:pt idx="251">
                  <c:v>46.502</c:v>
                </c:pt>
                <c:pt idx="252">
                  <c:v>46.502</c:v>
                </c:pt>
                <c:pt idx="253">
                  <c:v>46.502</c:v>
                </c:pt>
                <c:pt idx="254">
                  <c:v>46.502</c:v>
                </c:pt>
                <c:pt idx="255">
                  <c:v>46.502</c:v>
                </c:pt>
                <c:pt idx="256">
                  <c:v>46.502</c:v>
                </c:pt>
                <c:pt idx="257">
                  <c:v>46.502</c:v>
                </c:pt>
                <c:pt idx="258">
                  <c:v>46.498</c:v>
                </c:pt>
                <c:pt idx="259">
                  <c:v>46.502</c:v>
                </c:pt>
                <c:pt idx="260">
                  <c:v>46.502</c:v>
                </c:pt>
                <c:pt idx="261">
                  <c:v>46.502</c:v>
                </c:pt>
                <c:pt idx="262">
                  <c:v>46.502</c:v>
                </c:pt>
                <c:pt idx="263">
                  <c:v>46.502</c:v>
                </c:pt>
                <c:pt idx="264">
                  <c:v>46.502</c:v>
                </c:pt>
                <c:pt idx="265">
                  <c:v>46.502</c:v>
                </c:pt>
                <c:pt idx="266">
                  <c:v>46.5098</c:v>
                </c:pt>
                <c:pt idx="267">
                  <c:v>46.5059</c:v>
                </c:pt>
                <c:pt idx="268">
                  <c:v>46.502</c:v>
                </c:pt>
                <c:pt idx="269">
                  <c:v>46.502</c:v>
                </c:pt>
                <c:pt idx="270">
                  <c:v>46.502</c:v>
                </c:pt>
                <c:pt idx="271">
                  <c:v>46.502</c:v>
                </c:pt>
                <c:pt idx="272">
                  <c:v>46.502</c:v>
                </c:pt>
                <c:pt idx="273">
                  <c:v>46.502</c:v>
                </c:pt>
                <c:pt idx="274">
                  <c:v>46.502</c:v>
                </c:pt>
                <c:pt idx="275">
                  <c:v>46.502</c:v>
                </c:pt>
                <c:pt idx="276">
                  <c:v>46.502</c:v>
                </c:pt>
                <c:pt idx="277">
                  <c:v>46.502</c:v>
                </c:pt>
                <c:pt idx="278">
                  <c:v>46.502</c:v>
                </c:pt>
                <c:pt idx="279">
                  <c:v>46.502</c:v>
                </c:pt>
                <c:pt idx="280">
                  <c:v>46.502</c:v>
                </c:pt>
                <c:pt idx="281">
                  <c:v>46.502</c:v>
                </c:pt>
                <c:pt idx="282">
                  <c:v>46.502</c:v>
                </c:pt>
                <c:pt idx="283">
                  <c:v>46.502</c:v>
                </c:pt>
                <c:pt idx="284">
                  <c:v>46.502</c:v>
                </c:pt>
                <c:pt idx="285">
                  <c:v>46.4961</c:v>
                </c:pt>
                <c:pt idx="286">
                  <c:v>46.502</c:v>
                </c:pt>
                <c:pt idx="287">
                  <c:v>46.502</c:v>
                </c:pt>
                <c:pt idx="288">
                  <c:v>46.502</c:v>
                </c:pt>
                <c:pt idx="289">
                  <c:v>46.502</c:v>
                </c:pt>
                <c:pt idx="290">
                  <c:v>46.502</c:v>
                </c:pt>
                <c:pt idx="291">
                  <c:v>46.502</c:v>
                </c:pt>
                <c:pt idx="292">
                  <c:v>46.502</c:v>
                </c:pt>
                <c:pt idx="293">
                  <c:v>46.5059</c:v>
                </c:pt>
                <c:pt idx="294">
                  <c:v>46.502</c:v>
                </c:pt>
                <c:pt idx="295">
                  <c:v>46.502</c:v>
                </c:pt>
                <c:pt idx="296">
                  <c:v>46.502</c:v>
                </c:pt>
                <c:pt idx="297">
                  <c:v>46.502</c:v>
                </c:pt>
                <c:pt idx="298">
                  <c:v>46.502</c:v>
                </c:pt>
                <c:pt idx="299">
                  <c:v>46.502</c:v>
                </c:pt>
                <c:pt idx="300">
                  <c:v>46.502</c:v>
                </c:pt>
                <c:pt idx="301">
                  <c:v>46.502</c:v>
                </c:pt>
                <c:pt idx="302">
                  <c:v>46.502</c:v>
                </c:pt>
                <c:pt idx="303">
                  <c:v>46.502</c:v>
                </c:pt>
                <c:pt idx="304">
                  <c:v>46.502</c:v>
                </c:pt>
                <c:pt idx="305">
                  <c:v>46.502</c:v>
                </c:pt>
                <c:pt idx="306">
                  <c:v>46.502</c:v>
                </c:pt>
                <c:pt idx="307">
                  <c:v>46.502</c:v>
                </c:pt>
                <c:pt idx="308">
                  <c:v>46.502</c:v>
                </c:pt>
                <c:pt idx="309">
                  <c:v>46.502</c:v>
                </c:pt>
                <c:pt idx="310">
                  <c:v>46.502</c:v>
                </c:pt>
                <c:pt idx="311">
                  <c:v>46.502</c:v>
                </c:pt>
                <c:pt idx="312">
                  <c:v>46.502</c:v>
                </c:pt>
                <c:pt idx="313">
                  <c:v>46.502</c:v>
                </c:pt>
                <c:pt idx="314">
                  <c:v>46.502</c:v>
                </c:pt>
                <c:pt idx="315">
                  <c:v>46.502</c:v>
                </c:pt>
                <c:pt idx="316">
                  <c:v>46.502</c:v>
                </c:pt>
                <c:pt idx="317">
                  <c:v>46.502</c:v>
                </c:pt>
                <c:pt idx="318">
                  <c:v>46.502</c:v>
                </c:pt>
                <c:pt idx="319">
                  <c:v>46.502</c:v>
                </c:pt>
                <c:pt idx="320">
                  <c:v>46.5098</c:v>
                </c:pt>
                <c:pt idx="321">
                  <c:v>46.502</c:v>
                </c:pt>
                <c:pt idx="322">
                  <c:v>46.502</c:v>
                </c:pt>
                <c:pt idx="323">
                  <c:v>46.502</c:v>
                </c:pt>
                <c:pt idx="324">
                  <c:v>46.502</c:v>
                </c:pt>
                <c:pt idx="325">
                  <c:v>46.502</c:v>
                </c:pt>
                <c:pt idx="326">
                  <c:v>46.502</c:v>
                </c:pt>
                <c:pt idx="327">
                  <c:v>46.502</c:v>
                </c:pt>
                <c:pt idx="328">
                  <c:v>46.502</c:v>
                </c:pt>
                <c:pt idx="329">
                  <c:v>46.502</c:v>
                </c:pt>
                <c:pt idx="330">
                  <c:v>46.502</c:v>
                </c:pt>
                <c:pt idx="331">
                  <c:v>46.502</c:v>
                </c:pt>
                <c:pt idx="332">
                  <c:v>46.502</c:v>
                </c:pt>
                <c:pt idx="333">
                  <c:v>46.502</c:v>
                </c:pt>
                <c:pt idx="334">
                  <c:v>46.502</c:v>
                </c:pt>
                <c:pt idx="335">
                  <c:v>46.502</c:v>
                </c:pt>
                <c:pt idx="336">
                  <c:v>46.502</c:v>
                </c:pt>
                <c:pt idx="337">
                  <c:v>46.502</c:v>
                </c:pt>
                <c:pt idx="338">
                  <c:v>46.502</c:v>
                </c:pt>
                <c:pt idx="339">
                  <c:v>46.5059</c:v>
                </c:pt>
                <c:pt idx="340">
                  <c:v>46.5059</c:v>
                </c:pt>
                <c:pt idx="341">
                  <c:v>46.5059</c:v>
                </c:pt>
                <c:pt idx="342">
                  <c:v>46.5059</c:v>
                </c:pt>
                <c:pt idx="343">
                  <c:v>46.5059</c:v>
                </c:pt>
                <c:pt idx="344">
                  <c:v>46.5059</c:v>
                </c:pt>
                <c:pt idx="345">
                  <c:v>46.5059</c:v>
                </c:pt>
                <c:pt idx="346">
                  <c:v>46.5059</c:v>
                </c:pt>
                <c:pt idx="347">
                  <c:v>46.5098</c:v>
                </c:pt>
                <c:pt idx="348">
                  <c:v>46.5059</c:v>
                </c:pt>
                <c:pt idx="349">
                  <c:v>46.5059</c:v>
                </c:pt>
                <c:pt idx="350">
                  <c:v>46.5059</c:v>
                </c:pt>
                <c:pt idx="351">
                  <c:v>46.5059</c:v>
                </c:pt>
                <c:pt idx="352">
                  <c:v>46.5059</c:v>
                </c:pt>
                <c:pt idx="353">
                  <c:v>46.5059</c:v>
                </c:pt>
                <c:pt idx="354">
                  <c:v>46.5059</c:v>
                </c:pt>
                <c:pt idx="355">
                  <c:v>46.5059</c:v>
                </c:pt>
                <c:pt idx="356">
                  <c:v>46.5059</c:v>
                </c:pt>
                <c:pt idx="357">
                  <c:v>46.5059</c:v>
                </c:pt>
                <c:pt idx="358">
                  <c:v>46.5059</c:v>
                </c:pt>
                <c:pt idx="359">
                  <c:v>46.5059</c:v>
                </c:pt>
                <c:pt idx="360">
                  <c:v>46.5059</c:v>
                </c:pt>
                <c:pt idx="361">
                  <c:v>46.5059</c:v>
                </c:pt>
                <c:pt idx="362">
                  <c:v>46.5059</c:v>
                </c:pt>
                <c:pt idx="363">
                  <c:v>46.5059</c:v>
                </c:pt>
                <c:pt idx="364">
                  <c:v>46.5098</c:v>
                </c:pt>
                <c:pt idx="365">
                  <c:v>46.5098</c:v>
                </c:pt>
                <c:pt idx="366">
                  <c:v>46.5059</c:v>
                </c:pt>
                <c:pt idx="367">
                  <c:v>46.5059</c:v>
                </c:pt>
                <c:pt idx="368">
                  <c:v>46.502</c:v>
                </c:pt>
                <c:pt idx="369">
                  <c:v>46.5059</c:v>
                </c:pt>
                <c:pt idx="370">
                  <c:v>46.5527</c:v>
                </c:pt>
                <c:pt idx="371">
                  <c:v>46.5137</c:v>
                </c:pt>
                <c:pt idx="372">
                  <c:v>46.5176</c:v>
                </c:pt>
                <c:pt idx="373">
                  <c:v>46.5684</c:v>
                </c:pt>
                <c:pt idx="374">
                  <c:v>46.5176</c:v>
                </c:pt>
                <c:pt idx="375">
                  <c:v>41.5918</c:v>
                </c:pt>
                <c:pt idx="376">
                  <c:v>41.6113</c:v>
                </c:pt>
                <c:pt idx="377">
                  <c:v>41.7051</c:v>
                </c:pt>
                <c:pt idx="378">
                  <c:v>41.7012</c:v>
                </c:pt>
                <c:pt idx="379">
                  <c:v>41.6426</c:v>
                </c:pt>
                <c:pt idx="380">
                  <c:v>41.6582</c:v>
                </c:pt>
                <c:pt idx="381">
                  <c:v>41.6699</c:v>
                </c:pt>
                <c:pt idx="382">
                  <c:v>41.6738</c:v>
                </c:pt>
                <c:pt idx="383">
                  <c:v>41.6738</c:v>
                </c:pt>
                <c:pt idx="384">
                  <c:v>41.6777</c:v>
                </c:pt>
                <c:pt idx="385">
                  <c:v>41.2285</c:v>
                </c:pt>
                <c:pt idx="386">
                  <c:v>41.2246</c:v>
                </c:pt>
                <c:pt idx="387">
                  <c:v>41.2207</c:v>
                </c:pt>
                <c:pt idx="388">
                  <c:v>41.2207</c:v>
                </c:pt>
                <c:pt idx="389">
                  <c:v>41.3652</c:v>
                </c:pt>
                <c:pt idx="390">
                  <c:v>41.3418</c:v>
                </c:pt>
                <c:pt idx="391">
                  <c:v>41.3301</c:v>
                </c:pt>
                <c:pt idx="392">
                  <c:v>41.3457</c:v>
                </c:pt>
                <c:pt idx="393">
                  <c:v>41.3457</c:v>
                </c:pt>
                <c:pt idx="394">
                  <c:v>41.2637</c:v>
                </c:pt>
                <c:pt idx="395">
                  <c:v>41.2402</c:v>
                </c:pt>
                <c:pt idx="396">
                  <c:v>41.252</c:v>
                </c:pt>
                <c:pt idx="397">
                  <c:v>41.248</c:v>
                </c:pt>
                <c:pt idx="398">
                  <c:v>43.9072</c:v>
                </c:pt>
                <c:pt idx="399">
                  <c:v>42.8018</c:v>
                </c:pt>
                <c:pt idx="400">
                  <c:v>42.7119</c:v>
                </c:pt>
                <c:pt idx="401">
                  <c:v>42.7471</c:v>
                </c:pt>
                <c:pt idx="402">
                  <c:v>42.7158</c:v>
                </c:pt>
                <c:pt idx="403">
                  <c:v>42.7158</c:v>
                </c:pt>
                <c:pt idx="404">
                  <c:v>42.7783</c:v>
                </c:pt>
                <c:pt idx="405">
                  <c:v>42.7617</c:v>
                </c:pt>
                <c:pt idx="406">
                  <c:v>42.8867</c:v>
                </c:pt>
                <c:pt idx="407">
                  <c:v>42.7578</c:v>
                </c:pt>
                <c:pt idx="408">
                  <c:v>42.7383</c:v>
                </c:pt>
                <c:pt idx="409">
                  <c:v>42.7383</c:v>
                </c:pt>
                <c:pt idx="410">
                  <c:v>43.1758</c:v>
                </c:pt>
                <c:pt idx="411">
                  <c:v>43.4727</c:v>
                </c:pt>
                <c:pt idx="412">
                  <c:v>43.6992</c:v>
                </c:pt>
                <c:pt idx="413">
                  <c:v>43.9189</c:v>
                </c:pt>
                <c:pt idx="414">
                  <c:v>48.2441</c:v>
                </c:pt>
                <c:pt idx="415">
                  <c:v>50.0762</c:v>
                </c:pt>
                <c:pt idx="416">
                  <c:v>49.3145</c:v>
                </c:pt>
                <c:pt idx="417">
                  <c:v>49.3184</c:v>
                </c:pt>
                <c:pt idx="418">
                  <c:v>49.3184</c:v>
                </c:pt>
                <c:pt idx="419">
                  <c:v>49.3145</c:v>
                </c:pt>
                <c:pt idx="420">
                  <c:v>49.3027</c:v>
                </c:pt>
                <c:pt idx="421">
                  <c:v>49.3066</c:v>
                </c:pt>
                <c:pt idx="422">
                  <c:v>49.3027</c:v>
                </c:pt>
                <c:pt idx="423">
                  <c:v>48.334</c:v>
                </c:pt>
                <c:pt idx="424">
                  <c:v>55.4053</c:v>
                </c:pt>
                <c:pt idx="425">
                  <c:v>55.4131</c:v>
                </c:pt>
                <c:pt idx="426">
                  <c:v>55.4131</c:v>
                </c:pt>
                <c:pt idx="427">
                  <c:v>55.417</c:v>
                </c:pt>
                <c:pt idx="428">
                  <c:v>54.7783</c:v>
                </c:pt>
                <c:pt idx="429">
                  <c:v>54.7822</c:v>
                </c:pt>
                <c:pt idx="430">
                  <c:v>54.7783</c:v>
                </c:pt>
                <c:pt idx="431">
                  <c:v>54.7939</c:v>
                </c:pt>
                <c:pt idx="432">
                  <c:v>61.4473</c:v>
                </c:pt>
                <c:pt idx="433">
                  <c:v>61.377</c:v>
                </c:pt>
                <c:pt idx="434">
                  <c:v>61.373</c:v>
                </c:pt>
                <c:pt idx="435">
                  <c:v>61.3691</c:v>
                </c:pt>
                <c:pt idx="436">
                  <c:v>61.373</c:v>
                </c:pt>
                <c:pt idx="437">
                  <c:v>61.373</c:v>
                </c:pt>
                <c:pt idx="438">
                  <c:v>61.2988</c:v>
                </c:pt>
                <c:pt idx="439">
                  <c:v>61.3105</c:v>
                </c:pt>
                <c:pt idx="440">
                  <c:v>62.1426</c:v>
                </c:pt>
                <c:pt idx="441">
                  <c:v>62.0801</c:v>
                </c:pt>
                <c:pt idx="442">
                  <c:v>57.3652</c:v>
                </c:pt>
                <c:pt idx="443">
                  <c:v>57.8418</c:v>
                </c:pt>
                <c:pt idx="444">
                  <c:v>62.9434</c:v>
                </c:pt>
                <c:pt idx="445">
                  <c:v>64.2949</c:v>
                </c:pt>
                <c:pt idx="446">
                  <c:v>64.2559</c:v>
                </c:pt>
                <c:pt idx="447">
                  <c:v>64.2715</c:v>
                </c:pt>
                <c:pt idx="448">
                  <c:v>64.2637</c:v>
                </c:pt>
                <c:pt idx="449">
                  <c:v>64.2676</c:v>
                </c:pt>
                <c:pt idx="450">
                  <c:v>64.2598</c:v>
                </c:pt>
                <c:pt idx="451">
                  <c:v>64.2646</c:v>
                </c:pt>
                <c:pt idx="452">
                  <c:v>64.2646</c:v>
                </c:pt>
                <c:pt idx="453">
                  <c:v>64.2646</c:v>
                </c:pt>
                <c:pt idx="454">
                  <c:v>64.374</c:v>
                </c:pt>
                <c:pt idx="455">
                  <c:v>64.9639</c:v>
                </c:pt>
                <c:pt idx="456">
                  <c:v>55.9834</c:v>
                </c:pt>
                <c:pt idx="457">
                  <c:v>56.21</c:v>
                </c:pt>
                <c:pt idx="458">
                  <c:v>56.2959</c:v>
                </c:pt>
                <c:pt idx="459">
                  <c:v>55.9443</c:v>
                </c:pt>
                <c:pt idx="460">
                  <c:v>55.7568</c:v>
                </c:pt>
                <c:pt idx="461">
                  <c:v>53.7842</c:v>
                </c:pt>
                <c:pt idx="462">
                  <c:v>53.7334</c:v>
                </c:pt>
                <c:pt idx="463">
                  <c:v>50.0791</c:v>
                </c:pt>
                <c:pt idx="464">
                  <c:v>50.0674</c:v>
                </c:pt>
                <c:pt idx="465">
                  <c:v>42.1611</c:v>
                </c:pt>
                <c:pt idx="466">
                  <c:v>42.1533</c:v>
                </c:pt>
                <c:pt idx="467">
                  <c:v>42.1377</c:v>
                </c:pt>
                <c:pt idx="468">
                  <c:v>42.1533</c:v>
                </c:pt>
                <c:pt idx="469">
                  <c:v>42.1221</c:v>
                </c:pt>
                <c:pt idx="470">
                  <c:v>42.1221</c:v>
                </c:pt>
                <c:pt idx="471">
                  <c:v>42.1182</c:v>
                </c:pt>
                <c:pt idx="472">
                  <c:v>42.1143</c:v>
                </c:pt>
                <c:pt idx="473">
                  <c:v>42.1143</c:v>
                </c:pt>
                <c:pt idx="474">
                  <c:v>42.1143</c:v>
                </c:pt>
                <c:pt idx="475">
                  <c:v>42.1143</c:v>
                </c:pt>
                <c:pt idx="476">
                  <c:v>42.1143</c:v>
                </c:pt>
                <c:pt idx="477">
                  <c:v>42.083</c:v>
                </c:pt>
                <c:pt idx="478">
                  <c:v>42.083</c:v>
                </c:pt>
                <c:pt idx="479">
                  <c:v>42.083</c:v>
                </c:pt>
                <c:pt idx="480">
                  <c:v>42.083</c:v>
                </c:pt>
                <c:pt idx="481">
                  <c:v>42.083</c:v>
                </c:pt>
                <c:pt idx="482">
                  <c:v>42.083</c:v>
                </c:pt>
                <c:pt idx="483">
                  <c:v>42.083</c:v>
                </c:pt>
                <c:pt idx="484">
                  <c:v>42.083</c:v>
                </c:pt>
                <c:pt idx="485">
                  <c:v>42.083</c:v>
                </c:pt>
                <c:pt idx="486">
                  <c:v>42.083</c:v>
                </c:pt>
                <c:pt idx="487">
                  <c:v>42.083</c:v>
                </c:pt>
                <c:pt idx="488">
                  <c:v>42.083</c:v>
                </c:pt>
                <c:pt idx="489">
                  <c:v>42.083</c:v>
                </c:pt>
                <c:pt idx="490">
                  <c:v>42.083</c:v>
                </c:pt>
                <c:pt idx="491">
                  <c:v>42.083</c:v>
                </c:pt>
                <c:pt idx="492">
                  <c:v>42.083</c:v>
                </c:pt>
                <c:pt idx="493">
                  <c:v>42.083</c:v>
                </c:pt>
                <c:pt idx="494">
                  <c:v>42.083</c:v>
                </c:pt>
                <c:pt idx="495">
                  <c:v>42.0791</c:v>
                </c:pt>
                <c:pt idx="496">
                  <c:v>42.083</c:v>
                </c:pt>
                <c:pt idx="497">
                  <c:v>42.0869</c:v>
                </c:pt>
                <c:pt idx="498">
                  <c:v>42.083</c:v>
                </c:pt>
                <c:pt idx="499">
                  <c:v>42.083</c:v>
                </c:pt>
                <c:pt idx="500">
                  <c:v>42.083</c:v>
                </c:pt>
                <c:pt idx="501">
                  <c:v>42.083</c:v>
                </c:pt>
                <c:pt idx="502">
                  <c:v>42.083</c:v>
                </c:pt>
                <c:pt idx="503">
                  <c:v>42.083</c:v>
                </c:pt>
                <c:pt idx="504">
                  <c:v>42.083</c:v>
                </c:pt>
                <c:pt idx="505">
                  <c:v>42.083</c:v>
                </c:pt>
                <c:pt idx="506">
                  <c:v>42.083</c:v>
                </c:pt>
                <c:pt idx="507">
                  <c:v>42.083</c:v>
                </c:pt>
                <c:pt idx="508">
                  <c:v>42.083</c:v>
                </c:pt>
                <c:pt idx="509">
                  <c:v>42.083</c:v>
                </c:pt>
                <c:pt idx="510">
                  <c:v>42.083</c:v>
                </c:pt>
                <c:pt idx="511">
                  <c:v>42.083</c:v>
                </c:pt>
                <c:pt idx="512">
                  <c:v>42.083</c:v>
                </c:pt>
                <c:pt idx="513">
                  <c:v>42.083</c:v>
                </c:pt>
                <c:pt idx="514">
                  <c:v>42.083</c:v>
                </c:pt>
                <c:pt idx="515">
                  <c:v>42.083</c:v>
                </c:pt>
                <c:pt idx="516">
                  <c:v>42.083</c:v>
                </c:pt>
                <c:pt idx="517">
                  <c:v>42.083</c:v>
                </c:pt>
                <c:pt idx="518">
                  <c:v>42.083</c:v>
                </c:pt>
                <c:pt idx="519">
                  <c:v>42.083</c:v>
                </c:pt>
                <c:pt idx="520">
                  <c:v>42.083</c:v>
                </c:pt>
                <c:pt idx="521">
                  <c:v>42.083</c:v>
                </c:pt>
                <c:pt idx="522">
                  <c:v>42.083</c:v>
                </c:pt>
                <c:pt idx="523">
                  <c:v>42.083</c:v>
                </c:pt>
                <c:pt idx="524">
                  <c:v>42.0908</c:v>
                </c:pt>
                <c:pt idx="525">
                  <c:v>42.083</c:v>
                </c:pt>
                <c:pt idx="526">
                  <c:v>42.083</c:v>
                </c:pt>
                <c:pt idx="527">
                  <c:v>42.083</c:v>
                </c:pt>
                <c:pt idx="528">
                  <c:v>42.083</c:v>
                </c:pt>
                <c:pt idx="529">
                  <c:v>42.083</c:v>
                </c:pt>
                <c:pt idx="530">
                  <c:v>42.083</c:v>
                </c:pt>
                <c:pt idx="531">
                  <c:v>42.083</c:v>
                </c:pt>
                <c:pt idx="532">
                  <c:v>42.083</c:v>
                </c:pt>
                <c:pt idx="533">
                  <c:v>42.083</c:v>
                </c:pt>
                <c:pt idx="534">
                  <c:v>42.083</c:v>
                </c:pt>
                <c:pt idx="535">
                  <c:v>42.083</c:v>
                </c:pt>
                <c:pt idx="536">
                  <c:v>42.083</c:v>
                </c:pt>
                <c:pt idx="537">
                  <c:v>42.083</c:v>
                </c:pt>
                <c:pt idx="538">
                  <c:v>42.083</c:v>
                </c:pt>
                <c:pt idx="539">
                  <c:v>42.083</c:v>
                </c:pt>
                <c:pt idx="540">
                  <c:v>42.083</c:v>
                </c:pt>
                <c:pt idx="541">
                  <c:v>42.083</c:v>
                </c:pt>
                <c:pt idx="542">
                  <c:v>42.083</c:v>
                </c:pt>
                <c:pt idx="543">
                  <c:v>42.083</c:v>
                </c:pt>
                <c:pt idx="544">
                  <c:v>42.083</c:v>
                </c:pt>
                <c:pt idx="545">
                  <c:v>42.083</c:v>
                </c:pt>
                <c:pt idx="546">
                  <c:v>42.083</c:v>
                </c:pt>
                <c:pt idx="547">
                  <c:v>42.083</c:v>
                </c:pt>
                <c:pt idx="548">
                  <c:v>42.083</c:v>
                </c:pt>
                <c:pt idx="549">
                  <c:v>42.083</c:v>
                </c:pt>
                <c:pt idx="550">
                  <c:v>42.083</c:v>
                </c:pt>
                <c:pt idx="551">
                  <c:v>42.0869</c:v>
                </c:pt>
                <c:pt idx="552">
                  <c:v>42.083</c:v>
                </c:pt>
                <c:pt idx="553">
                  <c:v>42.083</c:v>
                </c:pt>
                <c:pt idx="554">
                  <c:v>42.083</c:v>
                </c:pt>
                <c:pt idx="555">
                  <c:v>42.083</c:v>
                </c:pt>
                <c:pt idx="556">
                  <c:v>42.083</c:v>
                </c:pt>
                <c:pt idx="557">
                  <c:v>42.083</c:v>
                </c:pt>
                <c:pt idx="558">
                  <c:v>42.083</c:v>
                </c:pt>
                <c:pt idx="559">
                  <c:v>42.083</c:v>
                </c:pt>
                <c:pt idx="560">
                  <c:v>42.083</c:v>
                </c:pt>
                <c:pt idx="561">
                  <c:v>42.083</c:v>
                </c:pt>
                <c:pt idx="562">
                  <c:v>42.083</c:v>
                </c:pt>
                <c:pt idx="563">
                  <c:v>42.083</c:v>
                </c:pt>
                <c:pt idx="564">
                  <c:v>42.083</c:v>
                </c:pt>
                <c:pt idx="565">
                  <c:v>42.083</c:v>
                </c:pt>
                <c:pt idx="566">
                  <c:v>42.083</c:v>
                </c:pt>
                <c:pt idx="567">
                  <c:v>42.083</c:v>
                </c:pt>
                <c:pt idx="568">
                  <c:v>42.083</c:v>
                </c:pt>
                <c:pt idx="569">
                  <c:v>42.083</c:v>
                </c:pt>
                <c:pt idx="570">
                  <c:v>42.083</c:v>
                </c:pt>
                <c:pt idx="571">
                  <c:v>42.083</c:v>
                </c:pt>
                <c:pt idx="572">
                  <c:v>42.083</c:v>
                </c:pt>
                <c:pt idx="573">
                  <c:v>42.083</c:v>
                </c:pt>
                <c:pt idx="574">
                  <c:v>42.083</c:v>
                </c:pt>
                <c:pt idx="575">
                  <c:v>42.083</c:v>
                </c:pt>
                <c:pt idx="576">
                  <c:v>42.0869</c:v>
                </c:pt>
                <c:pt idx="577">
                  <c:v>42.083</c:v>
                </c:pt>
                <c:pt idx="578">
                  <c:v>42.083</c:v>
                </c:pt>
                <c:pt idx="579">
                  <c:v>42.083</c:v>
                </c:pt>
                <c:pt idx="580">
                  <c:v>42.083</c:v>
                </c:pt>
                <c:pt idx="581">
                  <c:v>42.083</c:v>
                </c:pt>
                <c:pt idx="582">
                  <c:v>42.0762</c:v>
                </c:pt>
                <c:pt idx="583">
                  <c:v>42.083</c:v>
                </c:pt>
                <c:pt idx="584">
                  <c:v>42.083</c:v>
                </c:pt>
                <c:pt idx="585">
                  <c:v>42.083</c:v>
                </c:pt>
                <c:pt idx="586">
                  <c:v>42.083</c:v>
                </c:pt>
                <c:pt idx="587">
                  <c:v>42.083</c:v>
                </c:pt>
                <c:pt idx="588">
                  <c:v>42.083</c:v>
                </c:pt>
                <c:pt idx="589">
                  <c:v>42.083</c:v>
                </c:pt>
                <c:pt idx="590">
                  <c:v>42.083</c:v>
                </c:pt>
                <c:pt idx="591">
                  <c:v>42.083</c:v>
                </c:pt>
                <c:pt idx="592">
                  <c:v>42.083</c:v>
                </c:pt>
                <c:pt idx="593">
                  <c:v>42.083</c:v>
                </c:pt>
                <c:pt idx="594">
                  <c:v>42.083</c:v>
                </c:pt>
                <c:pt idx="595">
                  <c:v>42.083</c:v>
                </c:pt>
                <c:pt idx="596">
                  <c:v>42.083</c:v>
                </c:pt>
                <c:pt idx="597">
                  <c:v>42.083</c:v>
                </c:pt>
                <c:pt idx="598">
                  <c:v>42.083</c:v>
                </c:pt>
                <c:pt idx="599">
                  <c:v>42.083</c:v>
                </c:pt>
                <c:pt idx="600">
                  <c:v>42.083</c:v>
                </c:pt>
                <c:pt idx="601">
                  <c:v>42.083</c:v>
                </c:pt>
                <c:pt idx="602">
                  <c:v>42.083</c:v>
                </c:pt>
                <c:pt idx="603">
                  <c:v>42.0869</c:v>
                </c:pt>
                <c:pt idx="604">
                  <c:v>42.0869</c:v>
                </c:pt>
                <c:pt idx="605">
                  <c:v>42.083</c:v>
                </c:pt>
                <c:pt idx="606">
                  <c:v>42.083</c:v>
                </c:pt>
                <c:pt idx="607">
                  <c:v>42.083</c:v>
                </c:pt>
                <c:pt idx="608">
                  <c:v>42.083</c:v>
                </c:pt>
                <c:pt idx="609">
                  <c:v>42.083</c:v>
                </c:pt>
                <c:pt idx="610">
                  <c:v>42.083</c:v>
                </c:pt>
                <c:pt idx="611">
                  <c:v>42.083</c:v>
                </c:pt>
                <c:pt idx="612">
                  <c:v>42.083</c:v>
                </c:pt>
                <c:pt idx="613">
                  <c:v>42.083</c:v>
                </c:pt>
                <c:pt idx="614">
                  <c:v>42.083</c:v>
                </c:pt>
                <c:pt idx="615">
                  <c:v>42.083</c:v>
                </c:pt>
                <c:pt idx="616">
                  <c:v>42.083</c:v>
                </c:pt>
                <c:pt idx="617">
                  <c:v>42.083</c:v>
                </c:pt>
                <c:pt idx="618">
                  <c:v>42.083</c:v>
                </c:pt>
                <c:pt idx="619">
                  <c:v>42.083</c:v>
                </c:pt>
                <c:pt idx="620">
                  <c:v>42.083</c:v>
                </c:pt>
                <c:pt idx="621">
                  <c:v>42.083</c:v>
                </c:pt>
                <c:pt idx="622">
                  <c:v>42.083</c:v>
                </c:pt>
                <c:pt idx="623">
                  <c:v>42.083</c:v>
                </c:pt>
                <c:pt idx="624">
                  <c:v>42.083</c:v>
                </c:pt>
                <c:pt idx="625">
                  <c:v>42.083</c:v>
                </c:pt>
                <c:pt idx="626">
                  <c:v>42.1553</c:v>
                </c:pt>
                <c:pt idx="627">
                  <c:v>42.0967</c:v>
                </c:pt>
                <c:pt idx="628">
                  <c:v>42.0967</c:v>
                </c:pt>
                <c:pt idx="629">
                  <c:v>42.2764</c:v>
                </c:pt>
                <c:pt idx="630">
                  <c:v>42.1006</c:v>
                </c:pt>
                <c:pt idx="631">
                  <c:v>42.085</c:v>
                </c:pt>
                <c:pt idx="632">
                  <c:v>42.0889</c:v>
                </c:pt>
                <c:pt idx="633">
                  <c:v>42.0889</c:v>
                </c:pt>
                <c:pt idx="634">
                  <c:v>42.0889</c:v>
                </c:pt>
                <c:pt idx="635">
                  <c:v>42.1006</c:v>
                </c:pt>
                <c:pt idx="636">
                  <c:v>42.0967</c:v>
                </c:pt>
                <c:pt idx="637">
                  <c:v>42.1006</c:v>
                </c:pt>
                <c:pt idx="638">
                  <c:v>42.1123</c:v>
                </c:pt>
                <c:pt idx="639">
                  <c:v>42.1006</c:v>
                </c:pt>
                <c:pt idx="640">
                  <c:v>42.1084</c:v>
                </c:pt>
                <c:pt idx="641">
                  <c:v>42.0811</c:v>
                </c:pt>
                <c:pt idx="642">
                  <c:v>42.0771</c:v>
                </c:pt>
                <c:pt idx="643">
                  <c:v>42.0771</c:v>
                </c:pt>
                <c:pt idx="644">
                  <c:v>42.0771</c:v>
                </c:pt>
                <c:pt idx="645">
                  <c:v>42.0771</c:v>
                </c:pt>
                <c:pt idx="646">
                  <c:v>42.0928</c:v>
                </c:pt>
                <c:pt idx="647">
                  <c:v>42.0811</c:v>
                </c:pt>
                <c:pt idx="648">
                  <c:v>42.2451</c:v>
                </c:pt>
                <c:pt idx="649">
                  <c:v>42.21</c:v>
                </c:pt>
                <c:pt idx="650">
                  <c:v>42.21</c:v>
                </c:pt>
                <c:pt idx="651">
                  <c:v>42.2256</c:v>
                </c:pt>
                <c:pt idx="652">
                  <c:v>42.2021</c:v>
                </c:pt>
                <c:pt idx="653">
                  <c:v>42.2178</c:v>
                </c:pt>
                <c:pt idx="654">
                  <c:v>42.2139</c:v>
                </c:pt>
                <c:pt idx="655">
                  <c:v>42.0381</c:v>
                </c:pt>
                <c:pt idx="656">
                  <c:v>42.1748</c:v>
                </c:pt>
                <c:pt idx="657">
                  <c:v>42.1553</c:v>
                </c:pt>
                <c:pt idx="658">
                  <c:v>42.1475</c:v>
                </c:pt>
                <c:pt idx="659">
                  <c:v>42.1553</c:v>
                </c:pt>
                <c:pt idx="660">
                  <c:v>42.1514</c:v>
                </c:pt>
                <c:pt idx="661">
                  <c:v>42.1436</c:v>
                </c:pt>
                <c:pt idx="662">
                  <c:v>42.1631</c:v>
                </c:pt>
                <c:pt idx="663">
                  <c:v>42.1514</c:v>
                </c:pt>
                <c:pt idx="664">
                  <c:v>42.1436</c:v>
                </c:pt>
                <c:pt idx="665">
                  <c:v>41.5889</c:v>
                </c:pt>
                <c:pt idx="666">
                  <c:v>43.96</c:v>
                </c:pt>
                <c:pt idx="667">
                  <c:v>43.0928</c:v>
                </c:pt>
                <c:pt idx="668">
                  <c:v>43.0615</c:v>
                </c:pt>
                <c:pt idx="669">
                  <c:v>43.0732</c:v>
                </c:pt>
                <c:pt idx="670">
                  <c:v>43.0771</c:v>
                </c:pt>
                <c:pt idx="671">
                  <c:v>42.8779</c:v>
                </c:pt>
                <c:pt idx="672">
                  <c:v>42.8857</c:v>
                </c:pt>
                <c:pt idx="673">
                  <c:v>42.9482</c:v>
                </c:pt>
                <c:pt idx="674">
                  <c:v>42.9092</c:v>
                </c:pt>
                <c:pt idx="675">
                  <c:v>42.9834</c:v>
                </c:pt>
                <c:pt idx="676">
                  <c:v>42.9209</c:v>
                </c:pt>
                <c:pt idx="677">
                  <c:v>43.1377</c:v>
                </c:pt>
                <c:pt idx="678">
                  <c:v>43.2783</c:v>
                </c:pt>
                <c:pt idx="679">
                  <c:v>43.5439</c:v>
                </c:pt>
                <c:pt idx="680">
                  <c:v>43.7666</c:v>
                </c:pt>
                <c:pt idx="681">
                  <c:v>43.9385</c:v>
                </c:pt>
                <c:pt idx="682">
                  <c:v>48.2236</c:v>
                </c:pt>
                <c:pt idx="683">
                  <c:v>50.0615</c:v>
                </c:pt>
                <c:pt idx="684">
                  <c:v>49.5576</c:v>
                </c:pt>
                <c:pt idx="685">
                  <c:v>49.585</c:v>
                </c:pt>
                <c:pt idx="686">
                  <c:v>56.2686</c:v>
                </c:pt>
                <c:pt idx="687">
                  <c:v>56.21</c:v>
                </c:pt>
                <c:pt idx="688">
                  <c:v>56.2021</c:v>
                </c:pt>
                <c:pt idx="689">
                  <c:v>56.2021</c:v>
                </c:pt>
                <c:pt idx="690">
                  <c:v>56.0342</c:v>
                </c:pt>
                <c:pt idx="691">
                  <c:v>56.0771</c:v>
                </c:pt>
                <c:pt idx="692">
                  <c:v>56.0732</c:v>
                </c:pt>
                <c:pt idx="693">
                  <c:v>60.749</c:v>
                </c:pt>
                <c:pt idx="694">
                  <c:v>62.0889</c:v>
                </c:pt>
                <c:pt idx="695">
                  <c:v>62.0654</c:v>
                </c:pt>
                <c:pt idx="696">
                  <c:v>62.0693</c:v>
                </c:pt>
                <c:pt idx="697">
                  <c:v>62.0693</c:v>
                </c:pt>
                <c:pt idx="698">
                  <c:v>61.3154</c:v>
                </c:pt>
                <c:pt idx="699">
                  <c:v>61.3076</c:v>
                </c:pt>
                <c:pt idx="700">
                  <c:v>61.3115</c:v>
                </c:pt>
                <c:pt idx="701">
                  <c:v>56.6748</c:v>
                </c:pt>
                <c:pt idx="702">
                  <c:v>61.917</c:v>
                </c:pt>
                <c:pt idx="703">
                  <c:v>61.8818</c:v>
                </c:pt>
                <c:pt idx="704">
                  <c:v>61.8779</c:v>
                </c:pt>
                <c:pt idx="705">
                  <c:v>61.8857</c:v>
                </c:pt>
                <c:pt idx="706">
                  <c:v>61.8818</c:v>
                </c:pt>
                <c:pt idx="707">
                  <c:v>61.8828</c:v>
                </c:pt>
                <c:pt idx="708">
                  <c:v>61.8672</c:v>
                </c:pt>
                <c:pt idx="709">
                  <c:v>61.8633</c:v>
                </c:pt>
                <c:pt idx="710">
                  <c:v>55.0352</c:v>
                </c:pt>
                <c:pt idx="711">
                  <c:v>55.0312</c:v>
                </c:pt>
                <c:pt idx="712">
                  <c:v>55.1914</c:v>
                </c:pt>
                <c:pt idx="713">
                  <c:v>55.7617</c:v>
                </c:pt>
                <c:pt idx="714">
                  <c:v>56.0273</c:v>
                </c:pt>
                <c:pt idx="715">
                  <c:v>56.0625</c:v>
                </c:pt>
                <c:pt idx="716">
                  <c:v>56.2207</c:v>
                </c:pt>
                <c:pt idx="717">
                  <c:v>55.8926</c:v>
                </c:pt>
                <c:pt idx="718">
                  <c:v>56.0371</c:v>
                </c:pt>
                <c:pt idx="719">
                  <c:v>54.834</c:v>
                </c:pt>
                <c:pt idx="720">
                  <c:v>52.5645</c:v>
                </c:pt>
                <c:pt idx="721">
                  <c:v>52.5723</c:v>
                </c:pt>
                <c:pt idx="722">
                  <c:v>42.6035</c:v>
                </c:pt>
                <c:pt idx="723">
                  <c:v>42.5957</c:v>
                </c:pt>
                <c:pt idx="724">
                  <c:v>42.5879</c:v>
                </c:pt>
                <c:pt idx="725">
                  <c:v>42.5879</c:v>
                </c:pt>
                <c:pt idx="726">
                  <c:v>42.6074</c:v>
                </c:pt>
                <c:pt idx="727">
                  <c:v>42.6035</c:v>
                </c:pt>
                <c:pt idx="728">
                  <c:v>42.5996</c:v>
                </c:pt>
                <c:pt idx="729">
                  <c:v>42.5996</c:v>
                </c:pt>
                <c:pt idx="730">
                  <c:v>42.5957</c:v>
                </c:pt>
                <c:pt idx="731">
                  <c:v>42.5957</c:v>
                </c:pt>
                <c:pt idx="732">
                  <c:v>42.5918</c:v>
                </c:pt>
                <c:pt idx="733">
                  <c:v>42.5762</c:v>
                </c:pt>
                <c:pt idx="734">
                  <c:v>42.5762</c:v>
                </c:pt>
                <c:pt idx="735">
                  <c:v>42.5762</c:v>
                </c:pt>
                <c:pt idx="736">
                  <c:v>42.5762</c:v>
                </c:pt>
                <c:pt idx="737">
                  <c:v>42.5762</c:v>
                </c:pt>
                <c:pt idx="738">
                  <c:v>42.5762</c:v>
                </c:pt>
                <c:pt idx="739">
                  <c:v>42.5762</c:v>
                </c:pt>
                <c:pt idx="740">
                  <c:v>42.5762</c:v>
                </c:pt>
                <c:pt idx="741">
                  <c:v>42.5762</c:v>
                </c:pt>
                <c:pt idx="742">
                  <c:v>42.5762</c:v>
                </c:pt>
                <c:pt idx="743">
                  <c:v>42.5566</c:v>
                </c:pt>
                <c:pt idx="744">
                  <c:v>42.5566</c:v>
                </c:pt>
                <c:pt idx="745">
                  <c:v>42.5566</c:v>
                </c:pt>
                <c:pt idx="746">
                  <c:v>42.5566</c:v>
                </c:pt>
                <c:pt idx="747">
                  <c:v>42.5566</c:v>
                </c:pt>
                <c:pt idx="748">
                  <c:v>42.5566</c:v>
                </c:pt>
                <c:pt idx="749">
                  <c:v>42.5566</c:v>
                </c:pt>
                <c:pt idx="750">
                  <c:v>42.5566</c:v>
                </c:pt>
                <c:pt idx="751">
                  <c:v>42.5566</c:v>
                </c:pt>
                <c:pt idx="752">
                  <c:v>42.5566</c:v>
                </c:pt>
                <c:pt idx="753">
                  <c:v>42.5596</c:v>
                </c:pt>
                <c:pt idx="754">
                  <c:v>42.5605</c:v>
                </c:pt>
                <c:pt idx="755">
                  <c:v>42.5566</c:v>
                </c:pt>
                <c:pt idx="756">
                  <c:v>42.5566</c:v>
                </c:pt>
                <c:pt idx="757">
                  <c:v>42.5566</c:v>
                </c:pt>
                <c:pt idx="758">
                  <c:v>42.5059</c:v>
                </c:pt>
                <c:pt idx="759">
                  <c:v>42.5059</c:v>
                </c:pt>
                <c:pt idx="760">
                  <c:v>42.502</c:v>
                </c:pt>
                <c:pt idx="761">
                  <c:v>42.502</c:v>
                </c:pt>
                <c:pt idx="762">
                  <c:v>42.502</c:v>
                </c:pt>
                <c:pt idx="763">
                  <c:v>42.502</c:v>
                </c:pt>
                <c:pt idx="764">
                  <c:v>42.502</c:v>
                </c:pt>
                <c:pt idx="765">
                  <c:v>42.502</c:v>
                </c:pt>
                <c:pt idx="766">
                  <c:v>42.502</c:v>
                </c:pt>
                <c:pt idx="767">
                  <c:v>42.502</c:v>
                </c:pt>
                <c:pt idx="768">
                  <c:v>42.502</c:v>
                </c:pt>
                <c:pt idx="769">
                  <c:v>42.502</c:v>
                </c:pt>
                <c:pt idx="770">
                  <c:v>42.502</c:v>
                </c:pt>
                <c:pt idx="771">
                  <c:v>42.502</c:v>
                </c:pt>
                <c:pt idx="772">
                  <c:v>42.498</c:v>
                </c:pt>
                <c:pt idx="773">
                  <c:v>42.498</c:v>
                </c:pt>
                <c:pt idx="774">
                  <c:v>42.498</c:v>
                </c:pt>
                <c:pt idx="775">
                  <c:v>42.498</c:v>
                </c:pt>
                <c:pt idx="776">
                  <c:v>42.498</c:v>
                </c:pt>
                <c:pt idx="777">
                  <c:v>42.4912</c:v>
                </c:pt>
                <c:pt idx="778">
                  <c:v>42.502</c:v>
                </c:pt>
                <c:pt idx="779">
                  <c:v>42.502</c:v>
                </c:pt>
                <c:pt idx="780">
                  <c:v>42.498</c:v>
                </c:pt>
                <c:pt idx="781">
                  <c:v>42.498</c:v>
                </c:pt>
                <c:pt idx="782">
                  <c:v>42.498</c:v>
                </c:pt>
                <c:pt idx="783">
                  <c:v>42.498</c:v>
                </c:pt>
                <c:pt idx="784">
                  <c:v>42.498</c:v>
                </c:pt>
                <c:pt idx="785">
                  <c:v>42.498</c:v>
                </c:pt>
                <c:pt idx="786">
                  <c:v>42.498</c:v>
                </c:pt>
                <c:pt idx="787">
                  <c:v>42.498</c:v>
                </c:pt>
                <c:pt idx="788">
                  <c:v>42.498</c:v>
                </c:pt>
                <c:pt idx="789">
                  <c:v>42.498</c:v>
                </c:pt>
                <c:pt idx="790">
                  <c:v>42.498</c:v>
                </c:pt>
                <c:pt idx="791">
                  <c:v>42.498</c:v>
                </c:pt>
                <c:pt idx="792">
                  <c:v>42.498</c:v>
                </c:pt>
                <c:pt idx="793">
                  <c:v>42.498</c:v>
                </c:pt>
                <c:pt idx="794">
                  <c:v>42.498</c:v>
                </c:pt>
                <c:pt idx="795">
                  <c:v>42.498</c:v>
                </c:pt>
                <c:pt idx="796">
                  <c:v>42.498</c:v>
                </c:pt>
                <c:pt idx="797">
                  <c:v>42.498</c:v>
                </c:pt>
                <c:pt idx="798">
                  <c:v>42.498</c:v>
                </c:pt>
                <c:pt idx="799">
                  <c:v>42.498</c:v>
                </c:pt>
                <c:pt idx="800">
                  <c:v>42.498</c:v>
                </c:pt>
                <c:pt idx="801">
                  <c:v>42.498</c:v>
                </c:pt>
                <c:pt idx="802">
                  <c:v>42.498</c:v>
                </c:pt>
                <c:pt idx="803">
                  <c:v>42.498</c:v>
                </c:pt>
                <c:pt idx="804">
                  <c:v>42.5059</c:v>
                </c:pt>
                <c:pt idx="805">
                  <c:v>42.498</c:v>
                </c:pt>
                <c:pt idx="806">
                  <c:v>42.498</c:v>
                </c:pt>
                <c:pt idx="807">
                  <c:v>42.498</c:v>
                </c:pt>
                <c:pt idx="808">
                  <c:v>42.498</c:v>
                </c:pt>
                <c:pt idx="809">
                  <c:v>42.498</c:v>
                </c:pt>
                <c:pt idx="810">
                  <c:v>42.498</c:v>
                </c:pt>
                <c:pt idx="811">
                  <c:v>42.498</c:v>
                </c:pt>
                <c:pt idx="812">
                  <c:v>42.498</c:v>
                </c:pt>
                <c:pt idx="813">
                  <c:v>42.498</c:v>
                </c:pt>
                <c:pt idx="814">
                  <c:v>42.498</c:v>
                </c:pt>
                <c:pt idx="815">
                  <c:v>42.498</c:v>
                </c:pt>
                <c:pt idx="816">
                  <c:v>42.498</c:v>
                </c:pt>
                <c:pt idx="817">
                  <c:v>42.498</c:v>
                </c:pt>
                <c:pt idx="818">
                  <c:v>42.498</c:v>
                </c:pt>
                <c:pt idx="819">
                  <c:v>42.498</c:v>
                </c:pt>
                <c:pt idx="820">
                  <c:v>42.498</c:v>
                </c:pt>
                <c:pt idx="821">
                  <c:v>42.498</c:v>
                </c:pt>
                <c:pt idx="822">
                  <c:v>42.498</c:v>
                </c:pt>
                <c:pt idx="823">
                  <c:v>42.498</c:v>
                </c:pt>
                <c:pt idx="824">
                  <c:v>42.498</c:v>
                </c:pt>
                <c:pt idx="825">
                  <c:v>42.498</c:v>
                </c:pt>
                <c:pt idx="826">
                  <c:v>42.498</c:v>
                </c:pt>
                <c:pt idx="827">
                  <c:v>42.498</c:v>
                </c:pt>
                <c:pt idx="828">
                  <c:v>42.498</c:v>
                </c:pt>
                <c:pt idx="829">
                  <c:v>42.498</c:v>
                </c:pt>
                <c:pt idx="830">
                  <c:v>42.502</c:v>
                </c:pt>
                <c:pt idx="831">
                  <c:v>42.502</c:v>
                </c:pt>
                <c:pt idx="832">
                  <c:v>42.498</c:v>
                </c:pt>
                <c:pt idx="833">
                  <c:v>42.498</c:v>
                </c:pt>
                <c:pt idx="834">
                  <c:v>42.498</c:v>
                </c:pt>
                <c:pt idx="835">
                  <c:v>42.498</c:v>
                </c:pt>
                <c:pt idx="836">
                  <c:v>42.4941</c:v>
                </c:pt>
                <c:pt idx="837">
                  <c:v>42.498</c:v>
                </c:pt>
                <c:pt idx="838">
                  <c:v>42.498</c:v>
                </c:pt>
                <c:pt idx="839">
                  <c:v>42.498</c:v>
                </c:pt>
                <c:pt idx="840">
                  <c:v>42.498</c:v>
                </c:pt>
                <c:pt idx="841">
                  <c:v>42.498</c:v>
                </c:pt>
                <c:pt idx="842">
                  <c:v>42.498</c:v>
                </c:pt>
                <c:pt idx="843">
                  <c:v>42.498</c:v>
                </c:pt>
                <c:pt idx="844">
                  <c:v>42.498</c:v>
                </c:pt>
                <c:pt idx="845">
                  <c:v>42.498</c:v>
                </c:pt>
                <c:pt idx="846">
                  <c:v>42.498</c:v>
                </c:pt>
                <c:pt idx="847">
                  <c:v>42.498</c:v>
                </c:pt>
                <c:pt idx="848">
                  <c:v>42.498</c:v>
                </c:pt>
                <c:pt idx="849">
                  <c:v>42.498</c:v>
                </c:pt>
                <c:pt idx="850">
                  <c:v>42.498</c:v>
                </c:pt>
                <c:pt idx="851">
                  <c:v>42.498</c:v>
                </c:pt>
                <c:pt idx="852">
                  <c:v>42.498</c:v>
                </c:pt>
                <c:pt idx="853">
                  <c:v>42.498</c:v>
                </c:pt>
                <c:pt idx="854">
                  <c:v>42.498</c:v>
                </c:pt>
                <c:pt idx="855">
                  <c:v>42.498</c:v>
                </c:pt>
                <c:pt idx="856">
                  <c:v>42.502</c:v>
                </c:pt>
                <c:pt idx="857">
                  <c:v>42.502</c:v>
                </c:pt>
                <c:pt idx="858">
                  <c:v>42.498</c:v>
                </c:pt>
                <c:pt idx="859">
                  <c:v>42.498</c:v>
                </c:pt>
                <c:pt idx="860">
                  <c:v>42.498</c:v>
                </c:pt>
                <c:pt idx="861">
                  <c:v>42.498</c:v>
                </c:pt>
                <c:pt idx="862">
                  <c:v>42.498</c:v>
                </c:pt>
                <c:pt idx="863">
                  <c:v>42.498</c:v>
                </c:pt>
                <c:pt idx="864">
                  <c:v>42.498</c:v>
                </c:pt>
                <c:pt idx="865">
                  <c:v>42.498</c:v>
                </c:pt>
                <c:pt idx="866">
                  <c:v>42.498</c:v>
                </c:pt>
                <c:pt idx="867">
                  <c:v>42.498</c:v>
                </c:pt>
                <c:pt idx="868">
                  <c:v>42.498</c:v>
                </c:pt>
                <c:pt idx="869">
                  <c:v>42.498</c:v>
                </c:pt>
                <c:pt idx="870">
                  <c:v>42.498</c:v>
                </c:pt>
                <c:pt idx="871">
                  <c:v>42.498</c:v>
                </c:pt>
                <c:pt idx="872">
                  <c:v>42.498</c:v>
                </c:pt>
                <c:pt idx="873">
                  <c:v>42.498</c:v>
                </c:pt>
                <c:pt idx="874">
                  <c:v>42.498</c:v>
                </c:pt>
                <c:pt idx="875">
                  <c:v>42.498</c:v>
                </c:pt>
                <c:pt idx="876">
                  <c:v>42.498</c:v>
                </c:pt>
                <c:pt idx="877">
                  <c:v>42.498</c:v>
                </c:pt>
                <c:pt idx="878">
                  <c:v>42.498</c:v>
                </c:pt>
                <c:pt idx="879">
                  <c:v>42.498</c:v>
                </c:pt>
                <c:pt idx="880">
                  <c:v>42.498</c:v>
                </c:pt>
                <c:pt idx="881">
                  <c:v>42.498</c:v>
                </c:pt>
                <c:pt idx="882">
                  <c:v>42.498</c:v>
                </c:pt>
                <c:pt idx="883">
                  <c:v>42.502</c:v>
                </c:pt>
                <c:pt idx="884">
                  <c:v>42.498</c:v>
                </c:pt>
                <c:pt idx="885">
                  <c:v>42.498</c:v>
                </c:pt>
                <c:pt idx="886">
                  <c:v>42.498</c:v>
                </c:pt>
                <c:pt idx="887">
                  <c:v>42.498</c:v>
                </c:pt>
                <c:pt idx="888">
                  <c:v>42.498</c:v>
                </c:pt>
                <c:pt idx="889">
                  <c:v>42.498</c:v>
                </c:pt>
                <c:pt idx="890">
                  <c:v>42.4941</c:v>
                </c:pt>
                <c:pt idx="891">
                  <c:v>42.498</c:v>
                </c:pt>
                <c:pt idx="892">
                  <c:v>42.498</c:v>
                </c:pt>
                <c:pt idx="893">
                  <c:v>42.498</c:v>
                </c:pt>
                <c:pt idx="894">
                  <c:v>42.498</c:v>
                </c:pt>
                <c:pt idx="895">
                  <c:v>42.498</c:v>
                </c:pt>
                <c:pt idx="896">
                  <c:v>42.498</c:v>
                </c:pt>
                <c:pt idx="897">
                  <c:v>42.498</c:v>
                </c:pt>
                <c:pt idx="898">
                  <c:v>42.498</c:v>
                </c:pt>
                <c:pt idx="899">
                  <c:v>42.498</c:v>
                </c:pt>
                <c:pt idx="900">
                  <c:v>42.498</c:v>
                </c:pt>
                <c:pt idx="901">
                  <c:v>42.498</c:v>
                </c:pt>
                <c:pt idx="902">
                  <c:v>42.498</c:v>
                </c:pt>
                <c:pt idx="903">
                  <c:v>42.498</c:v>
                </c:pt>
                <c:pt idx="904">
                  <c:v>42.498</c:v>
                </c:pt>
                <c:pt idx="905">
                  <c:v>42.498</c:v>
                </c:pt>
                <c:pt idx="906">
                  <c:v>42.498</c:v>
                </c:pt>
                <c:pt idx="907">
                  <c:v>42.498</c:v>
                </c:pt>
                <c:pt idx="908">
                  <c:v>42.498</c:v>
                </c:pt>
                <c:pt idx="909">
                  <c:v>42.5059</c:v>
                </c:pt>
                <c:pt idx="910">
                  <c:v>42.498</c:v>
                </c:pt>
                <c:pt idx="911">
                  <c:v>42.498</c:v>
                </c:pt>
                <c:pt idx="912">
                  <c:v>42.498</c:v>
                </c:pt>
                <c:pt idx="913">
                  <c:v>42.498</c:v>
                </c:pt>
                <c:pt idx="914">
                  <c:v>42.498</c:v>
                </c:pt>
                <c:pt idx="915">
                  <c:v>42.498</c:v>
                </c:pt>
                <c:pt idx="916">
                  <c:v>42.498</c:v>
                </c:pt>
                <c:pt idx="917">
                  <c:v>42.4941</c:v>
                </c:pt>
                <c:pt idx="918">
                  <c:v>42.498</c:v>
                </c:pt>
                <c:pt idx="919">
                  <c:v>42.498</c:v>
                </c:pt>
                <c:pt idx="920">
                  <c:v>42.498</c:v>
                </c:pt>
              </c:numCache>
            </c:numRef>
          </c:val>
          <c:smooth val="0"/>
        </c:ser>
        <c:dLbls>
          <c:showLegendKey val="0"/>
          <c:showVal val="0"/>
          <c:showCatName val="0"/>
          <c:showSerName val="0"/>
          <c:showPercent val="0"/>
          <c:showBubbleSize val="0"/>
        </c:dLbls>
        <c:marker val="0"/>
        <c:smooth val="0"/>
        <c:axId val="790587472"/>
        <c:axId val="856399200"/>
      </c:lineChart>
      <c:catAx>
        <c:axId val="79058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56399200"/>
        <c:crosses val="autoZero"/>
        <c:auto val="1"/>
        <c:lblAlgn val="ctr"/>
        <c:lblOffset val="100"/>
        <c:noMultiLvlLbl val="0"/>
      </c:catAx>
      <c:valAx>
        <c:axId val="85639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9058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账号</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[9]内存泄漏!$A$1:$A$1454</c:f>
              <c:numCache>
                <c:formatCode>General</c:formatCode>
                <c:ptCount val="1454"/>
                <c:pt idx="0">
                  <c:v>119.909</c:v>
                </c:pt>
                <c:pt idx="1">
                  <c:v>113.298</c:v>
                </c:pt>
                <c:pt idx="2">
                  <c:v>113.216</c:v>
                </c:pt>
                <c:pt idx="3">
                  <c:v>113.22</c:v>
                </c:pt>
                <c:pt idx="4">
                  <c:v>113.216</c:v>
                </c:pt>
                <c:pt idx="5">
                  <c:v>113.22</c:v>
                </c:pt>
                <c:pt idx="6">
                  <c:v>113.216</c:v>
                </c:pt>
                <c:pt idx="7">
                  <c:v>113.22</c:v>
                </c:pt>
                <c:pt idx="8">
                  <c:v>113.216</c:v>
                </c:pt>
                <c:pt idx="9">
                  <c:v>113.22</c:v>
                </c:pt>
                <c:pt idx="10">
                  <c:v>113.216</c:v>
                </c:pt>
                <c:pt idx="11">
                  <c:v>113.22</c:v>
                </c:pt>
                <c:pt idx="12">
                  <c:v>113.231</c:v>
                </c:pt>
                <c:pt idx="13">
                  <c:v>113.231</c:v>
                </c:pt>
                <c:pt idx="14">
                  <c:v>113.231</c:v>
                </c:pt>
                <c:pt idx="15">
                  <c:v>113.231</c:v>
                </c:pt>
                <c:pt idx="16">
                  <c:v>113.231</c:v>
                </c:pt>
                <c:pt idx="17">
                  <c:v>113.231</c:v>
                </c:pt>
                <c:pt idx="18">
                  <c:v>113.231</c:v>
                </c:pt>
                <c:pt idx="19">
                  <c:v>113.239</c:v>
                </c:pt>
                <c:pt idx="20">
                  <c:v>113.235</c:v>
                </c:pt>
                <c:pt idx="21">
                  <c:v>113.231</c:v>
                </c:pt>
                <c:pt idx="22">
                  <c:v>113.231</c:v>
                </c:pt>
                <c:pt idx="23">
                  <c:v>113.231</c:v>
                </c:pt>
                <c:pt idx="24">
                  <c:v>113.231</c:v>
                </c:pt>
                <c:pt idx="25">
                  <c:v>113.231</c:v>
                </c:pt>
                <c:pt idx="26">
                  <c:v>113.235</c:v>
                </c:pt>
                <c:pt idx="27">
                  <c:v>113.38</c:v>
                </c:pt>
                <c:pt idx="28">
                  <c:v>113.38</c:v>
                </c:pt>
                <c:pt idx="29">
                  <c:v>113.329</c:v>
                </c:pt>
                <c:pt idx="30">
                  <c:v>113.325</c:v>
                </c:pt>
                <c:pt idx="31">
                  <c:v>113.329</c:v>
                </c:pt>
                <c:pt idx="32">
                  <c:v>113.325</c:v>
                </c:pt>
                <c:pt idx="33">
                  <c:v>113.329</c:v>
                </c:pt>
                <c:pt idx="34">
                  <c:v>113.325</c:v>
                </c:pt>
                <c:pt idx="35">
                  <c:v>113.294</c:v>
                </c:pt>
                <c:pt idx="36">
                  <c:v>113.29</c:v>
                </c:pt>
                <c:pt idx="37">
                  <c:v>112.813</c:v>
                </c:pt>
                <c:pt idx="38">
                  <c:v>112.106</c:v>
                </c:pt>
                <c:pt idx="39">
                  <c:v>112.114</c:v>
                </c:pt>
                <c:pt idx="40">
                  <c:v>112.114</c:v>
                </c:pt>
                <c:pt idx="41">
                  <c:v>112.106</c:v>
                </c:pt>
                <c:pt idx="42">
                  <c:v>112.114</c:v>
                </c:pt>
                <c:pt idx="43">
                  <c:v>112.106</c:v>
                </c:pt>
                <c:pt idx="44">
                  <c:v>112.103</c:v>
                </c:pt>
                <c:pt idx="45">
                  <c:v>112.185</c:v>
                </c:pt>
                <c:pt idx="46">
                  <c:v>112.181</c:v>
                </c:pt>
                <c:pt idx="47">
                  <c:v>112.11</c:v>
                </c:pt>
                <c:pt idx="48">
                  <c:v>115.563</c:v>
                </c:pt>
                <c:pt idx="49">
                  <c:v>150.165</c:v>
                </c:pt>
                <c:pt idx="50">
                  <c:v>158.806</c:v>
                </c:pt>
                <c:pt idx="51">
                  <c:v>123.282</c:v>
                </c:pt>
                <c:pt idx="52">
                  <c:v>121.458</c:v>
                </c:pt>
                <c:pt idx="53">
                  <c:v>122.132</c:v>
                </c:pt>
                <c:pt idx="54">
                  <c:v>128.231</c:v>
                </c:pt>
                <c:pt idx="55">
                  <c:v>125.853</c:v>
                </c:pt>
                <c:pt idx="56">
                  <c:v>124.454</c:v>
                </c:pt>
                <c:pt idx="57">
                  <c:v>127.118</c:v>
                </c:pt>
                <c:pt idx="58">
                  <c:v>157.234</c:v>
                </c:pt>
                <c:pt idx="59">
                  <c:v>166.25</c:v>
                </c:pt>
                <c:pt idx="60">
                  <c:v>165.652</c:v>
                </c:pt>
                <c:pt idx="61">
                  <c:v>165.641</c:v>
                </c:pt>
                <c:pt idx="62">
                  <c:v>165.945</c:v>
                </c:pt>
                <c:pt idx="63">
                  <c:v>162.395</c:v>
                </c:pt>
                <c:pt idx="64">
                  <c:v>162.832</c:v>
                </c:pt>
                <c:pt idx="65">
                  <c:v>162.422</c:v>
                </c:pt>
                <c:pt idx="66">
                  <c:v>140.605</c:v>
                </c:pt>
                <c:pt idx="67">
                  <c:v>151.832</c:v>
                </c:pt>
                <c:pt idx="68">
                  <c:v>165.14</c:v>
                </c:pt>
                <c:pt idx="69">
                  <c:v>128.983</c:v>
                </c:pt>
                <c:pt idx="70">
                  <c:v>130.515</c:v>
                </c:pt>
                <c:pt idx="71">
                  <c:v>141.87</c:v>
                </c:pt>
                <c:pt idx="72">
                  <c:v>150.956</c:v>
                </c:pt>
                <c:pt idx="73">
                  <c:v>151.079</c:v>
                </c:pt>
                <c:pt idx="74">
                  <c:v>176.292</c:v>
                </c:pt>
                <c:pt idx="75">
                  <c:v>167.298</c:v>
                </c:pt>
                <c:pt idx="76">
                  <c:v>165.828</c:v>
                </c:pt>
                <c:pt idx="77">
                  <c:v>152.899</c:v>
                </c:pt>
                <c:pt idx="78">
                  <c:v>153.072</c:v>
                </c:pt>
                <c:pt idx="79">
                  <c:v>151.412</c:v>
                </c:pt>
                <c:pt idx="80">
                  <c:v>121.355</c:v>
                </c:pt>
                <c:pt idx="81">
                  <c:v>154.088</c:v>
                </c:pt>
                <c:pt idx="82">
                  <c:v>153.318</c:v>
                </c:pt>
                <c:pt idx="83">
                  <c:v>152.186</c:v>
                </c:pt>
                <c:pt idx="84">
                  <c:v>139.564</c:v>
                </c:pt>
                <c:pt idx="85">
                  <c:v>150.986</c:v>
                </c:pt>
                <c:pt idx="86">
                  <c:v>151.332</c:v>
                </c:pt>
                <c:pt idx="87">
                  <c:v>149.922</c:v>
                </c:pt>
                <c:pt idx="88">
                  <c:v>149.279</c:v>
                </c:pt>
                <c:pt idx="89">
                  <c:v>149.232</c:v>
                </c:pt>
                <c:pt idx="90">
                  <c:v>148.436</c:v>
                </c:pt>
                <c:pt idx="91">
                  <c:v>149.545</c:v>
                </c:pt>
                <c:pt idx="92">
                  <c:v>149.521</c:v>
                </c:pt>
                <c:pt idx="93">
                  <c:v>149.533</c:v>
                </c:pt>
                <c:pt idx="94">
                  <c:v>149.521</c:v>
                </c:pt>
                <c:pt idx="95">
                  <c:v>149.521</c:v>
                </c:pt>
                <c:pt idx="96">
                  <c:v>149.537</c:v>
                </c:pt>
                <c:pt idx="97">
                  <c:v>148.971</c:v>
                </c:pt>
                <c:pt idx="98">
                  <c:v>149.58</c:v>
                </c:pt>
                <c:pt idx="99">
                  <c:v>149.572</c:v>
                </c:pt>
                <c:pt idx="100">
                  <c:v>149.537</c:v>
                </c:pt>
                <c:pt idx="101">
                  <c:v>160.643</c:v>
                </c:pt>
                <c:pt idx="102">
                  <c:v>151.288</c:v>
                </c:pt>
                <c:pt idx="103">
                  <c:v>176.087</c:v>
                </c:pt>
                <c:pt idx="104">
                  <c:v>151.231</c:v>
                </c:pt>
                <c:pt idx="105">
                  <c:v>150.646</c:v>
                </c:pt>
                <c:pt idx="106">
                  <c:v>150.177</c:v>
                </c:pt>
                <c:pt idx="107">
                  <c:v>148.603</c:v>
                </c:pt>
                <c:pt idx="108">
                  <c:v>148.548</c:v>
                </c:pt>
                <c:pt idx="109">
                  <c:v>148.567</c:v>
                </c:pt>
                <c:pt idx="110">
                  <c:v>161.134</c:v>
                </c:pt>
                <c:pt idx="111">
                  <c:v>160.001</c:v>
                </c:pt>
                <c:pt idx="112">
                  <c:v>160.009</c:v>
                </c:pt>
                <c:pt idx="113">
                  <c:v>160.005</c:v>
                </c:pt>
                <c:pt idx="114">
                  <c:v>159.599</c:v>
                </c:pt>
                <c:pt idx="115">
                  <c:v>159.595</c:v>
                </c:pt>
                <c:pt idx="116">
                  <c:v>159.606</c:v>
                </c:pt>
                <c:pt idx="117">
                  <c:v>159.481</c:v>
                </c:pt>
                <c:pt idx="118">
                  <c:v>160.618</c:v>
                </c:pt>
                <c:pt idx="119">
                  <c:v>161.47</c:v>
                </c:pt>
                <c:pt idx="120">
                  <c:v>161.267</c:v>
                </c:pt>
                <c:pt idx="121">
                  <c:v>161.146</c:v>
                </c:pt>
                <c:pt idx="122">
                  <c:v>161.114</c:v>
                </c:pt>
                <c:pt idx="123">
                  <c:v>161.103</c:v>
                </c:pt>
                <c:pt idx="124">
                  <c:v>161.067</c:v>
                </c:pt>
                <c:pt idx="125">
                  <c:v>149.81</c:v>
                </c:pt>
                <c:pt idx="126">
                  <c:v>150.165</c:v>
                </c:pt>
                <c:pt idx="127">
                  <c:v>150.806</c:v>
                </c:pt>
                <c:pt idx="128">
                  <c:v>151.099</c:v>
                </c:pt>
                <c:pt idx="129">
                  <c:v>151.54</c:v>
                </c:pt>
                <c:pt idx="130">
                  <c:v>151.658</c:v>
                </c:pt>
                <c:pt idx="131">
                  <c:v>151.67</c:v>
                </c:pt>
                <c:pt idx="132">
                  <c:v>151.662</c:v>
                </c:pt>
                <c:pt idx="133">
                  <c:v>151.666</c:v>
                </c:pt>
                <c:pt idx="134">
                  <c:v>151.615</c:v>
                </c:pt>
                <c:pt idx="135">
                  <c:v>158.881</c:v>
                </c:pt>
                <c:pt idx="136">
                  <c:v>153.728</c:v>
                </c:pt>
                <c:pt idx="137">
                  <c:v>145.29</c:v>
                </c:pt>
                <c:pt idx="138">
                  <c:v>146.931</c:v>
                </c:pt>
                <c:pt idx="139">
                  <c:v>148.673</c:v>
                </c:pt>
                <c:pt idx="140">
                  <c:v>175.696</c:v>
                </c:pt>
                <c:pt idx="141">
                  <c:v>165.583</c:v>
                </c:pt>
                <c:pt idx="142">
                  <c:v>161.673</c:v>
                </c:pt>
                <c:pt idx="143">
                  <c:v>153.868</c:v>
                </c:pt>
                <c:pt idx="144">
                  <c:v>154.196</c:v>
                </c:pt>
                <c:pt idx="145">
                  <c:v>154.001</c:v>
                </c:pt>
                <c:pt idx="146">
                  <c:v>136.708</c:v>
                </c:pt>
                <c:pt idx="147">
                  <c:v>137.614</c:v>
                </c:pt>
                <c:pt idx="148">
                  <c:v>150.786</c:v>
                </c:pt>
                <c:pt idx="149">
                  <c:v>140.34</c:v>
                </c:pt>
                <c:pt idx="150">
                  <c:v>138.961</c:v>
                </c:pt>
                <c:pt idx="151">
                  <c:v>149.721</c:v>
                </c:pt>
                <c:pt idx="152">
                  <c:v>149.689</c:v>
                </c:pt>
                <c:pt idx="153">
                  <c:v>150.275</c:v>
                </c:pt>
                <c:pt idx="154">
                  <c:v>150.254</c:v>
                </c:pt>
                <c:pt idx="155">
                  <c:v>153.711</c:v>
                </c:pt>
                <c:pt idx="156">
                  <c:v>154.684</c:v>
                </c:pt>
                <c:pt idx="157">
                  <c:v>154.703</c:v>
                </c:pt>
                <c:pt idx="158">
                  <c:v>151.934</c:v>
                </c:pt>
                <c:pt idx="159">
                  <c:v>151.934</c:v>
                </c:pt>
                <c:pt idx="160">
                  <c:v>152.141</c:v>
                </c:pt>
                <c:pt idx="161">
                  <c:v>153.206</c:v>
                </c:pt>
                <c:pt idx="162">
                  <c:v>150.901</c:v>
                </c:pt>
                <c:pt idx="163">
                  <c:v>150.89</c:v>
                </c:pt>
                <c:pt idx="164">
                  <c:v>150.972</c:v>
                </c:pt>
                <c:pt idx="165">
                  <c:v>151.034</c:v>
                </c:pt>
                <c:pt idx="166">
                  <c:v>149.308</c:v>
                </c:pt>
                <c:pt idx="167">
                  <c:v>149.62</c:v>
                </c:pt>
                <c:pt idx="168">
                  <c:v>149.554</c:v>
                </c:pt>
                <c:pt idx="169">
                  <c:v>149.55</c:v>
                </c:pt>
                <c:pt idx="170">
                  <c:v>149.511</c:v>
                </c:pt>
                <c:pt idx="171">
                  <c:v>150.747</c:v>
                </c:pt>
                <c:pt idx="172">
                  <c:v>150.302</c:v>
                </c:pt>
                <c:pt idx="173">
                  <c:v>150.454</c:v>
                </c:pt>
                <c:pt idx="174">
                  <c:v>150.55</c:v>
                </c:pt>
                <c:pt idx="175">
                  <c:v>150.569</c:v>
                </c:pt>
                <c:pt idx="176">
                  <c:v>150.663</c:v>
                </c:pt>
                <c:pt idx="177">
                  <c:v>150.729</c:v>
                </c:pt>
                <c:pt idx="178">
                  <c:v>150.701</c:v>
                </c:pt>
                <c:pt idx="179">
                  <c:v>150.646</c:v>
                </c:pt>
                <c:pt idx="180">
                  <c:v>150.67</c:v>
                </c:pt>
                <c:pt idx="181">
                  <c:v>150.643</c:v>
                </c:pt>
                <c:pt idx="182">
                  <c:v>156.881</c:v>
                </c:pt>
                <c:pt idx="183">
                  <c:v>165.303</c:v>
                </c:pt>
                <c:pt idx="184">
                  <c:v>143.701</c:v>
                </c:pt>
                <c:pt idx="185">
                  <c:v>147.252</c:v>
                </c:pt>
                <c:pt idx="186">
                  <c:v>149.832</c:v>
                </c:pt>
                <c:pt idx="187">
                  <c:v>151.721</c:v>
                </c:pt>
                <c:pt idx="188">
                  <c:v>162.236</c:v>
                </c:pt>
                <c:pt idx="189">
                  <c:v>113.532</c:v>
                </c:pt>
                <c:pt idx="190">
                  <c:v>112.907</c:v>
                </c:pt>
                <c:pt idx="191">
                  <c:v>114.466</c:v>
                </c:pt>
                <c:pt idx="192">
                  <c:v>164.235</c:v>
                </c:pt>
                <c:pt idx="193">
                  <c:v>124.561</c:v>
                </c:pt>
                <c:pt idx="194">
                  <c:v>123.611</c:v>
                </c:pt>
                <c:pt idx="195">
                  <c:v>138.018</c:v>
                </c:pt>
                <c:pt idx="196">
                  <c:v>160.484</c:v>
                </c:pt>
                <c:pt idx="197">
                  <c:v>124.74</c:v>
                </c:pt>
                <c:pt idx="198">
                  <c:v>124.373</c:v>
                </c:pt>
                <c:pt idx="199">
                  <c:v>122.998</c:v>
                </c:pt>
                <c:pt idx="200">
                  <c:v>122.986</c:v>
                </c:pt>
                <c:pt idx="201">
                  <c:v>122.986</c:v>
                </c:pt>
                <c:pt idx="202">
                  <c:v>120.232</c:v>
                </c:pt>
                <c:pt idx="203">
                  <c:v>120.229</c:v>
                </c:pt>
                <c:pt idx="204">
                  <c:v>119.99</c:v>
                </c:pt>
                <c:pt idx="205">
                  <c:v>119.967</c:v>
                </c:pt>
                <c:pt idx="206">
                  <c:v>119.971</c:v>
                </c:pt>
                <c:pt idx="207">
                  <c:v>119.967</c:v>
                </c:pt>
                <c:pt idx="208">
                  <c:v>119.959</c:v>
                </c:pt>
                <c:pt idx="209">
                  <c:v>119.955</c:v>
                </c:pt>
                <c:pt idx="210">
                  <c:v>119.959</c:v>
                </c:pt>
                <c:pt idx="211">
                  <c:v>119.955</c:v>
                </c:pt>
                <c:pt idx="212">
                  <c:v>119.959</c:v>
                </c:pt>
                <c:pt idx="213">
                  <c:v>119.893</c:v>
                </c:pt>
                <c:pt idx="214">
                  <c:v>119.896</c:v>
                </c:pt>
                <c:pt idx="215">
                  <c:v>119.893</c:v>
                </c:pt>
                <c:pt idx="216">
                  <c:v>119.072</c:v>
                </c:pt>
                <c:pt idx="217">
                  <c:v>119.068</c:v>
                </c:pt>
                <c:pt idx="218">
                  <c:v>119.072</c:v>
                </c:pt>
                <c:pt idx="219">
                  <c:v>119.027</c:v>
                </c:pt>
                <c:pt idx="220">
                  <c:v>118.608</c:v>
                </c:pt>
                <c:pt idx="221">
                  <c:v>118.318</c:v>
                </c:pt>
                <c:pt idx="222">
                  <c:v>118.294</c:v>
                </c:pt>
                <c:pt idx="223">
                  <c:v>118.282</c:v>
                </c:pt>
                <c:pt idx="224">
                  <c:v>118.267</c:v>
                </c:pt>
                <c:pt idx="225">
                  <c:v>118.505</c:v>
                </c:pt>
                <c:pt idx="226">
                  <c:v>118.507</c:v>
                </c:pt>
                <c:pt idx="227">
                  <c:v>118.476</c:v>
                </c:pt>
                <c:pt idx="228">
                  <c:v>118.472</c:v>
                </c:pt>
                <c:pt idx="229">
                  <c:v>118.476</c:v>
                </c:pt>
                <c:pt idx="230">
                  <c:v>118.429</c:v>
                </c:pt>
                <c:pt idx="231">
                  <c:v>118.418</c:v>
                </c:pt>
                <c:pt idx="232">
                  <c:v>118.418</c:v>
                </c:pt>
                <c:pt idx="233">
                  <c:v>118.406</c:v>
                </c:pt>
                <c:pt idx="234">
                  <c:v>118.428</c:v>
                </c:pt>
                <c:pt idx="235">
                  <c:v>118.432</c:v>
                </c:pt>
                <c:pt idx="236">
                  <c:v>118.428</c:v>
                </c:pt>
                <c:pt idx="237">
                  <c:v>118.428</c:v>
                </c:pt>
                <c:pt idx="238">
                  <c:v>119.814</c:v>
                </c:pt>
                <c:pt idx="239">
                  <c:v>118.436</c:v>
                </c:pt>
                <c:pt idx="240">
                  <c:v>118.428</c:v>
                </c:pt>
                <c:pt idx="241">
                  <c:v>118.432</c:v>
                </c:pt>
                <c:pt idx="242">
                  <c:v>118.365</c:v>
                </c:pt>
                <c:pt idx="243">
                  <c:v>118.369</c:v>
                </c:pt>
                <c:pt idx="244">
                  <c:v>118.365</c:v>
                </c:pt>
                <c:pt idx="245">
                  <c:v>118.369</c:v>
                </c:pt>
                <c:pt idx="246">
                  <c:v>118.365</c:v>
                </c:pt>
                <c:pt idx="247">
                  <c:v>118.369</c:v>
                </c:pt>
                <c:pt idx="248">
                  <c:v>118.365</c:v>
                </c:pt>
                <c:pt idx="249">
                  <c:v>118.365</c:v>
                </c:pt>
                <c:pt idx="250">
                  <c:v>118.33</c:v>
                </c:pt>
                <c:pt idx="251">
                  <c:v>118.334</c:v>
                </c:pt>
                <c:pt idx="252">
                  <c:v>118.293</c:v>
                </c:pt>
                <c:pt idx="253">
                  <c:v>149.631</c:v>
                </c:pt>
                <c:pt idx="254">
                  <c:v>147.654</c:v>
                </c:pt>
                <c:pt idx="255">
                  <c:v>147.537</c:v>
                </c:pt>
                <c:pt idx="256">
                  <c:v>147.521</c:v>
                </c:pt>
                <c:pt idx="257">
                  <c:v>159.279</c:v>
                </c:pt>
                <c:pt idx="258">
                  <c:v>139.217</c:v>
                </c:pt>
                <c:pt idx="259">
                  <c:v>140.135</c:v>
                </c:pt>
                <c:pt idx="260">
                  <c:v>139.314</c:v>
                </c:pt>
                <c:pt idx="261">
                  <c:v>151.459</c:v>
                </c:pt>
                <c:pt idx="262">
                  <c:v>151.014</c:v>
                </c:pt>
                <c:pt idx="263">
                  <c:v>156.08</c:v>
                </c:pt>
                <c:pt idx="264">
                  <c:v>155.361</c:v>
                </c:pt>
                <c:pt idx="265">
                  <c:v>157.471</c:v>
                </c:pt>
                <c:pt idx="266">
                  <c:v>159.68</c:v>
                </c:pt>
                <c:pt idx="267">
                  <c:v>166.269</c:v>
                </c:pt>
                <c:pt idx="268">
                  <c:v>161.339</c:v>
                </c:pt>
                <c:pt idx="269">
                  <c:v>170.624</c:v>
                </c:pt>
                <c:pt idx="270">
                  <c:v>165.866</c:v>
                </c:pt>
                <c:pt idx="271">
                  <c:v>166.78</c:v>
                </c:pt>
                <c:pt idx="272">
                  <c:v>166.362</c:v>
                </c:pt>
                <c:pt idx="273">
                  <c:v>162.784</c:v>
                </c:pt>
                <c:pt idx="274">
                  <c:v>162.187</c:v>
                </c:pt>
                <c:pt idx="275">
                  <c:v>150.397</c:v>
                </c:pt>
                <c:pt idx="276">
                  <c:v>149.491</c:v>
                </c:pt>
                <c:pt idx="277">
                  <c:v>149.448</c:v>
                </c:pt>
                <c:pt idx="278">
                  <c:v>149.44</c:v>
                </c:pt>
                <c:pt idx="279">
                  <c:v>149.44</c:v>
                </c:pt>
                <c:pt idx="280">
                  <c:v>149.448</c:v>
                </c:pt>
                <c:pt idx="281">
                  <c:v>149.437</c:v>
                </c:pt>
                <c:pt idx="282">
                  <c:v>148.749</c:v>
                </c:pt>
                <c:pt idx="283">
                  <c:v>148.171</c:v>
                </c:pt>
                <c:pt idx="284">
                  <c:v>148.159</c:v>
                </c:pt>
                <c:pt idx="285">
                  <c:v>161.491</c:v>
                </c:pt>
                <c:pt idx="286">
                  <c:v>161.257</c:v>
                </c:pt>
                <c:pt idx="287">
                  <c:v>162.14</c:v>
                </c:pt>
                <c:pt idx="288">
                  <c:v>162.542</c:v>
                </c:pt>
                <c:pt idx="289">
                  <c:v>165.18</c:v>
                </c:pt>
                <c:pt idx="290">
                  <c:v>166.344</c:v>
                </c:pt>
                <c:pt idx="291">
                  <c:v>172.617</c:v>
                </c:pt>
                <c:pt idx="292">
                  <c:v>164.02</c:v>
                </c:pt>
                <c:pt idx="293">
                  <c:v>164.012</c:v>
                </c:pt>
                <c:pt idx="294">
                  <c:v>165.535</c:v>
                </c:pt>
                <c:pt idx="295">
                  <c:v>166.469</c:v>
                </c:pt>
                <c:pt idx="296">
                  <c:v>166.441</c:v>
                </c:pt>
                <c:pt idx="297">
                  <c:v>166.523</c:v>
                </c:pt>
                <c:pt idx="298">
                  <c:v>166.531</c:v>
                </c:pt>
                <c:pt idx="299">
                  <c:v>166.516</c:v>
                </c:pt>
                <c:pt idx="300">
                  <c:v>166.527</c:v>
                </c:pt>
                <c:pt idx="301">
                  <c:v>166.508</c:v>
                </c:pt>
                <c:pt idx="302">
                  <c:v>166.516</c:v>
                </c:pt>
                <c:pt idx="303">
                  <c:v>172.16</c:v>
                </c:pt>
                <c:pt idx="304">
                  <c:v>164.125</c:v>
                </c:pt>
                <c:pt idx="305">
                  <c:v>163.695</c:v>
                </c:pt>
                <c:pt idx="306">
                  <c:v>151.305</c:v>
                </c:pt>
                <c:pt idx="307">
                  <c:v>151.457</c:v>
                </c:pt>
                <c:pt idx="308">
                  <c:v>150.25</c:v>
                </c:pt>
                <c:pt idx="309">
                  <c:v>150.203</c:v>
                </c:pt>
                <c:pt idx="310">
                  <c:v>169.805</c:v>
                </c:pt>
                <c:pt idx="311">
                  <c:v>167.566</c:v>
                </c:pt>
                <c:pt idx="312">
                  <c:v>165.457</c:v>
                </c:pt>
                <c:pt idx="313">
                  <c:v>161.285</c:v>
                </c:pt>
                <c:pt idx="314">
                  <c:v>161.309</c:v>
                </c:pt>
                <c:pt idx="315">
                  <c:v>161.289</c:v>
                </c:pt>
                <c:pt idx="316">
                  <c:v>176.641</c:v>
                </c:pt>
                <c:pt idx="317">
                  <c:v>147.93</c:v>
                </c:pt>
                <c:pt idx="318">
                  <c:v>148.25</c:v>
                </c:pt>
                <c:pt idx="319">
                  <c:v>150.605</c:v>
                </c:pt>
                <c:pt idx="320">
                  <c:v>149.785</c:v>
                </c:pt>
                <c:pt idx="321">
                  <c:v>149.703</c:v>
                </c:pt>
                <c:pt idx="322">
                  <c:v>140.047</c:v>
                </c:pt>
                <c:pt idx="323">
                  <c:v>149.957</c:v>
                </c:pt>
                <c:pt idx="324">
                  <c:v>149.68</c:v>
                </c:pt>
                <c:pt idx="325">
                  <c:v>149.664</c:v>
                </c:pt>
                <c:pt idx="326">
                  <c:v>149.66</c:v>
                </c:pt>
                <c:pt idx="327">
                  <c:v>149.652</c:v>
                </c:pt>
                <c:pt idx="328">
                  <c:v>149.613</c:v>
                </c:pt>
                <c:pt idx="329">
                  <c:v>152.844</c:v>
                </c:pt>
                <c:pt idx="330">
                  <c:v>151.926</c:v>
                </c:pt>
                <c:pt idx="331">
                  <c:v>151.859</c:v>
                </c:pt>
                <c:pt idx="332">
                  <c:v>151.914</c:v>
                </c:pt>
                <c:pt idx="333">
                  <c:v>150.598</c:v>
                </c:pt>
                <c:pt idx="334">
                  <c:v>150.266</c:v>
                </c:pt>
                <c:pt idx="335">
                  <c:v>153.969</c:v>
                </c:pt>
                <c:pt idx="336">
                  <c:v>152.807</c:v>
                </c:pt>
                <c:pt idx="337">
                  <c:v>151.877</c:v>
                </c:pt>
                <c:pt idx="338">
                  <c:v>151.807</c:v>
                </c:pt>
                <c:pt idx="339">
                  <c:v>151.439</c:v>
                </c:pt>
                <c:pt idx="340">
                  <c:v>151.277</c:v>
                </c:pt>
                <c:pt idx="341">
                  <c:v>150.738</c:v>
                </c:pt>
                <c:pt idx="342">
                  <c:v>150.785</c:v>
                </c:pt>
                <c:pt idx="343">
                  <c:v>154.432</c:v>
                </c:pt>
                <c:pt idx="344">
                  <c:v>155.666</c:v>
                </c:pt>
                <c:pt idx="345">
                  <c:v>155.649</c:v>
                </c:pt>
                <c:pt idx="346">
                  <c:v>155.103</c:v>
                </c:pt>
                <c:pt idx="347">
                  <c:v>155.095</c:v>
                </c:pt>
                <c:pt idx="348">
                  <c:v>154.63</c:v>
                </c:pt>
                <c:pt idx="349">
                  <c:v>159.005</c:v>
                </c:pt>
                <c:pt idx="350">
                  <c:v>154.874</c:v>
                </c:pt>
                <c:pt idx="351">
                  <c:v>154.772</c:v>
                </c:pt>
                <c:pt idx="352">
                  <c:v>154.749</c:v>
                </c:pt>
                <c:pt idx="353">
                  <c:v>154.612</c:v>
                </c:pt>
                <c:pt idx="354">
                  <c:v>154.616</c:v>
                </c:pt>
                <c:pt idx="355">
                  <c:v>154.593</c:v>
                </c:pt>
                <c:pt idx="356">
                  <c:v>154.319</c:v>
                </c:pt>
                <c:pt idx="357">
                  <c:v>154.319</c:v>
                </c:pt>
                <c:pt idx="358">
                  <c:v>154.339</c:v>
                </c:pt>
                <c:pt idx="359">
                  <c:v>154.331</c:v>
                </c:pt>
                <c:pt idx="360">
                  <c:v>154.362</c:v>
                </c:pt>
                <c:pt idx="361">
                  <c:v>155.21</c:v>
                </c:pt>
                <c:pt idx="362">
                  <c:v>153.867</c:v>
                </c:pt>
                <c:pt idx="363">
                  <c:v>153.836</c:v>
                </c:pt>
                <c:pt idx="364">
                  <c:v>153.805</c:v>
                </c:pt>
                <c:pt idx="365">
                  <c:v>153.801</c:v>
                </c:pt>
                <c:pt idx="366">
                  <c:v>166.258</c:v>
                </c:pt>
                <c:pt idx="367">
                  <c:v>138.787</c:v>
                </c:pt>
                <c:pt idx="368">
                  <c:v>114.615</c:v>
                </c:pt>
                <c:pt idx="369">
                  <c:v>114.588</c:v>
                </c:pt>
                <c:pt idx="370">
                  <c:v>114.654</c:v>
                </c:pt>
                <c:pt idx="371">
                  <c:v>112.264</c:v>
                </c:pt>
                <c:pt idx="372">
                  <c:v>112.178</c:v>
                </c:pt>
                <c:pt idx="373">
                  <c:v>112.182</c:v>
                </c:pt>
                <c:pt idx="374">
                  <c:v>112.49</c:v>
                </c:pt>
                <c:pt idx="375">
                  <c:v>109.248</c:v>
                </c:pt>
                <c:pt idx="376">
                  <c:v>94.5605</c:v>
                </c:pt>
                <c:pt idx="377">
                  <c:v>94.5605</c:v>
                </c:pt>
                <c:pt idx="378">
                  <c:v>94.5605</c:v>
                </c:pt>
                <c:pt idx="379">
                  <c:v>94.5605</c:v>
                </c:pt>
                <c:pt idx="380">
                  <c:v>94.5605</c:v>
                </c:pt>
                <c:pt idx="381">
                  <c:v>94.5605</c:v>
                </c:pt>
                <c:pt idx="382">
                  <c:v>94.5527</c:v>
                </c:pt>
                <c:pt idx="383">
                  <c:v>94.5566</c:v>
                </c:pt>
                <c:pt idx="384">
                  <c:v>94.5566</c:v>
                </c:pt>
                <c:pt idx="385">
                  <c:v>94.5566</c:v>
                </c:pt>
                <c:pt idx="386">
                  <c:v>94.5566</c:v>
                </c:pt>
                <c:pt idx="387">
                  <c:v>94.5566</c:v>
                </c:pt>
                <c:pt idx="388">
                  <c:v>94.5566</c:v>
                </c:pt>
                <c:pt idx="389">
                  <c:v>94.5605</c:v>
                </c:pt>
                <c:pt idx="390">
                  <c:v>94.5605</c:v>
                </c:pt>
                <c:pt idx="391">
                  <c:v>94.5605</c:v>
                </c:pt>
                <c:pt idx="392">
                  <c:v>94.5605</c:v>
                </c:pt>
                <c:pt idx="393">
                  <c:v>94.5605</c:v>
                </c:pt>
                <c:pt idx="394">
                  <c:v>94.5605</c:v>
                </c:pt>
                <c:pt idx="395">
                  <c:v>94.5605</c:v>
                </c:pt>
                <c:pt idx="396">
                  <c:v>94.5605</c:v>
                </c:pt>
                <c:pt idx="397">
                  <c:v>94.5605</c:v>
                </c:pt>
                <c:pt idx="398">
                  <c:v>94.5566</c:v>
                </c:pt>
                <c:pt idx="399">
                  <c:v>94.5566</c:v>
                </c:pt>
                <c:pt idx="400">
                  <c:v>94.5566</c:v>
                </c:pt>
                <c:pt idx="401">
                  <c:v>94.5557</c:v>
                </c:pt>
                <c:pt idx="402">
                  <c:v>94.5391</c:v>
                </c:pt>
                <c:pt idx="403">
                  <c:v>94.5391</c:v>
                </c:pt>
                <c:pt idx="404">
                  <c:v>94.7793</c:v>
                </c:pt>
                <c:pt idx="405">
                  <c:v>94.7793</c:v>
                </c:pt>
                <c:pt idx="406">
                  <c:v>94.7637</c:v>
                </c:pt>
                <c:pt idx="407">
                  <c:v>94.7598</c:v>
                </c:pt>
                <c:pt idx="408">
                  <c:v>94.7637</c:v>
                </c:pt>
                <c:pt idx="409">
                  <c:v>94.7598</c:v>
                </c:pt>
                <c:pt idx="410">
                  <c:v>94.7637</c:v>
                </c:pt>
                <c:pt idx="411">
                  <c:v>94.7627</c:v>
                </c:pt>
                <c:pt idx="412">
                  <c:v>94.7627</c:v>
                </c:pt>
                <c:pt idx="413">
                  <c:v>94.7627</c:v>
                </c:pt>
                <c:pt idx="414">
                  <c:v>94.793</c:v>
                </c:pt>
                <c:pt idx="415">
                  <c:v>94.793</c:v>
                </c:pt>
                <c:pt idx="416">
                  <c:v>94.7969</c:v>
                </c:pt>
                <c:pt idx="417">
                  <c:v>94.7969</c:v>
                </c:pt>
                <c:pt idx="418">
                  <c:v>94.7568</c:v>
                </c:pt>
                <c:pt idx="419">
                  <c:v>94.7568</c:v>
                </c:pt>
                <c:pt idx="420">
                  <c:v>94.7568</c:v>
                </c:pt>
                <c:pt idx="421">
                  <c:v>94.7559</c:v>
                </c:pt>
                <c:pt idx="422">
                  <c:v>94.7617</c:v>
                </c:pt>
                <c:pt idx="423">
                  <c:v>94.7441</c:v>
                </c:pt>
                <c:pt idx="424">
                  <c:v>94.752</c:v>
                </c:pt>
                <c:pt idx="425">
                  <c:v>94.752</c:v>
                </c:pt>
                <c:pt idx="426">
                  <c:v>94.8174</c:v>
                </c:pt>
                <c:pt idx="427">
                  <c:v>94.7549</c:v>
                </c:pt>
                <c:pt idx="428">
                  <c:v>94.7598</c:v>
                </c:pt>
                <c:pt idx="429">
                  <c:v>94.752</c:v>
                </c:pt>
                <c:pt idx="430">
                  <c:v>94.748</c:v>
                </c:pt>
                <c:pt idx="431">
                  <c:v>94.7363</c:v>
                </c:pt>
                <c:pt idx="432">
                  <c:v>94.7402</c:v>
                </c:pt>
                <c:pt idx="433">
                  <c:v>94.7441</c:v>
                </c:pt>
                <c:pt idx="434">
                  <c:v>94.7441</c:v>
                </c:pt>
                <c:pt idx="435">
                  <c:v>94.7246</c:v>
                </c:pt>
                <c:pt idx="436">
                  <c:v>94.7246</c:v>
                </c:pt>
                <c:pt idx="437">
                  <c:v>94.7246</c:v>
                </c:pt>
                <c:pt idx="438">
                  <c:v>94.7246</c:v>
                </c:pt>
                <c:pt idx="439">
                  <c:v>94.7188</c:v>
                </c:pt>
                <c:pt idx="440">
                  <c:v>94.7031</c:v>
                </c:pt>
                <c:pt idx="441">
                  <c:v>94.6602</c:v>
                </c:pt>
                <c:pt idx="442">
                  <c:v>94.6602</c:v>
                </c:pt>
                <c:pt idx="443">
                  <c:v>94.6602</c:v>
                </c:pt>
                <c:pt idx="444">
                  <c:v>94.6592</c:v>
                </c:pt>
                <c:pt idx="445">
                  <c:v>94.6592</c:v>
                </c:pt>
                <c:pt idx="446">
                  <c:v>94.6592</c:v>
                </c:pt>
                <c:pt idx="447">
                  <c:v>94.6592</c:v>
                </c:pt>
                <c:pt idx="448">
                  <c:v>94.6592</c:v>
                </c:pt>
                <c:pt idx="449">
                  <c:v>94.6592</c:v>
                </c:pt>
                <c:pt idx="450">
                  <c:v>94.6553</c:v>
                </c:pt>
                <c:pt idx="451">
                  <c:v>94.6553</c:v>
                </c:pt>
                <c:pt idx="452">
                  <c:v>94.6162</c:v>
                </c:pt>
                <c:pt idx="453">
                  <c:v>94.6162</c:v>
                </c:pt>
                <c:pt idx="454">
                  <c:v>94.6162</c:v>
                </c:pt>
                <c:pt idx="455">
                  <c:v>94.6162</c:v>
                </c:pt>
                <c:pt idx="456">
                  <c:v>94.6162</c:v>
                </c:pt>
                <c:pt idx="457">
                  <c:v>94.6162</c:v>
                </c:pt>
                <c:pt idx="458">
                  <c:v>94.6162</c:v>
                </c:pt>
                <c:pt idx="459">
                  <c:v>94.6162</c:v>
                </c:pt>
                <c:pt idx="460">
                  <c:v>94.6162</c:v>
                </c:pt>
                <c:pt idx="461">
                  <c:v>94.6162</c:v>
                </c:pt>
                <c:pt idx="462">
                  <c:v>94.6162</c:v>
                </c:pt>
                <c:pt idx="463">
                  <c:v>94.6162</c:v>
                </c:pt>
                <c:pt idx="464">
                  <c:v>94.8271</c:v>
                </c:pt>
                <c:pt idx="465">
                  <c:v>94.5967</c:v>
                </c:pt>
                <c:pt idx="466">
                  <c:v>94.5898</c:v>
                </c:pt>
                <c:pt idx="467">
                  <c:v>94.5967</c:v>
                </c:pt>
                <c:pt idx="468">
                  <c:v>94.5967</c:v>
                </c:pt>
                <c:pt idx="469">
                  <c:v>94.5967</c:v>
                </c:pt>
                <c:pt idx="470">
                  <c:v>94.5947</c:v>
                </c:pt>
                <c:pt idx="471">
                  <c:v>94.5938</c:v>
                </c:pt>
                <c:pt idx="472">
                  <c:v>94.6055</c:v>
                </c:pt>
                <c:pt idx="473">
                  <c:v>94.584</c:v>
                </c:pt>
                <c:pt idx="474">
                  <c:v>94.5762</c:v>
                </c:pt>
                <c:pt idx="475">
                  <c:v>94.5791</c:v>
                </c:pt>
                <c:pt idx="476">
                  <c:v>94.5791</c:v>
                </c:pt>
                <c:pt idx="477">
                  <c:v>94.583</c:v>
                </c:pt>
                <c:pt idx="478">
                  <c:v>94.5752</c:v>
                </c:pt>
                <c:pt idx="479">
                  <c:v>94.5752</c:v>
                </c:pt>
                <c:pt idx="480">
                  <c:v>94.5752</c:v>
                </c:pt>
                <c:pt idx="481">
                  <c:v>94.5752</c:v>
                </c:pt>
                <c:pt idx="482">
                  <c:v>94.5752</c:v>
                </c:pt>
                <c:pt idx="483">
                  <c:v>94.5752</c:v>
                </c:pt>
                <c:pt idx="484">
                  <c:v>94.5752</c:v>
                </c:pt>
                <c:pt idx="485">
                  <c:v>94.5752</c:v>
                </c:pt>
                <c:pt idx="486">
                  <c:v>94.5752</c:v>
                </c:pt>
                <c:pt idx="487">
                  <c:v>94.5752</c:v>
                </c:pt>
                <c:pt idx="488">
                  <c:v>94.5674</c:v>
                </c:pt>
                <c:pt idx="489">
                  <c:v>94.5674</c:v>
                </c:pt>
                <c:pt idx="490">
                  <c:v>94.5674</c:v>
                </c:pt>
                <c:pt idx="491">
                  <c:v>94.5674</c:v>
                </c:pt>
                <c:pt idx="492">
                  <c:v>94.5674</c:v>
                </c:pt>
                <c:pt idx="493">
                  <c:v>94.5674</c:v>
                </c:pt>
                <c:pt idx="494">
                  <c:v>94.5674</c:v>
                </c:pt>
                <c:pt idx="495">
                  <c:v>94.5645</c:v>
                </c:pt>
                <c:pt idx="496">
                  <c:v>94.5635</c:v>
                </c:pt>
                <c:pt idx="497">
                  <c:v>94.5635</c:v>
                </c:pt>
                <c:pt idx="498">
                  <c:v>94.5635</c:v>
                </c:pt>
                <c:pt idx="499">
                  <c:v>94.5635</c:v>
                </c:pt>
                <c:pt idx="500">
                  <c:v>94.5635</c:v>
                </c:pt>
                <c:pt idx="501">
                  <c:v>94.5635</c:v>
                </c:pt>
                <c:pt idx="502">
                  <c:v>94.5625</c:v>
                </c:pt>
                <c:pt idx="503">
                  <c:v>94.5625</c:v>
                </c:pt>
                <c:pt idx="504">
                  <c:v>94.5117</c:v>
                </c:pt>
                <c:pt idx="505">
                  <c:v>94.5117</c:v>
                </c:pt>
                <c:pt idx="506">
                  <c:v>94.5117</c:v>
                </c:pt>
                <c:pt idx="507">
                  <c:v>94.5117</c:v>
                </c:pt>
                <c:pt idx="508">
                  <c:v>94.5117</c:v>
                </c:pt>
                <c:pt idx="509">
                  <c:v>94.5117</c:v>
                </c:pt>
                <c:pt idx="510">
                  <c:v>94.5117</c:v>
                </c:pt>
                <c:pt idx="511">
                  <c:v>94.5117</c:v>
                </c:pt>
                <c:pt idx="512">
                  <c:v>94.5117</c:v>
                </c:pt>
                <c:pt idx="513">
                  <c:v>94.5117</c:v>
                </c:pt>
                <c:pt idx="514">
                  <c:v>94.5107</c:v>
                </c:pt>
                <c:pt idx="515">
                  <c:v>94.5107</c:v>
                </c:pt>
                <c:pt idx="516">
                  <c:v>94.5107</c:v>
                </c:pt>
                <c:pt idx="517">
                  <c:v>94.5107</c:v>
                </c:pt>
                <c:pt idx="518">
                  <c:v>94.5107</c:v>
                </c:pt>
                <c:pt idx="519">
                  <c:v>94.5107</c:v>
                </c:pt>
                <c:pt idx="520">
                  <c:v>94.5107</c:v>
                </c:pt>
                <c:pt idx="521">
                  <c:v>94.5107</c:v>
                </c:pt>
                <c:pt idx="522">
                  <c:v>94.5107</c:v>
                </c:pt>
                <c:pt idx="523">
                  <c:v>94.5107</c:v>
                </c:pt>
                <c:pt idx="524">
                  <c:v>94.5107</c:v>
                </c:pt>
                <c:pt idx="525">
                  <c:v>94.5107</c:v>
                </c:pt>
                <c:pt idx="526">
                  <c:v>94.5088</c:v>
                </c:pt>
                <c:pt idx="527">
                  <c:v>94.5049</c:v>
                </c:pt>
                <c:pt idx="528">
                  <c:v>94.5088</c:v>
                </c:pt>
                <c:pt idx="529">
                  <c:v>94.5088</c:v>
                </c:pt>
                <c:pt idx="530">
                  <c:v>94.5088</c:v>
                </c:pt>
                <c:pt idx="531">
                  <c:v>94.5088</c:v>
                </c:pt>
                <c:pt idx="532">
                  <c:v>94.5088</c:v>
                </c:pt>
                <c:pt idx="533">
                  <c:v>94.5088</c:v>
                </c:pt>
                <c:pt idx="534">
                  <c:v>94.5088</c:v>
                </c:pt>
                <c:pt idx="535">
                  <c:v>94.5088</c:v>
                </c:pt>
                <c:pt idx="536">
                  <c:v>94.5088</c:v>
                </c:pt>
                <c:pt idx="537">
                  <c:v>94.5088</c:v>
                </c:pt>
                <c:pt idx="538">
                  <c:v>94.5088</c:v>
                </c:pt>
                <c:pt idx="539">
                  <c:v>94.5088</c:v>
                </c:pt>
                <c:pt idx="540">
                  <c:v>94.5088</c:v>
                </c:pt>
                <c:pt idx="541">
                  <c:v>94.502</c:v>
                </c:pt>
                <c:pt idx="542">
                  <c:v>94.5088</c:v>
                </c:pt>
                <c:pt idx="543">
                  <c:v>94.5088</c:v>
                </c:pt>
                <c:pt idx="544">
                  <c:v>94.5088</c:v>
                </c:pt>
                <c:pt idx="545">
                  <c:v>94.5059</c:v>
                </c:pt>
                <c:pt idx="546">
                  <c:v>94.5059</c:v>
                </c:pt>
                <c:pt idx="547">
                  <c:v>94.502</c:v>
                </c:pt>
                <c:pt idx="548">
                  <c:v>94.5059</c:v>
                </c:pt>
                <c:pt idx="549">
                  <c:v>94.5059</c:v>
                </c:pt>
                <c:pt idx="550">
                  <c:v>94.5059</c:v>
                </c:pt>
                <c:pt idx="551">
                  <c:v>94.4707</c:v>
                </c:pt>
                <c:pt idx="552">
                  <c:v>94.4707</c:v>
                </c:pt>
                <c:pt idx="553">
                  <c:v>94.4707</c:v>
                </c:pt>
                <c:pt idx="554">
                  <c:v>94.4697</c:v>
                </c:pt>
                <c:pt idx="555">
                  <c:v>94.4688</c:v>
                </c:pt>
                <c:pt idx="556">
                  <c:v>94.4668</c:v>
                </c:pt>
                <c:pt idx="557">
                  <c:v>94.4668</c:v>
                </c:pt>
                <c:pt idx="558">
                  <c:v>94.4668</c:v>
                </c:pt>
                <c:pt idx="559">
                  <c:v>94.4668</c:v>
                </c:pt>
                <c:pt idx="560">
                  <c:v>94.4668</c:v>
                </c:pt>
                <c:pt idx="561">
                  <c:v>94.4668</c:v>
                </c:pt>
                <c:pt idx="562">
                  <c:v>94.4668</c:v>
                </c:pt>
                <c:pt idx="563">
                  <c:v>94.4668</c:v>
                </c:pt>
                <c:pt idx="564">
                  <c:v>94.4668</c:v>
                </c:pt>
                <c:pt idx="565">
                  <c:v>94.3848</c:v>
                </c:pt>
                <c:pt idx="566">
                  <c:v>94.3809</c:v>
                </c:pt>
                <c:pt idx="567">
                  <c:v>94.3848</c:v>
                </c:pt>
                <c:pt idx="568">
                  <c:v>94.3848</c:v>
                </c:pt>
                <c:pt idx="569">
                  <c:v>94.3848</c:v>
                </c:pt>
                <c:pt idx="570">
                  <c:v>94.3848</c:v>
                </c:pt>
                <c:pt idx="571">
                  <c:v>94.3828</c:v>
                </c:pt>
                <c:pt idx="572">
                  <c:v>94.3828</c:v>
                </c:pt>
                <c:pt idx="573">
                  <c:v>94.3828</c:v>
                </c:pt>
                <c:pt idx="574">
                  <c:v>94.3906</c:v>
                </c:pt>
                <c:pt idx="575">
                  <c:v>94.418</c:v>
                </c:pt>
                <c:pt idx="576">
                  <c:v>94.3945</c:v>
                </c:pt>
                <c:pt idx="577">
                  <c:v>94.3945</c:v>
                </c:pt>
                <c:pt idx="578">
                  <c:v>94.3906</c:v>
                </c:pt>
                <c:pt idx="579">
                  <c:v>94.3945</c:v>
                </c:pt>
                <c:pt idx="580">
                  <c:v>94.4258</c:v>
                </c:pt>
                <c:pt idx="581">
                  <c:v>94.4297</c:v>
                </c:pt>
                <c:pt idx="582">
                  <c:v>94.3711</c:v>
                </c:pt>
                <c:pt idx="583">
                  <c:v>94.3672</c:v>
                </c:pt>
                <c:pt idx="584">
                  <c:v>94.3672</c:v>
                </c:pt>
                <c:pt idx="585">
                  <c:v>94.3711</c:v>
                </c:pt>
                <c:pt idx="586">
                  <c:v>94.3672</c:v>
                </c:pt>
                <c:pt idx="587">
                  <c:v>94.3711</c:v>
                </c:pt>
                <c:pt idx="588">
                  <c:v>94.3672</c:v>
                </c:pt>
                <c:pt idx="589">
                  <c:v>94.3711</c:v>
                </c:pt>
                <c:pt idx="590">
                  <c:v>94.3711</c:v>
                </c:pt>
                <c:pt idx="591">
                  <c:v>94.375</c:v>
                </c:pt>
                <c:pt idx="592">
                  <c:v>94.3711</c:v>
                </c:pt>
                <c:pt idx="593">
                  <c:v>94.3223</c:v>
                </c:pt>
                <c:pt idx="594">
                  <c:v>132.991</c:v>
                </c:pt>
                <c:pt idx="595">
                  <c:v>146.452</c:v>
                </c:pt>
                <c:pt idx="596">
                  <c:v>121.647</c:v>
                </c:pt>
                <c:pt idx="597">
                  <c:v>120.222</c:v>
                </c:pt>
                <c:pt idx="598">
                  <c:v>119.749</c:v>
                </c:pt>
                <c:pt idx="599">
                  <c:v>119.741</c:v>
                </c:pt>
                <c:pt idx="600">
                  <c:v>119.741</c:v>
                </c:pt>
                <c:pt idx="601">
                  <c:v>119.741</c:v>
                </c:pt>
                <c:pt idx="602">
                  <c:v>119.741</c:v>
                </c:pt>
                <c:pt idx="603">
                  <c:v>120.034</c:v>
                </c:pt>
                <c:pt idx="604">
                  <c:v>118.534</c:v>
                </c:pt>
                <c:pt idx="605">
                  <c:v>118.526</c:v>
                </c:pt>
                <c:pt idx="606">
                  <c:v>118.526</c:v>
                </c:pt>
                <c:pt idx="607">
                  <c:v>118.526</c:v>
                </c:pt>
                <c:pt idx="608">
                  <c:v>118.526</c:v>
                </c:pt>
                <c:pt idx="609">
                  <c:v>104.562</c:v>
                </c:pt>
                <c:pt idx="610">
                  <c:v>104.562</c:v>
                </c:pt>
                <c:pt idx="611">
                  <c:v>104.562</c:v>
                </c:pt>
                <c:pt idx="612">
                  <c:v>104.562</c:v>
                </c:pt>
                <c:pt idx="613">
                  <c:v>104.562</c:v>
                </c:pt>
                <c:pt idx="614">
                  <c:v>104.562</c:v>
                </c:pt>
                <c:pt idx="615">
                  <c:v>104.562</c:v>
                </c:pt>
                <c:pt idx="616">
                  <c:v>104.562</c:v>
                </c:pt>
                <c:pt idx="617">
                  <c:v>112.226</c:v>
                </c:pt>
                <c:pt idx="618">
                  <c:v>147.056</c:v>
                </c:pt>
                <c:pt idx="619">
                  <c:v>157.052</c:v>
                </c:pt>
                <c:pt idx="620">
                  <c:v>121.423</c:v>
                </c:pt>
                <c:pt idx="621">
                  <c:v>120.071</c:v>
                </c:pt>
                <c:pt idx="622">
                  <c:v>119.849</c:v>
                </c:pt>
                <c:pt idx="623">
                  <c:v>119.532</c:v>
                </c:pt>
                <c:pt idx="624">
                  <c:v>119.52</c:v>
                </c:pt>
                <c:pt idx="625">
                  <c:v>119.527</c:v>
                </c:pt>
                <c:pt idx="626">
                  <c:v>119.523</c:v>
                </c:pt>
                <c:pt idx="627">
                  <c:v>119.521</c:v>
                </c:pt>
                <c:pt idx="628">
                  <c:v>116.58</c:v>
                </c:pt>
                <c:pt idx="629">
                  <c:v>116.568</c:v>
                </c:pt>
                <c:pt idx="630">
                  <c:v>116.553</c:v>
                </c:pt>
                <c:pt idx="631">
                  <c:v>116.561</c:v>
                </c:pt>
                <c:pt idx="632">
                  <c:v>116.561</c:v>
                </c:pt>
                <c:pt idx="633">
                  <c:v>116.561</c:v>
                </c:pt>
                <c:pt idx="634">
                  <c:v>116.56</c:v>
                </c:pt>
                <c:pt idx="635">
                  <c:v>116.56</c:v>
                </c:pt>
                <c:pt idx="636">
                  <c:v>116.56</c:v>
                </c:pt>
                <c:pt idx="637">
                  <c:v>116.56</c:v>
                </c:pt>
                <c:pt idx="638">
                  <c:v>116.56</c:v>
                </c:pt>
                <c:pt idx="639">
                  <c:v>116.56</c:v>
                </c:pt>
                <c:pt idx="640">
                  <c:v>116.56</c:v>
                </c:pt>
                <c:pt idx="641">
                  <c:v>116.563</c:v>
                </c:pt>
                <c:pt idx="642">
                  <c:v>116.563</c:v>
                </c:pt>
                <c:pt idx="643">
                  <c:v>116.563</c:v>
                </c:pt>
                <c:pt idx="644">
                  <c:v>116.563</c:v>
                </c:pt>
                <c:pt idx="645">
                  <c:v>116.563</c:v>
                </c:pt>
                <c:pt idx="646">
                  <c:v>116.563</c:v>
                </c:pt>
                <c:pt idx="647">
                  <c:v>116.563</c:v>
                </c:pt>
                <c:pt idx="648">
                  <c:v>116.567</c:v>
                </c:pt>
                <c:pt idx="649">
                  <c:v>116.567</c:v>
                </c:pt>
                <c:pt idx="650">
                  <c:v>116.556</c:v>
                </c:pt>
                <c:pt idx="651">
                  <c:v>116.556</c:v>
                </c:pt>
                <c:pt idx="652">
                  <c:v>116.556</c:v>
                </c:pt>
                <c:pt idx="653">
                  <c:v>116.556</c:v>
                </c:pt>
                <c:pt idx="654">
                  <c:v>116.556</c:v>
                </c:pt>
                <c:pt idx="655">
                  <c:v>116.556</c:v>
                </c:pt>
                <c:pt idx="656">
                  <c:v>116.56</c:v>
                </c:pt>
                <c:pt idx="657">
                  <c:v>116.56</c:v>
                </c:pt>
                <c:pt idx="658">
                  <c:v>116.56</c:v>
                </c:pt>
                <c:pt idx="659">
                  <c:v>116.56</c:v>
                </c:pt>
                <c:pt idx="660">
                  <c:v>116.56</c:v>
                </c:pt>
                <c:pt idx="661">
                  <c:v>116.56</c:v>
                </c:pt>
                <c:pt idx="662">
                  <c:v>116.56</c:v>
                </c:pt>
                <c:pt idx="663">
                  <c:v>116.56</c:v>
                </c:pt>
                <c:pt idx="664">
                  <c:v>116.56</c:v>
                </c:pt>
                <c:pt idx="665">
                  <c:v>116.56</c:v>
                </c:pt>
                <c:pt idx="666">
                  <c:v>116.56</c:v>
                </c:pt>
                <c:pt idx="667">
                  <c:v>116.56</c:v>
                </c:pt>
                <c:pt idx="668">
                  <c:v>104.923</c:v>
                </c:pt>
                <c:pt idx="669">
                  <c:v>104.927</c:v>
                </c:pt>
                <c:pt idx="670">
                  <c:v>104.919</c:v>
                </c:pt>
                <c:pt idx="671">
                  <c:v>104.919</c:v>
                </c:pt>
                <c:pt idx="672">
                  <c:v>104.919</c:v>
                </c:pt>
                <c:pt idx="673">
                  <c:v>105.106</c:v>
                </c:pt>
                <c:pt idx="674">
                  <c:v>104.919</c:v>
                </c:pt>
                <c:pt idx="675">
                  <c:v>104.919</c:v>
                </c:pt>
                <c:pt idx="676">
                  <c:v>104.919</c:v>
                </c:pt>
                <c:pt idx="677">
                  <c:v>104.919</c:v>
                </c:pt>
                <c:pt idx="678">
                  <c:v>104.919</c:v>
                </c:pt>
                <c:pt idx="679">
                  <c:v>104.919</c:v>
                </c:pt>
                <c:pt idx="680">
                  <c:v>104.923</c:v>
                </c:pt>
                <c:pt idx="681">
                  <c:v>104.923</c:v>
                </c:pt>
                <c:pt idx="682">
                  <c:v>104.923</c:v>
                </c:pt>
                <c:pt idx="683">
                  <c:v>104.923</c:v>
                </c:pt>
                <c:pt idx="684">
                  <c:v>104.923</c:v>
                </c:pt>
                <c:pt idx="685">
                  <c:v>104.923</c:v>
                </c:pt>
                <c:pt idx="686">
                  <c:v>104.923</c:v>
                </c:pt>
                <c:pt idx="687">
                  <c:v>104.923</c:v>
                </c:pt>
                <c:pt idx="688">
                  <c:v>104.923</c:v>
                </c:pt>
                <c:pt idx="689">
                  <c:v>104.923</c:v>
                </c:pt>
                <c:pt idx="690">
                  <c:v>104.911</c:v>
                </c:pt>
                <c:pt idx="691">
                  <c:v>104.915</c:v>
                </c:pt>
                <c:pt idx="692">
                  <c:v>104.915</c:v>
                </c:pt>
                <c:pt idx="693">
                  <c:v>104.915</c:v>
                </c:pt>
                <c:pt idx="694">
                  <c:v>104.919</c:v>
                </c:pt>
                <c:pt idx="695">
                  <c:v>104.919</c:v>
                </c:pt>
                <c:pt idx="696">
                  <c:v>104.919</c:v>
                </c:pt>
                <c:pt idx="697">
                  <c:v>104.919</c:v>
                </c:pt>
                <c:pt idx="698">
                  <c:v>104.919</c:v>
                </c:pt>
                <c:pt idx="699">
                  <c:v>104.919</c:v>
                </c:pt>
                <c:pt idx="700">
                  <c:v>104.919</c:v>
                </c:pt>
                <c:pt idx="701">
                  <c:v>104.919</c:v>
                </c:pt>
                <c:pt idx="702">
                  <c:v>104.919</c:v>
                </c:pt>
                <c:pt idx="703">
                  <c:v>104.919</c:v>
                </c:pt>
                <c:pt idx="704">
                  <c:v>104.919</c:v>
                </c:pt>
                <c:pt idx="705">
                  <c:v>104.919</c:v>
                </c:pt>
                <c:pt idx="706">
                  <c:v>104.923</c:v>
                </c:pt>
                <c:pt idx="707">
                  <c:v>104.923</c:v>
                </c:pt>
                <c:pt idx="708">
                  <c:v>104.923</c:v>
                </c:pt>
                <c:pt idx="709">
                  <c:v>104.923</c:v>
                </c:pt>
                <c:pt idx="710">
                  <c:v>104.923</c:v>
                </c:pt>
                <c:pt idx="711">
                  <c:v>104.911</c:v>
                </c:pt>
                <c:pt idx="712">
                  <c:v>104.915</c:v>
                </c:pt>
                <c:pt idx="713">
                  <c:v>104.919</c:v>
                </c:pt>
                <c:pt idx="714">
                  <c:v>104.919</c:v>
                </c:pt>
                <c:pt idx="715">
                  <c:v>104.919</c:v>
                </c:pt>
                <c:pt idx="716">
                  <c:v>104.919</c:v>
                </c:pt>
                <c:pt idx="717">
                  <c:v>104.919</c:v>
                </c:pt>
                <c:pt idx="718">
                  <c:v>104.919</c:v>
                </c:pt>
                <c:pt idx="719">
                  <c:v>104.919</c:v>
                </c:pt>
                <c:pt idx="720">
                  <c:v>104.919</c:v>
                </c:pt>
                <c:pt idx="721">
                  <c:v>104.919</c:v>
                </c:pt>
                <c:pt idx="722">
                  <c:v>104.919</c:v>
                </c:pt>
                <c:pt idx="723">
                  <c:v>104.923</c:v>
                </c:pt>
                <c:pt idx="724">
                  <c:v>104.923</c:v>
                </c:pt>
                <c:pt idx="725">
                  <c:v>104.923</c:v>
                </c:pt>
                <c:pt idx="726">
                  <c:v>104.923</c:v>
                </c:pt>
                <c:pt idx="727">
                  <c:v>104.923</c:v>
                </c:pt>
                <c:pt idx="728">
                  <c:v>104.923</c:v>
                </c:pt>
                <c:pt idx="729">
                  <c:v>104.923</c:v>
                </c:pt>
                <c:pt idx="730">
                  <c:v>104.923</c:v>
                </c:pt>
                <c:pt idx="731">
                  <c:v>104.923</c:v>
                </c:pt>
                <c:pt idx="732">
                  <c:v>104.911</c:v>
                </c:pt>
                <c:pt idx="733">
                  <c:v>104.915</c:v>
                </c:pt>
                <c:pt idx="734">
                  <c:v>104.915</c:v>
                </c:pt>
                <c:pt idx="735">
                  <c:v>104.915</c:v>
                </c:pt>
                <c:pt idx="736">
                  <c:v>104.915</c:v>
                </c:pt>
                <c:pt idx="737">
                  <c:v>104.915</c:v>
                </c:pt>
                <c:pt idx="738">
                  <c:v>104.915</c:v>
                </c:pt>
                <c:pt idx="739">
                  <c:v>104.919</c:v>
                </c:pt>
                <c:pt idx="740">
                  <c:v>104.919</c:v>
                </c:pt>
                <c:pt idx="741">
                  <c:v>104.919</c:v>
                </c:pt>
                <c:pt idx="742">
                  <c:v>105.798</c:v>
                </c:pt>
                <c:pt idx="743">
                  <c:v>104.985</c:v>
                </c:pt>
                <c:pt idx="744">
                  <c:v>120.21</c:v>
                </c:pt>
                <c:pt idx="745">
                  <c:v>146.827</c:v>
                </c:pt>
                <c:pt idx="746">
                  <c:v>144.972</c:v>
                </c:pt>
                <c:pt idx="747">
                  <c:v>157.233</c:v>
                </c:pt>
                <c:pt idx="748">
                  <c:v>157.827</c:v>
                </c:pt>
                <c:pt idx="749">
                  <c:v>157.866</c:v>
                </c:pt>
                <c:pt idx="750">
                  <c:v>157.858</c:v>
                </c:pt>
                <c:pt idx="751">
                  <c:v>122.491</c:v>
                </c:pt>
                <c:pt idx="752">
                  <c:v>121.147</c:v>
                </c:pt>
                <c:pt idx="753">
                  <c:v>121.183</c:v>
                </c:pt>
                <c:pt idx="754">
                  <c:v>121.171</c:v>
                </c:pt>
                <c:pt idx="755">
                  <c:v>121.171</c:v>
                </c:pt>
                <c:pt idx="756">
                  <c:v>121.171</c:v>
                </c:pt>
                <c:pt idx="757">
                  <c:v>121.171</c:v>
                </c:pt>
                <c:pt idx="758">
                  <c:v>122.94</c:v>
                </c:pt>
                <c:pt idx="759">
                  <c:v>145.866</c:v>
                </c:pt>
                <c:pt idx="760">
                  <c:v>113.87</c:v>
                </c:pt>
                <c:pt idx="761">
                  <c:v>154.55</c:v>
                </c:pt>
                <c:pt idx="762">
                  <c:v>152.011</c:v>
                </c:pt>
                <c:pt idx="763">
                  <c:v>163.468</c:v>
                </c:pt>
                <c:pt idx="764">
                  <c:v>126.089</c:v>
                </c:pt>
                <c:pt idx="765">
                  <c:v>124.698</c:v>
                </c:pt>
                <c:pt idx="766">
                  <c:v>121.511</c:v>
                </c:pt>
                <c:pt idx="767">
                  <c:v>121.651</c:v>
                </c:pt>
                <c:pt idx="768">
                  <c:v>121.565</c:v>
                </c:pt>
                <c:pt idx="769">
                  <c:v>121.8</c:v>
                </c:pt>
                <c:pt idx="770">
                  <c:v>121.226</c:v>
                </c:pt>
                <c:pt idx="771">
                  <c:v>121.218</c:v>
                </c:pt>
                <c:pt idx="772">
                  <c:v>121.218</c:v>
                </c:pt>
                <c:pt idx="773">
                  <c:v>121.394</c:v>
                </c:pt>
                <c:pt idx="774">
                  <c:v>122.593</c:v>
                </c:pt>
                <c:pt idx="775">
                  <c:v>120.288</c:v>
                </c:pt>
                <c:pt idx="776">
                  <c:v>117.601</c:v>
                </c:pt>
                <c:pt idx="777">
                  <c:v>105.257</c:v>
                </c:pt>
                <c:pt idx="778">
                  <c:v>105.249</c:v>
                </c:pt>
                <c:pt idx="779">
                  <c:v>106.015</c:v>
                </c:pt>
                <c:pt idx="780">
                  <c:v>105.214</c:v>
                </c:pt>
                <c:pt idx="781">
                  <c:v>105.218</c:v>
                </c:pt>
                <c:pt idx="782">
                  <c:v>105.202</c:v>
                </c:pt>
                <c:pt idx="783">
                  <c:v>105.206</c:v>
                </c:pt>
                <c:pt idx="784">
                  <c:v>105.202</c:v>
                </c:pt>
                <c:pt idx="785">
                  <c:v>105.19</c:v>
                </c:pt>
                <c:pt idx="786">
                  <c:v>105.19</c:v>
                </c:pt>
                <c:pt idx="787">
                  <c:v>105.194</c:v>
                </c:pt>
                <c:pt idx="788">
                  <c:v>105.19</c:v>
                </c:pt>
                <c:pt idx="789">
                  <c:v>105.194</c:v>
                </c:pt>
                <c:pt idx="790">
                  <c:v>93.4482</c:v>
                </c:pt>
                <c:pt idx="791">
                  <c:v>93.4521</c:v>
                </c:pt>
                <c:pt idx="792">
                  <c:v>93.4482</c:v>
                </c:pt>
                <c:pt idx="793">
                  <c:v>93.4521</c:v>
                </c:pt>
                <c:pt idx="794">
                  <c:v>93.4482</c:v>
                </c:pt>
                <c:pt idx="795">
                  <c:v>93.4521</c:v>
                </c:pt>
                <c:pt idx="796">
                  <c:v>93.4482</c:v>
                </c:pt>
                <c:pt idx="797">
                  <c:v>93.4521</c:v>
                </c:pt>
                <c:pt idx="798">
                  <c:v>93.4521</c:v>
                </c:pt>
                <c:pt idx="799">
                  <c:v>94.7842</c:v>
                </c:pt>
                <c:pt idx="800">
                  <c:v>93.5254</c:v>
                </c:pt>
                <c:pt idx="801">
                  <c:v>93.4502</c:v>
                </c:pt>
                <c:pt idx="802">
                  <c:v>93.4268</c:v>
                </c:pt>
                <c:pt idx="803">
                  <c:v>93.4307</c:v>
                </c:pt>
                <c:pt idx="804">
                  <c:v>93.4258</c:v>
                </c:pt>
                <c:pt idx="805">
                  <c:v>93.4297</c:v>
                </c:pt>
                <c:pt idx="806">
                  <c:v>93.4443</c:v>
                </c:pt>
                <c:pt idx="807">
                  <c:v>93.4932</c:v>
                </c:pt>
                <c:pt idx="808">
                  <c:v>93.4932</c:v>
                </c:pt>
                <c:pt idx="809">
                  <c:v>93.4932</c:v>
                </c:pt>
                <c:pt idx="810">
                  <c:v>93.4893</c:v>
                </c:pt>
                <c:pt idx="811">
                  <c:v>93.4854</c:v>
                </c:pt>
                <c:pt idx="812">
                  <c:v>93.4883</c:v>
                </c:pt>
                <c:pt idx="813">
                  <c:v>93.4883</c:v>
                </c:pt>
                <c:pt idx="814">
                  <c:v>93.4883</c:v>
                </c:pt>
                <c:pt idx="815">
                  <c:v>93.4883</c:v>
                </c:pt>
                <c:pt idx="816">
                  <c:v>93.4883</c:v>
                </c:pt>
                <c:pt idx="817">
                  <c:v>93.4883</c:v>
                </c:pt>
                <c:pt idx="818">
                  <c:v>93.4883</c:v>
                </c:pt>
                <c:pt idx="819">
                  <c:v>114.074</c:v>
                </c:pt>
                <c:pt idx="820">
                  <c:v>153.23</c:v>
                </c:pt>
                <c:pt idx="821">
                  <c:v>151.164</c:v>
                </c:pt>
                <c:pt idx="822">
                  <c:v>151.105</c:v>
                </c:pt>
                <c:pt idx="823">
                  <c:v>151.098</c:v>
                </c:pt>
                <c:pt idx="824">
                  <c:v>151.102</c:v>
                </c:pt>
                <c:pt idx="825">
                  <c:v>139.852</c:v>
                </c:pt>
                <c:pt idx="826">
                  <c:v>138.457</c:v>
                </c:pt>
                <c:pt idx="827">
                  <c:v>137.664</c:v>
                </c:pt>
                <c:pt idx="828">
                  <c:v>131.434</c:v>
                </c:pt>
                <c:pt idx="829">
                  <c:v>131.426</c:v>
                </c:pt>
                <c:pt idx="830">
                  <c:v>131.426</c:v>
                </c:pt>
                <c:pt idx="831">
                  <c:v>131.43</c:v>
                </c:pt>
                <c:pt idx="832">
                  <c:v>131.426</c:v>
                </c:pt>
                <c:pt idx="833">
                  <c:v>131.43</c:v>
                </c:pt>
                <c:pt idx="834">
                  <c:v>131.426</c:v>
                </c:pt>
                <c:pt idx="835">
                  <c:v>131.418</c:v>
                </c:pt>
                <c:pt idx="836">
                  <c:v>131.418</c:v>
                </c:pt>
                <c:pt idx="837">
                  <c:v>131.418</c:v>
                </c:pt>
                <c:pt idx="838">
                  <c:v>131.418</c:v>
                </c:pt>
                <c:pt idx="839">
                  <c:v>131.418</c:v>
                </c:pt>
                <c:pt idx="840">
                  <c:v>128.336</c:v>
                </c:pt>
                <c:pt idx="841">
                  <c:v>128.335</c:v>
                </c:pt>
                <c:pt idx="842">
                  <c:v>128.335</c:v>
                </c:pt>
                <c:pt idx="843">
                  <c:v>128.323</c:v>
                </c:pt>
                <c:pt idx="844">
                  <c:v>128.323</c:v>
                </c:pt>
                <c:pt idx="845">
                  <c:v>128.323</c:v>
                </c:pt>
                <c:pt idx="846">
                  <c:v>128.323</c:v>
                </c:pt>
                <c:pt idx="847">
                  <c:v>128.323</c:v>
                </c:pt>
                <c:pt idx="848">
                  <c:v>128.323</c:v>
                </c:pt>
                <c:pt idx="849">
                  <c:v>128.323</c:v>
                </c:pt>
                <c:pt idx="850">
                  <c:v>128.323</c:v>
                </c:pt>
                <c:pt idx="851">
                  <c:v>128.323</c:v>
                </c:pt>
                <c:pt idx="852">
                  <c:v>128.323</c:v>
                </c:pt>
                <c:pt idx="853">
                  <c:v>128.323</c:v>
                </c:pt>
                <c:pt idx="854">
                  <c:v>128.319</c:v>
                </c:pt>
                <c:pt idx="855">
                  <c:v>128.323</c:v>
                </c:pt>
                <c:pt idx="856">
                  <c:v>128.323</c:v>
                </c:pt>
                <c:pt idx="857">
                  <c:v>128.323</c:v>
                </c:pt>
                <c:pt idx="858">
                  <c:v>128.323</c:v>
                </c:pt>
                <c:pt idx="859">
                  <c:v>105.065</c:v>
                </c:pt>
                <c:pt idx="860">
                  <c:v>105.065</c:v>
                </c:pt>
                <c:pt idx="861">
                  <c:v>105.065</c:v>
                </c:pt>
                <c:pt idx="862">
                  <c:v>105.063</c:v>
                </c:pt>
                <c:pt idx="863">
                  <c:v>105.063</c:v>
                </c:pt>
                <c:pt idx="864">
                  <c:v>105.063</c:v>
                </c:pt>
                <c:pt idx="865">
                  <c:v>105.063</c:v>
                </c:pt>
                <c:pt idx="866">
                  <c:v>105.063</c:v>
                </c:pt>
                <c:pt idx="867">
                  <c:v>105.063</c:v>
                </c:pt>
                <c:pt idx="868">
                  <c:v>105.255</c:v>
                </c:pt>
                <c:pt idx="869">
                  <c:v>105.063</c:v>
                </c:pt>
                <c:pt idx="870">
                  <c:v>105.063</c:v>
                </c:pt>
                <c:pt idx="871">
                  <c:v>105.063</c:v>
                </c:pt>
                <c:pt idx="872">
                  <c:v>105.063</c:v>
                </c:pt>
                <c:pt idx="873">
                  <c:v>105.06</c:v>
                </c:pt>
                <c:pt idx="874">
                  <c:v>105.063</c:v>
                </c:pt>
                <c:pt idx="875">
                  <c:v>105.063</c:v>
                </c:pt>
                <c:pt idx="876">
                  <c:v>105.063</c:v>
                </c:pt>
                <c:pt idx="877">
                  <c:v>105.063</c:v>
                </c:pt>
                <c:pt idx="878">
                  <c:v>105.056</c:v>
                </c:pt>
                <c:pt idx="879">
                  <c:v>105.063</c:v>
                </c:pt>
                <c:pt idx="880">
                  <c:v>105.063</c:v>
                </c:pt>
                <c:pt idx="881">
                  <c:v>105.063</c:v>
                </c:pt>
                <c:pt idx="882">
                  <c:v>105.063</c:v>
                </c:pt>
                <c:pt idx="883">
                  <c:v>105.063</c:v>
                </c:pt>
                <c:pt idx="884">
                  <c:v>105.063</c:v>
                </c:pt>
                <c:pt idx="885">
                  <c:v>105.063</c:v>
                </c:pt>
                <c:pt idx="886">
                  <c:v>105.063</c:v>
                </c:pt>
                <c:pt idx="887">
                  <c:v>105.063</c:v>
                </c:pt>
                <c:pt idx="888">
                  <c:v>105.063</c:v>
                </c:pt>
                <c:pt idx="889">
                  <c:v>105.063</c:v>
                </c:pt>
                <c:pt idx="890">
                  <c:v>105.063</c:v>
                </c:pt>
                <c:pt idx="891">
                  <c:v>105.063</c:v>
                </c:pt>
                <c:pt idx="892">
                  <c:v>105.063</c:v>
                </c:pt>
                <c:pt idx="893">
                  <c:v>105.063</c:v>
                </c:pt>
                <c:pt idx="894">
                  <c:v>105.063</c:v>
                </c:pt>
                <c:pt idx="895">
                  <c:v>105.063</c:v>
                </c:pt>
                <c:pt idx="896">
                  <c:v>105.063</c:v>
                </c:pt>
                <c:pt idx="897">
                  <c:v>105.04</c:v>
                </c:pt>
                <c:pt idx="898">
                  <c:v>105.04</c:v>
                </c:pt>
                <c:pt idx="899">
                  <c:v>105.04</c:v>
                </c:pt>
                <c:pt idx="900">
                  <c:v>105.04</c:v>
                </c:pt>
                <c:pt idx="901">
                  <c:v>105.04</c:v>
                </c:pt>
                <c:pt idx="902">
                  <c:v>105.04</c:v>
                </c:pt>
                <c:pt idx="903">
                  <c:v>105.04</c:v>
                </c:pt>
                <c:pt idx="904">
                  <c:v>105.04</c:v>
                </c:pt>
                <c:pt idx="905">
                  <c:v>105.04</c:v>
                </c:pt>
                <c:pt idx="906">
                  <c:v>105.04</c:v>
                </c:pt>
                <c:pt idx="907">
                  <c:v>105.04</c:v>
                </c:pt>
                <c:pt idx="908">
                  <c:v>105.04</c:v>
                </c:pt>
                <c:pt idx="909">
                  <c:v>105.04</c:v>
                </c:pt>
                <c:pt idx="910">
                  <c:v>105.04</c:v>
                </c:pt>
                <c:pt idx="911">
                  <c:v>105.04</c:v>
                </c:pt>
                <c:pt idx="912">
                  <c:v>105.04</c:v>
                </c:pt>
                <c:pt idx="913">
                  <c:v>105.04</c:v>
                </c:pt>
                <c:pt idx="914">
                  <c:v>105.039</c:v>
                </c:pt>
                <c:pt idx="915">
                  <c:v>105.039</c:v>
                </c:pt>
                <c:pt idx="916">
                  <c:v>105.039</c:v>
                </c:pt>
                <c:pt idx="917">
                  <c:v>104.91</c:v>
                </c:pt>
                <c:pt idx="918">
                  <c:v>104.91</c:v>
                </c:pt>
                <c:pt idx="919">
                  <c:v>104.91</c:v>
                </c:pt>
                <c:pt idx="920">
                  <c:v>104.91</c:v>
                </c:pt>
                <c:pt idx="921">
                  <c:v>104.91</c:v>
                </c:pt>
                <c:pt idx="922">
                  <c:v>104.91</c:v>
                </c:pt>
                <c:pt idx="923">
                  <c:v>104.91</c:v>
                </c:pt>
                <c:pt idx="924">
                  <c:v>104.91</c:v>
                </c:pt>
                <c:pt idx="925">
                  <c:v>104.91</c:v>
                </c:pt>
                <c:pt idx="926">
                  <c:v>104.91</c:v>
                </c:pt>
                <c:pt idx="927">
                  <c:v>104.91</c:v>
                </c:pt>
                <c:pt idx="928">
                  <c:v>104.91</c:v>
                </c:pt>
                <c:pt idx="929">
                  <c:v>104.91</c:v>
                </c:pt>
                <c:pt idx="930">
                  <c:v>104.91</c:v>
                </c:pt>
                <c:pt idx="931">
                  <c:v>104.91</c:v>
                </c:pt>
                <c:pt idx="932">
                  <c:v>104.91</c:v>
                </c:pt>
                <c:pt idx="933">
                  <c:v>104.91</c:v>
                </c:pt>
                <c:pt idx="934">
                  <c:v>104.91</c:v>
                </c:pt>
                <c:pt idx="935">
                  <c:v>105.699</c:v>
                </c:pt>
                <c:pt idx="936">
                  <c:v>104.945</c:v>
                </c:pt>
                <c:pt idx="937">
                  <c:v>104.969</c:v>
                </c:pt>
                <c:pt idx="938">
                  <c:v>104.898</c:v>
                </c:pt>
                <c:pt idx="939">
                  <c:v>104.898</c:v>
                </c:pt>
                <c:pt idx="940">
                  <c:v>104.898</c:v>
                </c:pt>
                <c:pt idx="941">
                  <c:v>104.898</c:v>
                </c:pt>
                <c:pt idx="942">
                  <c:v>104.898</c:v>
                </c:pt>
                <c:pt idx="943">
                  <c:v>104.898</c:v>
                </c:pt>
                <c:pt idx="944">
                  <c:v>104.898</c:v>
                </c:pt>
                <c:pt idx="945">
                  <c:v>104.898</c:v>
                </c:pt>
                <c:pt idx="946">
                  <c:v>104.898</c:v>
                </c:pt>
                <c:pt idx="947">
                  <c:v>104.895</c:v>
                </c:pt>
                <c:pt idx="948">
                  <c:v>104.895</c:v>
                </c:pt>
                <c:pt idx="949">
                  <c:v>104.895</c:v>
                </c:pt>
                <c:pt idx="950">
                  <c:v>104.895</c:v>
                </c:pt>
                <c:pt idx="951">
                  <c:v>104.895</c:v>
                </c:pt>
                <c:pt idx="952">
                  <c:v>104.887</c:v>
                </c:pt>
                <c:pt idx="953">
                  <c:v>104.887</c:v>
                </c:pt>
                <c:pt idx="954">
                  <c:v>104.887</c:v>
                </c:pt>
                <c:pt idx="955">
                  <c:v>104.887</c:v>
                </c:pt>
                <c:pt idx="956">
                  <c:v>104.887</c:v>
                </c:pt>
                <c:pt idx="957">
                  <c:v>104.848</c:v>
                </c:pt>
                <c:pt idx="958">
                  <c:v>104.848</c:v>
                </c:pt>
                <c:pt idx="959">
                  <c:v>104.848</c:v>
                </c:pt>
                <c:pt idx="960">
                  <c:v>104.848</c:v>
                </c:pt>
                <c:pt idx="961">
                  <c:v>104.848</c:v>
                </c:pt>
                <c:pt idx="962">
                  <c:v>104.848</c:v>
                </c:pt>
                <c:pt idx="963">
                  <c:v>104.848</c:v>
                </c:pt>
                <c:pt idx="964">
                  <c:v>104.848</c:v>
                </c:pt>
                <c:pt idx="965">
                  <c:v>104.848</c:v>
                </c:pt>
                <c:pt idx="966">
                  <c:v>104.848</c:v>
                </c:pt>
                <c:pt idx="967">
                  <c:v>104.848</c:v>
                </c:pt>
                <c:pt idx="968">
                  <c:v>104.848</c:v>
                </c:pt>
                <c:pt idx="969">
                  <c:v>104.848</c:v>
                </c:pt>
                <c:pt idx="970">
                  <c:v>104.848</c:v>
                </c:pt>
                <c:pt idx="971">
                  <c:v>104.848</c:v>
                </c:pt>
                <c:pt idx="972">
                  <c:v>104.848</c:v>
                </c:pt>
                <c:pt idx="973">
                  <c:v>104.82</c:v>
                </c:pt>
                <c:pt idx="974">
                  <c:v>104.82</c:v>
                </c:pt>
                <c:pt idx="975">
                  <c:v>104.82</c:v>
                </c:pt>
                <c:pt idx="976">
                  <c:v>104.82</c:v>
                </c:pt>
                <c:pt idx="977">
                  <c:v>105.027</c:v>
                </c:pt>
                <c:pt idx="978">
                  <c:v>104.844</c:v>
                </c:pt>
                <c:pt idx="979">
                  <c:v>104.82</c:v>
                </c:pt>
                <c:pt idx="980">
                  <c:v>104.824</c:v>
                </c:pt>
                <c:pt idx="981">
                  <c:v>104.82</c:v>
                </c:pt>
                <c:pt idx="982">
                  <c:v>104.824</c:v>
                </c:pt>
                <c:pt idx="983">
                  <c:v>104.82</c:v>
                </c:pt>
                <c:pt idx="984">
                  <c:v>104.824</c:v>
                </c:pt>
                <c:pt idx="985">
                  <c:v>104.82</c:v>
                </c:pt>
                <c:pt idx="986">
                  <c:v>104.82</c:v>
                </c:pt>
                <c:pt idx="987">
                  <c:v>104.82</c:v>
                </c:pt>
                <c:pt idx="988">
                  <c:v>104.824</c:v>
                </c:pt>
                <c:pt idx="989">
                  <c:v>104.82</c:v>
                </c:pt>
                <c:pt idx="990">
                  <c:v>104.824</c:v>
                </c:pt>
                <c:pt idx="991">
                  <c:v>104.82</c:v>
                </c:pt>
                <c:pt idx="992">
                  <c:v>104.77</c:v>
                </c:pt>
                <c:pt idx="993">
                  <c:v>104.766</c:v>
                </c:pt>
                <c:pt idx="994">
                  <c:v>104.77</c:v>
                </c:pt>
                <c:pt idx="995">
                  <c:v>104.766</c:v>
                </c:pt>
                <c:pt idx="996">
                  <c:v>104.768</c:v>
                </c:pt>
                <c:pt idx="997">
                  <c:v>104.764</c:v>
                </c:pt>
                <c:pt idx="998">
                  <c:v>104.768</c:v>
                </c:pt>
                <c:pt idx="999">
                  <c:v>104.764</c:v>
                </c:pt>
                <c:pt idx="1000">
                  <c:v>104.768</c:v>
                </c:pt>
                <c:pt idx="1001">
                  <c:v>104.764</c:v>
                </c:pt>
                <c:pt idx="1002">
                  <c:v>104.768</c:v>
                </c:pt>
                <c:pt idx="1003">
                  <c:v>104.762</c:v>
                </c:pt>
                <c:pt idx="1004">
                  <c:v>104.766</c:v>
                </c:pt>
                <c:pt idx="1005">
                  <c:v>104.762</c:v>
                </c:pt>
                <c:pt idx="1006">
                  <c:v>104.766</c:v>
                </c:pt>
                <c:pt idx="1007">
                  <c:v>104.762</c:v>
                </c:pt>
                <c:pt idx="1008">
                  <c:v>104.766</c:v>
                </c:pt>
                <c:pt idx="1009">
                  <c:v>104.762</c:v>
                </c:pt>
                <c:pt idx="1010">
                  <c:v>104.766</c:v>
                </c:pt>
                <c:pt idx="1011">
                  <c:v>104.762</c:v>
                </c:pt>
                <c:pt idx="1012">
                  <c:v>104.766</c:v>
                </c:pt>
                <c:pt idx="1013">
                  <c:v>104.762</c:v>
                </c:pt>
                <c:pt idx="1014">
                  <c:v>104.766</c:v>
                </c:pt>
                <c:pt idx="1015">
                  <c:v>104.762</c:v>
                </c:pt>
                <c:pt idx="1016">
                  <c:v>104.766</c:v>
                </c:pt>
                <c:pt idx="1017">
                  <c:v>104.762</c:v>
                </c:pt>
                <c:pt idx="1018">
                  <c:v>104.77</c:v>
                </c:pt>
                <c:pt idx="1019">
                  <c:v>104.715</c:v>
                </c:pt>
                <c:pt idx="1020">
                  <c:v>104.719</c:v>
                </c:pt>
                <c:pt idx="1021">
                  <c:v>104.715</c:v>
                </c:pt>
                <c:pt idx="1022">
                  <c:v>104.719</c:v>
                </c:pt>
                <c:pt idx="1023">
                  <c:v>104.715</c:v>
                </c:pt>
                <c:pt idx="1024">
                  <c:v>104.719</c:v>
                </c:pt>
                <c:pt idx="1025">
                  <c:v>104.715</c:v>
                </c:pt>
                <c:pt idx="1026">
                  <c:v>104.711</c:v>
                </c:pt>
                <c:pt idx="1027">
                  <c:v>104.711</c:v>
                </c:pt>
                <c:pt idx="1028">
                  <c:v>104.715</c:v>
                </c:pt>
                <c:pt idx="1029">
                  <c:v>104.711</c:v>
                </c:pt>
                <c:pt idx="1030">
                  <c:v>104.715</c:v>
                </c:pt>
                <c:pt idx="1031">
                  <c:v>104.711</c:v>
                </c:pt>
                <c:pt idx="1032">
                  <c:v>104.715</c:v>
                </c:pt>
                <c:pt idx="1033">
                  <c:v>104.711</c:v>
                </c:pt>
                <c:pt idx="1034">
                  <c:v>104.715</c:v>
                </c:pt>
                <c:pt idx="1035">
                  <c:v>104.711</c:v>
                </c:pt>
                <c:pt idx="1036">
                  <c:v>104.715</c:v>
                </c:pt>
                <c:pt idx="1037">
                  <c:v>104.711</c:v>
                </c:pt>
                <c:pt idx="1038">
                  <c:v>104.688</c:v>
                </c:pt>
                <c:pt idx="1039">
                  <c:v>104.684</c:v>
                </c:pt>
                <c:pt idx="1040">
                  <c:v>104.688</c:v>
                </c:pt>
                <c:pt idx="1041">
                  <c:v>104.684</c:v>
                </c:pt>
                <c:pt idx="1042">
                  <c:v>104.668</c:v>
                </c:pt>
                <c:pt idx="1043">
                  <c:v>104.617</c:v>
                </c:pt>
                <c:pt idx="1044">
                  <c:v>104.621</c:v>
                </c:pt>
                <c:pt idx="1045">
                  <c:v>104.605</c:v>
                </c:pt>
                <c:pt idx="1046">
                  <c:v>104.601</c:v>
                </c:pt>
                <c:pt idx="1047">
                  <c:v>104.597</c:v>
                </c:pt>
                <c:pt idx="1048">
                  <c:v>104.601</c:v>
                </c:pt>
                <c:pt idx="1049">
                  <c:v>104.597</c:v>
                </c:pt>
                <c:pt idx="1050">
                  <c:v>104.601</c:v>
                </c:pt>
                <c:pt idx="1051">
                  <c:v>104.597</c:v>
                </c:pt>
                <c:pt idx="1052">
                  <c:v>104.601</c:v>
                </c:pt>
                <c:pt idx="1053">
                  <c:v>104.597</c:v>
                </c:pt>
                <c:pt idx="1054">
                  <c:v>104.601</c:v>
                </c:pt>
                <c:pt idx="1055">
                  <c:v>104.597</c:v>
                </c:pt>
                <c:pt idx="1056">
                  <c:v>104.601</c:v>
                </c:pt>
                <c:pt idx="1057">
                  <c:v>104.597</c:v>
                </c:pt>
                <c:pt idx="1058">
                  <c:v>104.542</c:v>
                </c:pt>
                <c:pt idx="1059">
                  <c:v>104.538</c:v>
                </c:pt>
                <c:pt idx="1060">
                  <c:v>104.542</c:v>
                </c:pt>
                <c:pt idx="1061">
                  <c:v>104.538</c:v>
                </c:pt>
                <c:pt idx="1062">
                  <c:v>104.542</c:v>
                </c:pt>
                <c:pt idx="1063">
                  <c:v>104.538</c:v>
                </c:pt>
                <c:pt idx="1064">
                  <c:v>104.542</c:v>
                </c:pt>
                <c:pt idx="1065">
                  <c:v>104.538</c:v>
                </c:pt>
                <c:pt idx="1066">
                  <c:v>104.542</c:v>
                </c:pt>
                <c:pt idx="1067">
                  <c:v>104.538</c:v>
                </c:pt>
                <c:pt idx="1068">
                  <c:v>104.542</c:v>
                </c:pt>
                <c:pt idx="1069">
                  <c:v>104.538</c:v>
                </c:pt>
                <c:pt idx="1070">
                  <c:v>104.542</c:v>
                </c:pt>
                <c:pt idx="1071">
                  <c:v>104.538</c:v>
                </c:pt>
                <c:pt idx="1072">
                  <c:v>104.55</c:v>
                </c:pt>
                <c:pt idx="1073">
                  <c:v>104.542</c:v>
                </c:pt>
                <c:pt idx="1074">
                  <c:v>104.546</c:v>
                </c:pt>
                <c:pt idx="1075">
                  <c:v>104.547</c:v>
                </c:pt>
                <c:pt idx="1076">
                  <c:v>104.547</c:v>
                </c:pt>
                <c:pt idx="1077">
                  <c:v>104.541</c:v>
                </c:pt>
                <c:pt idx="1078">
                  <c:v>104.545</c:v>
                </c:pt>
                <c:pt idx="1079">
                  <c:v>104.538</c:v>
                </c:pt>
                <c:pt idx="1080">
                  <c:v>104.522</c:v>
                </c:pt>
                <c:pt idx="1081">
                  <c:v>104.511</c:v>
                </c:pt>
                <c:pt idx="1082">
                  <c:v>104.519</c:v>
                </c:pt>
                <c:pt idx="1083">
                  <c:v>104.515</c:v>
                </c:pt>
                <c:pt idx="1084">
                  <c:v>104.519</c:v>
                </c:pt>
                <c:pt idx="1085">
                  <c:v>104.515</c:v>
                </c:pt>
                <c:pt idx="1086">
                  <c:v>104.526</c:v>
                </c:pt>
                <c:pt idx="1087">
                  <c:v>104.526</c:v>
                </c:pt>
                <c:pt idx="1088">
                  <c:v>104.526</c:v>
                </c:pt>
                <c:pt idx="1089">
                  <c:v>104.526</c:v>
                </c:pt>
                <c:pt idx="1090">
                  <c:v>104.526</c:v>
                </c:pt>
                <c:pt idx="1091">
                  <c:v>104.526</c:v>
                </c:pt>
                <c:pt idx="1092">
                  <c:v>104.526</c:v>
                </c:pt>
                <c:pt idx="1093">
                  <c:v>104.526</c:v>
                </c:pt>
                <c:pt idx="1094">
                  <c:v>104.526</c:v>
                </c:pt>
                <c:pt idx="1095">
                  <c:v>104.526</c:v>
                </c:pt>
                <c:pt idx="1096">
                  <c:v>104.526</c:v>
                </c:pt>
                <c:pt idx="1097">
                  <c:v>105.733</c:v>
                </c:pt>
                <c:pt idx="1098">
                  <c:v>104.601</c:v>
                </c:pt>
                <c:pt idx="1099">
                  <c:v>104.53</c:v>
                </c:pt>
                <c:pt idx="1100">
                  <c:v>104.531</c:v>
                </c:pt>
                <c:pt idx="1101">
                  <c:v>104.531</c:v>
                </c:pt>
                <c:pt idx="1102">
                  <c:v>104.531</c:v>
                </c:pt>
                <c:pt idx="1103">
                  <c:v>110.434</c:v>
                </c:pt>
                <c:pt idx="1104">
                  <c:v>132.705</c:v>
                </c:pt>
                <c:pt idx="1105">
                  <c:v>152.271</c:v>
                </c:pt>
                <c:pt idx="1106">
                  <c:v>156.865</c:v>
                </c:pt>
                <c:pt idx="1107">
                  <c:v>156.912</c:v>
                </c:pt>
                <c:pt idx="1108">
                  <c:v>156.831</c:v>
                </c:pt>
                <c:pt idx="1109">
                  <c:v>156.826</c:v>
                </c:pt>
                <c:pt idx="1110">
                  <c:v>156.814</c:v>
                </c:pt>
                <c:pt idx="1111">
                  <c:v>158.572</c:v>
                </c:pt>
                <c:pt idx="1112">
                  <c:v>158.545</c:v>
                </c:pt>
                <c:pt idx="1113">
                  <c:v>147.429</c:v>
                </c:pt>
                <c:pt idx="1114">
                  <c:v>146.062</c:v>
                </c:pt>
                <c:pt idx="1115">
                  <c:v>146.022</c:v>
                </c:pt>
                <c:pt idx="1116">
                  <c:v>151.437</c:v>
                </c:pt>
                <c:pt idx="1117">
                  <c:v>148.339</c:v>
                </c:pt>
                <c:pt idx="1118">
                  <c:v>147.495</c:v>
                </c:pt>
                <c:pt idx="1119">
                  <c:v>152.878</c:v>
                </c:pt>
                <c:pt idx="1120">
                  <c:v>134.777</c:v>
                </c:pt>
                <c:pt idx="1121">
                  <c:v>134.477</c:v>
                </c:pt>
                <c:pt idx="1122">
                  <c:v>133.07</c:v>
                </c:pt>
                <c:pt idx="1123">
                  <c:v>133.043</c:v>
                </c:pt>
                <c:pt idx="1124">
                  <c:v>133.047</c:v>
                </c:pt>
                <c:pt idx="1125">
                  <c:v>133.043</c:v>
                </c:pt>
                <c:pt idx="1126">
                  <c:v>133.344</c:v>
                </c:pt>
                <c:pt idx="1127">
                  <c:v>130.043</c:v>
                </c:pt>
                <c:pt idx="1128">
                  <c:v>130.031</c:v>
                </c:pt>
                <c:pt idx="1129">
                  <c:v>130.031</c:v>
                </c:pt>
                <c:pt idx="1130">
                  <c:v>130.031</c:v>
                </c:pt>
                <c:pt idx="1131">
                  <c:v>130.031</c:v>
                </c:pt>
                <c:pt idx="1132">
                  <c:v>130.031</c:v>
                </c:pt>
                <c:pt idx="1133">
                  <c:v>130.031</c:v>
                </c:pt>
                <c:pt idx="1134">
                  <c:v>130.031</c:v>
                </c:pt>
                <c:pt idx="1135">
                  <c:v>130.031</c:v>
                </c:pt>
                <c:pt idx="1136">
                  <c:v>130.031</c:v>
                </c:pt>
                <c:pt idx="1137">
                  <c:v>130.129</c:v>
                </c:pt>
                <c:pt idx="1138">
                  <c:v>130.031</c:v>
                </c:pt>
                <c:pt idx="1139">
                  <c:v>130.023</c:v>
                </c:pt>
                <c:pt idx="1140">
                  <c:v>130.027</c:v>
                </c:pt>
                <c:pt idx="1141">
                  <c:v>129.961</c:v>
                </c:pt>
                <c:pt idx="1142">
                  <c:v>129.961</c:v>
                </c:pt>
                <c:pt idx="1143">
                  <c:v>129.961</c:v>
                </c:pt>
                <c:pt idx="1144">
                  <c:v>129.961</c:v>
                </c:pt>
                <c:pt idx="1145">
                  <c:v>129.961</c:v>
                </c:pt>
                <c:pt idx="1146">
                  <c:v>129.961</c:v>
                </c:pt>
                <c:pt idx="1147">
                  <c:v>129.962</c:v>
                </c:pt>
                <c:pt idx="1148">
                  <c:v>129.97</c:v>
                </c:pt>
                <c:pt idx="1149">
                  <c:v>129.962</c:v>
                </c:pt>
                <c:pt idx="1150">
                  <c:v>129.964</c:v>
                </c:pt>
                <c:pt idx="1151">
                  <c:v>131.471</c:v>
                </c:pt>
                <c:pt idx="1152">
                  <c:v>130.014</c:v>
                </c:pt>
                <c:pt idx="1153">
                  <c:v>130.018</c:v>
                </c:pt>
                <c:pt idx="1154">
                  <c:v>130.002</c:v>
                </c:pt>
                <c:pt idx="1155">
                  <c:v>130.006</c:v>
                </c:pt>
                <c:pt idx="1156">
                  <c:v>130.006</c:v>
                </c:pt>
                <c:pt idx="1157">
                  <c:v>130.01</c:v>
                </c:pt>
                <c:pt idx="1158">
                  <c:v>130.006</c:v>
                </c:pt>
                <c:pt idx="1159">
                  <c:v>131.674</c:v>
                </c:pt>
                <c:pt idx="1160">
                  <c:v>154.602</c:v>
                </c:pt>
                <c:pt idx="1161">
                  <c:v>152.414</c:v>
                </c:pt>
                <c:pt idx="1162">
                  <c:v>159.895</c:v>
                </c:pt>
                <c:pt idx="1163">
                  <c:v>150.566</c:v>
                </c:pt>
                <c:pt idx="1164">
                  <c:v>150.52</c:v>
                </c:pt>
                <c:pt idx="1165">
                  <c:v>150.508</c:v>
                </c:pt>
                <c:pt idx="1166">
                  <c:v>150.5</c:v>
                </c:pt>
                <c:pt idx="1167">
                  <c:v>160.207</c:v>
                </c:pt>
                <c:pt idx="1168">
                  <c:v>161</c:v>
                </c:pt>
                <c:pt idx="1169">
                  <c:v>163.543</c:v>
                </c:pt>
                <c:pt idx="1170">
                  <c:v>160.771</c:v>
                </c:pt>
                <c:pt idx="1171">
                  <c:v>159.244</c:v>
                </c:pt>
                <c:pt idx="1172">
                  <c:v>157.779</c:v>
                </c:pt>
                <c:pt idx="1173">
                  <c:v>160.443</c:v>
                </c:pt>
                <c:pt idx="1174">
                  <c:v>160.436</c:v>
                </c:pt>
                <c:pt idx="1175">
                  <c:v>160.229</c:v>
                </c:pt>
                <c:pt idx="1176">
                  <c:v>160.279</c:v>
                </c:pt>
                <c:pt idx="1177">
                  <c:v>160.287</c:v>
                </c:pt>
                <c:pt idx="1178">
                  <c:v>160.283</c:v>
                </c:pt>
                <c:pt idx="1179">
                  <c:v>160.291</c:v>
                </c:pt>
                <c:pt idx="1180">
                  <c:v>160.279</c:v>
                </c:pt>
                <c:pt idx="1181">
                  <c:v>160.279</c:v>
                </c:pt>
                <c:pt idx="1182">
                  <c:v>160.287</c:v>
                </c:pt>
                <c:pt idx="1183">
                  <c:v>160.279</c:v>
                </c:pt>
                <c:pt idx="1184">
                  <c:v>160.283</c:v>
                </c:pt>
                <c:pt idx="1185">
                  <c:v>160.287</c:v>
                </c:pt>
                <c:pt idx="1186">
                  <c:v>160.279</c:v>
                </c:pt>
                <c:pt idx="1187">
                  <c:v>160.279</c:v>
                </c:pt>
                <c:pt idx="1188">
                  <c:v>160.283</c:v>
                </c:pt>
                <c:pt idx="1189">
                  <c:v>160.287</c:v>
                </c:pt>
                <c:pt idx="1190">
                  <c:v>160.275</c:v>
                </c:pt>
                <c:pt idx="1191">
                  <c:v>160.275</c:v>
                </c:pt>
                <c:pt idx="1192">
                  <c:v>160.283</c:v>
                </c:pt>
                <c:pt idx="1193">
                  <c:v>160.275</c:v>
                </c:pt>
                <c:pt idx="1194">
                  <c:v>160.275</c:v>
                </c:pt>
                <c:pt idx="1195">
                  <c:v>160.283</c:v>
                </c:pt>
                <c:pt idx="1196">
                  <c:v>160.275</c:v>
                </c:pt>
                <c:pt idx="1197">
                  <c:v>160.275</c:v>
                </c:pt>
                <c:pt idx="1198">
                  <c:v>160.287</c:v>
                </c:pt>
                <c:pt idx="1199">
                  <c:v>160.287</c:v>
                </c:pt>
                <c:pt idx="1200">
                  <c:v>160.279</c:v>
                </c:pt>
                <c:pt idx="1201">
                  <c:v>160.279</c:v>
                </c:pt>
                <c:pt idx="1202">
                  <c:v>160.291</c:v>
                </c:pt>
                <c:pt idx="1203">
                  <c:v>160.287</c:v>
                </c:pt>
                <c:pt idx="1204">
                  <c:v>160.264</c:v>
                </c:pt>
                <c:pt idx="1205">
                  <c:v>160.24</c:v>
                </c:pt>
                <c:pt idx="1206">
                  <c:v>160.232</c:v>
                </c:pt>
                <c:pt idx="1207">
                  <c:v>160.221</c:v>
                </c:pt>
                <c:pt idx="1208">
                  <c:v>160.229</c:v>
                </c:pt>
                <c:pt idx="1209">
                  <c:v>160.225</c:v>
                </c:pt>
                <c:pt idx="1210">
                  <c:v>163.162</c:v>
                </c:pt>
                <c:pt idx="1211">
                  <c:v>158.736</c:v>
                </c:pt>
                <c:pt idx="1212">
                  <c:v>158.424</c:v>
                </c:pt>
                <c:pt idx="1213">
                  <c:v>158.385</c:v>
                </c:pt>
                <c:pt idx="1214">
                  <c:v>158.385</c:v>
                </c:pt>
                <c:pt idx="1215">
                  <c:v>158.4</c:v>
                </c:pt>
                <c:pt idx="1216">
                  <c:v>164.002</c:v>
                </c:pt>
                <c:pt idx="1217">
                  <c:v>157.713</c:v>
                </c:pt>
                <c:pt idx="1218">
                  <c:v>157.705</c:v>
                </c:pt>
                <c:pt idx="1219">
                  <c:v>157.404</c:v>
                </c:pt>
                <c:pt idx="1220">
                  <c:v>150.994</c:v>
                </c:pt>
                <c:pt idx="1221">
                  <c:v>151.092</c:v>
                </c:pt>
                <c:pt idx="1222">
                  <c:v>157.615</c:v>
                </c:pt>
                <c:pt idx="1223">
                  <c:v>161.322</c:v>
                </c:pt>
                <c:pt idx="1224">
                  <c:v>160.576</c:v>
                </c:pt>
                <c:pt idx="1225">
                  <c:v>160.826</c:v>
                </c:pt>
                <c:pt idx="1226">
                  <c:v>160.854</c:v>
                </c:pt>
                <c:pt idx="1227">
                  <c:v>160.838</c:v>
                </c:pt>
                <c:pt idx="1228">
                  <c:v>160.85</c:v>
                </c:pt>
                <c:pt idx="1229">
                  <c:v>160.326</c:v>
                </c:pt>
                <c:pt idx="1230">
                  <c:v>160.338</c:v>
                </c:pt>
                <c:pt idx="1231">
                  <c:v>160.322</c:v>
                </c:pt>
                <c:pt idx="1232">
                  <c:v>160.326</c:v>
                </c:pt>
                <c:pt idx="1233">
                  <c:v>160.334</c:v>
                </c:pt>
                <c:pt idx="1234">
                  <c:v>160.338</c:v>
                </c:pt>
                <c:pt idx="1235">
                  <c:v>160.322</c:v>
                </c:pt>
                <c:pt idx="1236">
                  <c:v>160.328</c:v>
                </c:pt>
                <c:pt idx="1237">
                  <c:v>160.326</c:v>
                </c:pt>
                <c:pt idx="1238">
                  <c:v>160.338</c:v>
                </c:pt>
                <c:pt idx="1239">
                  <c:v>160.326</c:v>
                </c:pt>
                <c:pt idx="1240">
                  <c:v>160.338</c:v>
                </c:pt>
                <c:pt idx="1241">
                  <c:v>160.322</c:v>
                </c:pt>
                <c:pt idx="1242">
                  <c:v>160.326</c:v>
                </c:pt>
                <c:pt idx="1243">
                  <c:v>160.33</c:v>
                </c:pt>
                <c:pt idx="1244">
                  <c:v>160.322</c:v>
                </c:pt>
                <c:pt idx="1245">
                  <c:v>160.326</c:v>
                </c:pt>
                <c:pt idx="1246">
                  <c:v>160.322</c:v>
                </c:pt>
                <c:pt idx="1247">
                  <c:v>160.342</c:v>
                </c:pt>
                <c:pt idx="1248">
                  <c:v>160.326</c:v>
                </c:pt>
                <c:pt idx="1249">
                  <c:v>160.334</c:v>
                </c:pt>
                <c:pt idx="1250">
                  <c:v>160.338</c:v>
                </c:pt>
                <c:pt idx="1251">
                  <c:v>160.326</c:v>
                </c:pt>
                <c:pt idx="1252">
                  <c:v>160.326</c:v>
                </c:pt>
                <c:pt idx="1253">
                  <c:v>160.334</c:v>
                </c:pt>
                <c:pt idx="1254">
                  <c:v>160.326</c:v>
                </c:pt>
                <c:pt idx="1255">
                  <c:v>160.326</c:v>
                </c:pt>
                <c:pt idx="1256">
                  <c:v>160.326</c:v>
                </c:pt>
                <c:pt idx="1257">
                  <c:v>160.338</c:v>
                </c:pt>
                <c:pt idx="1258">
                  <c:v>160.279</c:v>
                </c:pt>
                <c:pt idx="1259">
                  <c:v>160.283</c:v>
                </c:pt>
                <c:pt idx="1260">
                  <c:v>160.291</c:v>
                </c:pt>
                <c:pt idx="1261">
                  <c:v>160.283</c:v>
                </c:pt>
                <c:pt idx="1262">
                  <c:v>166.174</c:v>
                </c:pt>
                <c:pt idx="1263">
                  <c:v>157.658</c:v>
                </c:pt>
                <c:pt idx="1264">
                  <c:v>157.471</c:v>
                </c:pt>
                <c:pt idx="1265">
                  <c:v>157.529</c:v>
                </c:pt>
                <c:pt idx="1266">
                  <c:v>157.99</c:v>
                </c:pt>
                <c:pt idx="1267">
                  <c:v>157.15</c:v>
                </c:pt>
                <c:pt idx="1268">
                  <c:v>157.135</c:v>
                </c:pt>
                <c:pt idx="1269">
                  <c:v>156.92</c:v>
                </c:pt>
                <c:pt idx="1270">
                  <c:v>163.264</c:v>
                </c:pt>
                <c:pt idx="1271">
                  <c:v>163.85</c:v>
                </c:pt>
                <c:pt idx="1272">
                  <c:v>163.991</c:v>
                </c:pt>
                <c:pt idx="1273">
                  <c:v>163.979</c:v>
                </c:pt>
                <c:pt idx="1274">
                  <c:v>163.967</c:v>
                </c:pt>
                <c:pt idx="1275">
                  <c:v>163.959</c:v>
                </c:pt>
                <c:pt idx="1276">
                  <c:v>163.932</c:v>
                </c:pt>
                <c:pt idx="1277">
                  <c:v>164.21</c:v>
                </c:pt>
                <c:pt idx="1278">
                  <c:v>154.886</c:v>
                </c:pt>
                <c:pt idx="1279">
                  <c:v>157.866</c:v>
                </c:pt>
                <c:pt idx="1280">
                  <c:v>157.616</c:v>
                </c:pt>
                <c:pt idx="1281">
                  <c:v>150.448</c:v>
                </c:pt>
                <c:pt idx="1282">
                  <c:v>150.39</c:v>
                </c:pt>
                <c:pt idx="1283">
                  <c:v>150.402</c:v>
                </c:pt>
                <c:pt idx="1284">
                  <c:v>149.699</c:v>
                </c:pt>
                <c:pt idx="1285">
                  <c:v>136.668</c:v>
                </c:pt>
                <c:pt idx="1286">
                  <c:v>135.688</c:v>
                </c:pt>
                <c:pt idx="1287">
                  <c:v>135.516</c:v>
                </c:pt>
                <c:pt idx="1288">
                  <c:v>135.617</c:v>
                </c:pt>
                <c:pt idx="1289">
                  <c:v>132.352</c:v>
                </c:pt>
                <c:pt idx="1290">
                  <c:v>132.34</c:v>
                </c:pt>
                <c:pt idx="1291">
                  <c:v>132.344</c:v>
                </c:pt>
                <c:pt idx="1292">
                  <c:v>132.34</c:v>
                </c:pt>
                <c:pt idx="1293">
                  <c:v>132.336</c:v>
                </c:pt>
                <c:pt idx="1294">
                  <c:v>134.398</c:v>
                </c:pt>
                <c:pt idx="1295">
                  <c:v>129.641</c:v>
                </c:pt>
                <c:pt idx="1296">
                  <c:v>155.455</c:v>
                </c:pt>
                <c:pt idx="1297">
                  <c:v>153.865</c:v>
                </c:pt>
                <c:pt idx="1298">
                  <c:v>153.822</c:v>
                </c:pt>
                <c:pt idx="1299">
                  <c:v>153.826</c:v>
                </c:pt>
                <c:pt idx="1300">
                  <c:v>159.6</c:v>
                </c:pt>
                <c:pt idx="1301">
                  <c:v>159.361</c:v>
                </c:pt>
                <c:pt idx="1302">
                  <c:v>159.896</c:v>
                </c:pt>
                <c:pt idx="1303">
                  <c:v>163.346</c:v>
                </c:pt>
                <c:pt idx="1304">
                  <c:v>161.761</c:v>
                </c:pt>
                <c:pt idx="1305">
                  <c:v>161.693</c:v>
                </c:pt>
                <c:pt idx="1306">
                  <c:v>161.225</c:v>
                </c:pt>
                <c:pt idx="1307">
                  <c:v>161.236</c:v>
                </c:pt>
                <c:pt idx="1308">
                  <c:v>161.225</c:v>
                </c:pt>
                <c:pt idx="1309">
                  <c:v>140.998</c:v>
                </c:pt>
                <c:pt idx="1310">
                  <c:v>140.008</c:v>
                </c:pt>
                <c:pt idx="1311">
                  <c:v>140.012</c:v>
                </c:pt>
                <c:pt idx="1312">
                  <c:v>140.008</c:v>
                </c:pt>
                <c:pt idx="1313">
                  <c:v>142.484</c:v>
                </c:pt>
                <c:pt idx="1314">
                  <c:v>141.422</c:v>
                </c:pt>
                <c:pt idx="1315">
                  <c:v>140.988</c:v>
                </c:pt>
                <c:pt idx="1316">
                  <c:v>140.992</c:v>
                </c:pt>
                <c:pt idx="1317">
                  <c:v>140.973</c:v>
                </c:pt>
                <c:pt idx="1318">
                  <c:v>154.43</c:v>
                </c:pt>
                <c:pt idx="1319">
                  <c:v>160.934</c:v>
                </c:pt>
                <c:pt idx="1320">
                  <c:v>160.938</c:v>
                </c:pt>
                <c:pt idx="1321">
                  <c:v>160.922</c:v>
                </c:pt>
                <c:pt idx="1322">
                  <c:v>162.707</c:v>
                </c:pt>
                <c:pt idx="1323">
                  <c:v>161.902</c:v>
                </c:pt>
                <c:pt idx="1324">
                  <c:v>161.906</c:v>
                </c:pt>
                <c:pt idx="1325">
                  <c:v>141.422</c:v>
                </c:pt>
                <c:pt idx="1326">
                  <c:v>140.117</c:v>
                </c:pt>
                <c:pt idx="1327">
                  <c:v>139.617</c:v>
                </c:pt>
                <c:pt idx="1328">
                  <c:v>132.312</c:v>
                </c:pt>
                <c:pt idx="1329">
                  <c:v>132.309</c:v>
                </c:pt>
                <c:pt idx="1330">
                  <c:v>132.297</c:v>
                </c:pt>
                <c:pt idx="1331">
                  <c:v>132.295</c:v>
                </c:pt>
                <c:pt idx="1332">
                  <c:v>132.299</c:v>
                </c:pt>
                <c:pt idx="1333">
                  <c:v>132.299</c:v>
                </c:pt>
                <c:pt idx="1334">
                  <c:v>132.299</c:v>
                </c:pt>
                <c:pt idx="1335">
                  <c:v>133.713</c:v>
                </c:pt>
                <c:pt idx="1336">
                  <c:v>132.326</c:v>
                </c:pt>
                <c:pt idx="1337">
                  <c:v>132.322</c:v>
                </c:pt>
                <c:pt idx="1338">
                  <c:v>132.322</c:v>
                </c:pt>
                <c:pt idx="1339">
                  <c:v>132.322</c:v>
                </c:pt>
                <c:pt idx="1340">
                  <c:v>132.322</c:v>
                </c:pt>
                <c:pt idx="1341">
                  <c:v>132.319</c:v>
                </c:pt>
                <c:pt idx="1342">
                  <c:v>132.388</c:v>
                </c:pt>
                <c:pt idx="1343">
                  <c:v>132.37</c:v>
                </c:pt>
                <c:pt idx="1344">
                  <c:v>132.357</c:v>
                </c:pt>
                <c:pt idx="1345">
                  <c:v>132.361</c:v>
                </c:pt>
                <c:pt idx="1346">
                  <c:v>132.35</c:v>
                </c:pt>
                <c:pt idx="1347">
                  <c:v>132.406</c:v>
                </c:pt>
                <c:pt idx="1348">
                  <c:v>132.578</c:v>
                </c:pt>
                <c:pt idx="1349">
                  <c:v>132.582</c:v>
                </c:pt>
                <c:pt idx="1350">
                  <c:v>132.578</c:v>
                </c:pt>
                <c:pt idx="1351">
                  <c:v>132.582</c:v>
                </c:pt>
                <c:pt idx="1352">
                  <c:v>132.578</c:v>
                </c:pt>
                <c:pt idx="1353">
                  <c:v>132.582</c:v>
                </c:pt>
                <c:pt idx="1354">
                  <c:v>104.723</c:v>
                </c:pt>
                <c:pt idx="1355">
                  <c:v>104.727</c:v>
                </c:pt>
                <c:pt idx="1356">
                  <c:v>104.723</c:v>
                </c:pt>
                <c:pt idx="1357">
                  <c:v>104.727</c:v>
                </c:pt>
                <c:pt idx="1358">
                  <c:v>104.723</c:v>
                </c:pt>
                <c:pt idx="1359">
                  <c:v>104.727</c:v>
                </c:pt>
                <c:pt idx="1360">
                  <c:v>104.723</c:v>
                </c:pt>
                <c:pt idx="1361">
                  <c:v>104.727</c:v>
                </c:pt>
                <c:pt idx="1362">
                  <c:v>104.723</c:v>
                </c:pt>
                <c:pt idx="1363">
                  <c:v>104.727</c:v>
                </c:pt>
                <c:pt idx="1364">
                  <c:v>104.684</c:v>
                </c:pt>
                <c:pt idx="1365">
                  <c:v>104.688</c:v>
                </c:pt>
                <c:pt idx="1366">
                  <c:v>104.672</c:v>
                </c:pt>
                <c:pt idx="1367">
                  <c:v>104.68</c:v>
                </c:pt>
                <c:pt idx="1368">
                  <c:v>104.676</c:v>
                </c:pt>
                <c:pt idx="1369">
                  <c:v>104.68</c:v>
                </c:pt>
                <c:pt idx="1370">
                  <c:v>104.824</c:v>
                </c:pt>
                <c:pt idx="1371">
                  <c:v>104.702</c:v>
                </c:pt>
                <c:pt idx="1372">
                  <c:v>104.687</c:v>
                </c:pt>
                <c:pt idx="1373">
                  <c:v>104.683</c:v>
                </c:pt>
                <c:pt idx="1374">
                  <c:v>104.687</c:v>
                </c:pt>
                <c:pt idx="1375">
                  <c:v>104.683</c:v>
                </c:pt>
                <c:pt idx="1376">
                  <c:v>104.655</c:v>
                </c:pt>
                <c:pt idx="1377">
                  <c:v>104.652</c:v>
                </c:pt>
                <c:pt idx="1378">
                  <c:v>104.647</c:v>
                </c:pt>
                <c:pt idx="1379">
                  <c:v>104.646</c:v>
                </c:pt>
                <c:pt idx="1380">
                  <c:v>104.648</c:v>
                </c:pt>
                <c:pt idx="1381">
                  <c:v>104.875</c:v>
                </c:pt>
                <c:pt idx="1382">
                  <c:v>104.847</c:v>
                </c:pt>
                <c:pt idx="1383">
                  <c:v>104.843</c:v>
                </c:pt>
                <c:pt idx="1384">
                  <c:v>104.858</c:v>
                </c:pt>
                <c:pt idx="1385">
                  <c:v>104.841</c:v>
                </c:pt>
                <c:pt idx="1386">
                  <c:v>104.84</c:v>
                </c:pt>
                <c:pt idx="1387">
                  <c:v>104.844</c:v>
                </c:pt>
                <c:pt idx="1388">
                  <c:v>104.877</c:v>
                </c:pt>
                <c:pt idx="1389">
                  <c:v>104.835</c:v>
                </c:pt>
                <c:pt idx="1390">
                  <c:v>104.801</c:v>
                </c:pt>
                <c:pt idx="1391">
                  <c:v>104.808</c:v>
                </c:pt>
                <c:pt idx="1392">
                  <c:v>104.809</c:v>
                </c:pt>
                <c:pt idx="1393">
                  <c:v>104.824</c:v>
                </c:pt>
                <c:pt idx="1394">
                  <c:v>104.733</c:v>
                </c:pt>
                <c:pt idx="1395">
                  <c:v>104.737</c:v>
                </c:pt>
                <c:pt idx="1396">
                  <c:v>104.765</c:v>
                </c:pt>
                <c:pt idx="1397">
                  <c:v>104.752</c:v>
                </c:pt>
                <c:pt idx="1398">
                  <c:v>104.737</c:v>
                </c:pt>
                <c:pt idx="1399">
                  <c:v>104.745</c:v>
                </c:pt>
                <c:pt idx="1400">
                  <c:v>104.616</c:v>
                </c:pt>
                <c:pt idx="1401">
                  <c:v>104.62</c:v>
                </c:pt>
                <c:pt idx="1402">
                  <c:v>104.62</c:v>
                </c:pt>
                <c:pt idx="1403">
                  <c:v>104.612</c:v>
                </c:pt>
                <c:pt idx="1404">
                  <c:v>104.612</c:v>
                </c:pt>
                <c:pt idx="1405">
                  <c:v>105.193</c:v>
                </c:pt>
                <c:pt idx="1406">
                  <c:v>105.729</c:v>
                </c:pt>
                <c:pt idx="1407">
                  <c:v>104.756</c:v>
                </c:pt>
                <c:pt idx="1408">
                  <c:v>133.385</c:v>
                </c:pt>
                <c:pt idx="1409">
                  <c:v>152.516</c:v>
                </c:pt>
                <c:pt idx="1410">
                  <c:v>151.469</c:v>
                </c:pt>
                <c:pt idx="1411">
                  <c:v>151.391</c:v>
                </c:pt>
                <c:pt idx="1412">
                  <c:v>158.824</c:v>
                </c:pt>
                <c:pt idx="1413">
                  <c:v>149.785</c:v>
                </c:pt>
                <c:pt idx="1414">
                  <c:v>149.742</c:v>
                </c:pt>
                <c:pt idx="1415">
                  <c:v>149.711</c:v>
                </c:pt>
                <c:pt idx="1416">
                  <c:v>149.711</c:v>
                </c:pt>
                <c:pt idx="1417">
                  <c:v>149.73</c:v>
                </c:pt>
                <c:pt idx="1418">
                  <c:v>156.109</c:v>
                </c:pt>
                <c:pt idx="1419">
                  <c:v>158.098</c:v>
                </c:pt>
                <c:pt idx="1420">
                  <c:v>157.34</c:v>
                </c:pt>
                <c:pt idx="1421">
                  <c:v>157.285</c:v>
                </c:pt>
                <c:pt idx="1422">
                  <c:v>138.68</c:v>
                </c:pt>
                <c:pt idx="1423">
                  <c:v>150.638</c:v>
                </c:pt>
                <c:pt idx="1424">
                  <c:v>150.606</c:v>
                </c:pt>
                <c:pt idx="1425">
                  <c:v>156.563</c:v>
                </c:pt>
                <c:pt idx="1426">
                  <c:v>169.079</c:v>
                </c:pt>
                <c:pt idx="1427">
                  <c:v>150.298</c:v>
                </c:pt>
                <c:pt idx="1428">
                  <c:v>150.278</c:v>
                </c:pt>
                <c:pt idx="1429">
                  <c:v>150.267</c:v>
                </c:pt>
                <c:pt idx="1430">
                  <c:v>150.142</c:v>
                </c:pt>
                <c:pt idx="1431">
                  <c:v>150.138</c:v>
                </c:pt>
                <c:pt idx="1432">
                  <c:v>156.521</c:v>
                </c:pt>
                <c:pt idx="1433">
                  <c:v>156.524</c:v>
                </c:pt>
                <c:pt idx="1434">
                  <c:v>155.849</c:v>
                </c:pt>
                <c:pt idx="1435">
                  <c:v>155.915</c:v>
                </c:pt>
                <c:pt idx="1436">
                  <c:v>162.442</c:v>
                </c:pt>
                <c:pt idx="1437">
                  <c:v>161.458</c:v>
                </c:pt>
                <c:pt idx="1438">
                  <c:v>163.661</c:v>
                </c:pt>
                <c:pt idx="1439">
                  <c:v>165.548</c:v>
                </c:pt>
                <c:pt idx="1440">
                  <c:v>166.255</c:v>
                </c:pt>
                <c:pt idx="1441">
                  <c:v>166.13</c:v>
                </c:pt>
                <c:pt idx="1442">
                  <c:v>164.571</c:v>
                </c:pt>
                <c:pt idx="1443">
                  <c:v>164.462</c:v>
                </c:pt>
                <c:pt idx="1444">
                  <c:v>163.978</c:v>
                </c:pt>
                <c:pt idx="1445">
                  <c:v>163.971</c:v>
                </c:pt>
                <c:pt idx="1446">
                  <c:v>163.904</c:v>
                </c:pt>
                <c:pt idx="1447">
                  <c:v>145.588</c:v>
                </c:pt>
                <c:pt idx="1448">
                  <c:v>143.896</c:v>
                </c:pt>
                <c:pt idx="1449">
                  <c:v>142.994</c:v>
                </c:pt>
                <c:pt idx="1450">
                  <c:v>140.229</c:v>
                </c:pt>
                <c:pt idx="1451">
                  <c:v>140.174</c:v>
                </c:pt>
                <c:pt idx="1452">
                  <c:v>140.158</c:v>
                </c:pt>
              </c:numCache>
            </c:numRef>
          </c:val>
          <c:smooth val="0"/>
        </c:ser>
        <c:dLbls>
          <c:showLegendKey val="0"/>
          <c:showVal val="0"/>
          <c:showCatName val="0"/>
          <c:showSerName val="0"/>
          <c:showPercent val="0"/>
          <c:showBubbleSize val="0"/>
        </c:dLbls>
        <c:marker val="0"/>
        <c:smooth val="0"/>
        <c:axId val="537502944"/>
        <c:axId val="537261792"/>
      </c:lineChart>
      <c:catAx>
        <c:axId val="537502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7261792"/>
        <c:crosses val="autoZero"/>
        <c:auto val="1"/>
        <c:lblAlgn val="ctr"/>
        <c:lblOffset val="100"/>
        <c:noMultiLvlLbl val="0"/>
      </c:catAx>
      <c:valAx>
        <c:axId val="53726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7502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EM</a:t>
            </a:r>
            <a:endParaRPr lang="en-US" altLang="zh-CN"/>
          </a:p>
          <a:p>
            <a:pPr>
              <a:defRPr lang="zh-CN" sz="1400" b="0" i="0" u="none" strike="noStrike" kern="1200" spc="0" baseline="0">
                <a:solidFill>
                  <a:schemeClr val="tx1">
                    <a:lumMod val="65000"/>
                    <a:lumOff val="35000"/>
                  </a:schemeClr>
                </a:solidFill>
                <a:latin typeface="+mn-lt"/>
                <a:ea typeface="+mn-ea"/>
                <a:cs typeface="+mn-cs"/>
              </a:defRPr>
            </a:pP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[2]内存泄漏!$A$1:$A$1434</c:f>
              <c:numCache>
                <c:formatCode>General</c:formatCode>
                <c:ptCount val="1434"/>
                <c:pt idx="0">
                  <c:v>141.238</c:v>
                </c:pt>
                <c:pt idx="1">
                  <c:v>140.117</c:v>
                </c:pt>
                <c:pt idx="2">
                  <c:v>139.305</c:v>
                </c:pt>
                <c:pt idx="3">
                  <c:v>139.254</c:v>
                </c:pt>
                <c:pt idx="4">
                  <c:v>139.238</c:v>
                </c:pt>
                <c:pt idx="5">
                  <c:v>139.234</c:v>
                </c:pt>
                <c:pt idx="6">
                  <c:v>139.234</c:v>
                </c:pt>
                <c:pt idx="7">
                  <c:v>139.25</c:v>
                </c:pt>
                <c:pt idx="8">
                  <c:v>139.242</c:v>
                </c:pt>
                <c:pt idx="9">
                  <c:v>139.234</c:v>
                </c:pt>
                <c:pt idx="10">
                  <c:v>139.234</c:v>
                </c:pt>
                <c:pt idx="11">
                  <c:v>139.25</c:v>
                </c:pt>
                <c:pt idx="12">
                  <c:v>139.246</c:v>
                </c:pt>
                <c:pt idx="13">
                  <c:v>139.238</c:v>
                </c:pt>
                <c:pt idx="14">
                  <c:v>139.242</c:v>
                </c:pt>
                <c:pt idx="15">
                  <c:v>139.246</c:v>
                </c:pt>
                <c:pt idx="16">
                  <c:v>139.238</c:v>
                </c:pt>
                <c:pt idx="17">
                  <c:v>139.238</c:v>
                </c:pt>
                <c:pt idx="18">
                  <c:v>139.254</c:v>
                </c:pt>
                <c:pt idx="19">
                  <c:v>139.242</c:v>
                </c:pt>
                <c:pt idx="20">
                  <c:v>139.215</c:v>
                </c:pt>
                <c:pt idx="21">
                  <c:v>139.219</c:v>
                </c:pt>
                <c:pt idx="22">
                  <c:v>139.246</c:v>
                </c:pt>
                <c:pt idx="23">
                  <c:v>139.227</c:v>
                </c:pt>
                <c:pt idx="24">
                  <c:v>139.227</c:v>
                </c:pt>
                <c:pt idx="25">
                  <c:v>163.201</c:v>
                </c:pt>
                <c:pt idx="26">
                  <c:v>157.771</c:v>
                </c:pt>
                <c:pt idx="27">
                  <c:v>157.326</c:v>
                </c:pt>
                <c:pt idx="28">
                  <c:v>157.271</c:v>
                </c:pt>
                <c:pt idx="29">
                  <c:v>157.26</c:v>
                </c:pt>
                <c:pt idx="30">
                  <c:v>165.93</c:v>
                </c:pt>
                <c:pt idx="31">
                  <c:v>168.146</c:v>
                </c:pt>
                <c:pt idx="32">
                  <c:v>168.029</c:v>
                </c:pt>
                <c:pt idx="33">
                  <c:v>168.045</c:v>
                </c:pt>
                <c:pt idx="34">
                  <c:v>169.756</c:v>
                </c:pt>
                <c:pt idx="35">
                  <c:v>131.237</c:v>
                </c:pt>
                <c:pt idx="36">
                  <c:v>128.565</c:v>
                </c:pt>
                <c:pt idx="37">
                  <c:v>124.14</c:v>
                </c:pt>
                <c:pt idx="38">
                  <c:v>111.96</c:v>
                </c:pt>
                <c:pt idx="39">
                  <c:v>146.935</c:v>
                </c:pt>
                <c:pt idx="40">
                  <c:v>146.845</c:v>
                </c:pt>
                <c:pt idx="41">
                  <c:v>147.614</c:v>
                </c:pt>
                <c:pt idx="42">
                  <c:v>160.802</c:v>
                </c:pt>
                <c:pt idx="43">
                  <c:v>169.259</c:v>
                </c:pt>
                <c:pt idx="44">
                  <c:v>170.79</c:v>
                </c:pt>
                <c:pt idx="45">
                  <c:v>170.653</c:v>
                </c:pt>
                <c:pt idx="46">
                  <c:v>170.524</c:v>
                </c:pt>
                <c:pt idx="47">
                  <c:v>170.481</c:v>
                </c:pt>
                <c:pt idx="48">
                  <c:v>170.47</c:v>
                </c:pt>
                <c:pt idx="49">
                  <c:v>170.466</c:v>
                </c:pt>
                <c:pt idx="50">
                  <c:v>170.47</c:v>
                </c:pt>
                <c:pt idx="51">
                  <c:v>170.478</c:v>
                </c:pt>
                <c:pt idx="52">
                  <c:v>170.474</c:v>
                </c:pt>
                <c:pt idx="53">
                  <c:v>178.353</c:v>
                </c:pt>
                <c:pt idx="54">
                  <c:v>176.196</c:v>
                </c:pt>
                <c:pt idx="55">
                  <c:v>177.259</c:v>
                </c:pt>
                <c:pt idx="56">
                  <c:v>178.407</c:v>
                </c:pt>
                <c:pt idx="57">
                  <c:v>179.513</c:v>
                </c:pt>
                <c:pt idx="58">
                  <c:v>180.528</c:v>
                </c:pt>
                <c:pt idx="59">
                  <c:v>181.72</c:v>
                </c:pt>
                <c:pt idx="60">
                  <c:v>182.497</c:v>
                </c:pt>
                <c:pt idx="61">
                  <c:v>182.325</c:v>
                </c:pt>
                <c:pt idx="62">
                  <c:v>182.349</c:v>
                </c:pt>
                <c:pt idx="63">
                  <c:v>182.341</c:v>
                </c:pt>
                <c:pt idx="64">
                  <c:v>182.337</c:v>
                </c:pt>
                <c:pt idx="65">
                  <c:v>182.329</c:v>
                </c:pt>
                <c:pt idx="66">
                  <c:v>182.345</c:v>
                </c:pt>
                <c:pt idx="67">
                  <c:v>182.306</c:v>
                </c:pt>
                <c:pt idx="68">
                  <c:v>182.306</c:v>
                </c:pt>
                <c:pt idx="69">
                  <c:v>182.294</c:v>
                </c:pt>
                <c:pt idx="70">
                  <c:v>189.099</c:v>
                </c:pt>
                <c:pt idx="71">
                  <c:v>185.618</c:v>
                </c:pt>
                <c:pt idx="72">
                  <c:v>185.634</c:v>
                </c:pt>
                <c:pt idx="73">
                  <c:v>185.634</c:v>
                </c:pt>
                <c:pt idx="74">
                  <c:v>177.978</c:v>
                </c:pt>
                <c:pt idx="75">
                  <c:v>179.746</c:v>
                </c:pt>
                <c:pt idx="76">
                  <c:v>179.477</c:v>
                </c:pt>
                <c:pt idx="77">
                  <c:v>179.441</c:v>
                </c:pt>
                <c:pt idx="78">
                  <c:v>179.445</c:v>
                </c:pt>
                <c:pt idx="79">
                  <c:v>179.441</c:v>
                </c:pt>
                <c:pt idx="80">
                  <c:v>179.43</c:v>
                </c:pt>
                <c:pt idx="81">
                  <c:v>179.305</c:v>
                </c:pt>
                <c:pt idx="82">
                  <c:v>179.301</c:v>
                </c:pt>
                <c:pt idx="83">
                  <c:v>179.082</c:v>
                </c:pt>
                <c:pt idx="84">
                  <c:v>179.07</c:v>
                </c:pt>
                <c:pt idx="85">
                  <c:v>179.066</c:v>
                </c:pt>
                <c:pt idx="86">
                  <c:v>179.078</c:v>
                </c:pt>
                <c:pt idx="87">
                  <c:v>179.066</c:v>
                </c:pt>
                <c:pt idx="88">
                  <c:v>179.062</c:v>
                </c:pt>
                <c:pt idx="89">
                  <c:v>179.086</c:v>
                </c:pt>
                <c:pt idx="90">
                  <c:v>179.07</c:v>
                </c:pt>
                <c:pt idx="91">
                  <c:v>179.062</c:v>
                </c:pt>
                <c:pt idx="92">
                  <c:v>179.066</c:v>
                </c:pt>
                <c:pt idx="93">
                  <c:v>179.07</c:v>
                </c:pt>
                <c:pt idx="94">
                  <c:v>179.074</c:v>
                </c:pt>
                <c:pt idx="95">
                  <c:v>179.066</c:v>
                </c:pt>
                <c:pt idx="96">
                  <c:v>179.066</c:v>
                </c:pt>
                <c:pt idx="97">
                  <c:v>179.055</c:v>
                </c:pt>
                <c:pt idx="98">
                  <c:v>178.992</c:v>
                </c:pt>
                <c:pt idx="99">
                  <c:v>183.15</c:v>
                </c:pt>
                <c:pt idx="100">
                  <c:v>183.299</c:v>
                </c:pt>
                <c:pt idx="101">
                  <c:v>183.307</c:v>
                </c:pt>
                <c:pt idx="102">
                  <c:v>183.307</c:v>
                </c:pt>
                <c:pt idx="103">
                  <c:v>183.295</c:v>
                </c:pt>
                <c:pt idx="104">
                  <c:v>179.725</c:v>
                </c:pt>
                <c:pt idx="105">
                  <c:v>179.682</c:v>
                </c:pt>
                <c:pt idx="106">
                  <c:v>179.674</c:v>
                </c:pt>
                <c:pt idx="107">
                  <c:v>143.078</c:v>
                </c:pt>
                <c:pt idx="108">
                  <c:v>143.047</c:v>
                </c:pt>
                <c:pt idx="109">
                  <c:v>142.98</c:v>
                </c:pt>
                <c:pt idx="110">
                  <c:v>142.02</c:v>
                </c:pt>
                <c:pt idx="111">
                  <c:v>141.836</c:v>
                </c:pt>
                <c:pt idx="112">
                  <c:v>166.249</c:v>
                </c:pt>
                <c:pt idx="113">
                  <c:v>159.554</c:v>
                </c:pt>
                <c:pt idx="114">
                  <c:v>159.53</c:v>
                </c:pt>
                <c:pt idx="115">
                  <c:v>159.546</c:v>
                </c:pt>
                <c:pt idx="116">
                  <c:v>159.526</c:v>
                </c:pt>
                <c:pt idx="117">
                  <c:v>172.718</c:v>
                </c:pt>
                <c:pt idx="118">
                  <c:v>172.683</c:v>
                </c:pt>
                <c:pt idx="119">
                  <c:v>172.679</c:v>
                </c:pt>
                <c:pt idx="120">
                  <c:v>172.687</c:v>
                </c:pt>
                <c:pt idx="121">
                  <c:v>172.69</c:v>
                </c:pt>
                <c:pt idx="122">
                  <c:v>172.683</c:v>
                </c:pt>
                <c:pt idx="123">
                  <c:v>172.683</c:v>
                </c:pt>
                <c:pt idx="124">
                  <c:v>172.71</c:v>
                </c:pt>
                <c:pt idx="125">
                  <c:v>172.694</c:v>
                </c:pt>
                <c:pt idx="126">
                  <c:v>172.683</c:v>
                </c:pt>
                <c:pt idx="127">
                  <c:v>172.624</c:v>
                </c:pt>
                <c:pt idx="128">
                  <c:v>169.237</c:v>
                </c:pt>
                <c:pt idx="129">
                  <c:v>169.245</c:v>
                </c:pt>
                <c:pt idx="130">
                  <c:v>169.237</c:v>
                </c:pt>
                <c:pt idx="131">
                  <c:v>169.233</c:v>
                </c:pt>
                <c:pt idx="132">
                  <c:v>169.245</c:v>
                </c:pt>
                <c:pt idx="133">
                  <c:v>169.229</c:v>
                </c:pt>
                <c:pt idx="134">
                  <c:v>169.237</c:v>
                </c:pt>
                <c:pt idx="135">
                  <c:v>169.253</c:v>
                </c:pt>
                <c:pt idx="136">
                  <c:v>169.229</c:v>
                </c:pt>
                <c:pt idx="137">
                  <c:v>169.253</c:v>
                </c:pt>
                <c:pt idx="138">
                  <c:v>169.237</c:v>
                </c:pt>
                <c:pt idx="139">
                  <c:v>169.233</c:v>
                </c:pt>
                <c:pt idx="140">
                  <c:v>169.257</c:v>
                </c:pt>
                <c:pt idx="141">
                  <c:v>169.245</c:v>
                </c:pt>
                <c:pt idx="142">
                  <c:v>169.233</c:v>
                </c:pt>
                <c:pt idx="143">
                  <c:v>169.237</c:v>
                </c:pt>
                <c:pt idx="144">
                  <c:v>169.253</c:v>
                </c:pt>
                <c:pt idx="145">
                  <c:v>169.229</c:v>
                </c:pt>
                <c:pt idx="146">
                  <c:v>169.233</c:v>
                </c:pt>
                <c:pt idx="147">
                  <c:v>169.237</c:v>
                </c:pt>
                <c:pt idx="148">
                  <c:v>169.233</c:v>
                </c:pt>
                <c:pt idx="149">
                  <c:v>169.229</c:v>
                </c:pt>
                <c:pt idx="150">
                  <c:v>169.233</c:v>
                </c:pt>
                <c:pt idx="151">
                  <c:v>169.241</c:v>
                </c:pt>
                <c:pt idx="152">
                  <c:v>169.229</c:v>
                </c:pt>
                <c:pt idx="153">
                  <c:v>169.229</c:v>
                </c:pt>
                <c:pt idx="154">
                  <c:v>169.241</c:v>
                </c:pt>
                <c:pt idx="155">
                  <c:v>169.241</c:v>
                </c:pt>
                <c:pt idx="156">
                  <c:v>169.214</c:v>
                </c:pt>
                <c:pt idx="157">
                  <c:v>169.218</c:v>
                </c:pt>
                <c:pt idx="158">
                  <c:v>169.229</c:v>
                </c:pt>
                <c:pt idx="159">
                  <c:v>169.233</c:v>
                </c:pt>
                <c:pt idx="160">
                  <c:v>169.222</c:v>
                </c:pt>
                <c:pt idx="161">
                  <c:v>169.222</c:v>
                </c:pt>
                <c:pt idx="162">
                  <c:v>169.233</c:v>
                </c:pt>
                <c:pt idx="163">
                  <c:v>169.241</c:v>
                </c:pt>
                <c:pt idx="164">
                  <c:v>169.226</c:v>
                </c:pt>
                <c:pt idx="165">
                  <c:v>169.229</c:v>
                </c:pt>
                <c:pt idx="166">
                  <c:v>169.233</c:v>
                </c:pt>
                <c:pt idx="167">
                  <c:v>169.237</c:v>
                </c:pt>
                <c:pt idx="168">
                  <c:v>169.229</c:v>
                </c:pt>
                <c:pt idx="169">
                  <c:v>169.233</c:v>
                </c:pt>
                <c:pt idx="170">
                  <c:v>169.253</c:v>
                </c:pt>
                <c:pt idx="171">
                  <c:v>169.245</c:v>
                </c:pt>
                <c:pt idx="172">
                  <c:v>169.233</c:v>
                </c:pt>
                <c:pt idx="173">
                  <c:v>169.233</c:v>
                </c:pt>
                <c:pt idx="174">
                  <c:v>169.257</c:v>
                </c:pt>
                <c:pt idx="175">
                  <c:v>169.241</c:v>
                </c:pt>
                <c:pt idx="176">
                  <c:v>169.183</c:v>
                </c:pt>
                <c:pt idx="177">
                  <c:v>169.187</c:v>
                </c:pt>
                <c:pt idx="178">
                  <c:v>169.202</c:v>
                </c:pt>
                <c:pt idx="179">
                  <c:v>169.194</c:v>
                </c:pt>
                <c:pt idx="180">
                  <c:v>169.19</c:v>
                </c:pt>
                <c:pt idx="181">
                  <c:v>169.194</c:v>
                </c:pt>
                <c:pt idx="182">
                  <c:v>169.21</c:v>
                </c:pt>
                <c:pt idx="183">
                  <c:v>169.194</c:v>
                </c:pt>
                <c:pt idx="184">
                  <c:v>169.183</c:v>
                </c:pt>
                <c:pt idx="185">
                  <c:v>169.19</c:v>
                </c:pt>
                <c:pt idx="186">
                  <c:v>169.194</c:v>
                </c:pt>
                <c:pt idx="187">
                  <c:v>169.183</c:v>
                </c:pt>
                <c:pt idx="188">
                  <c:v>169.183</c:v>
                </c:pt>
                <c:pt idx="189">
                  <c:v>169.19</c:v>
                </c:pt>
                <c:pt idx="190">
                  <c:v>169.198</c:v>
                </c:pt>
                <c:pt idx="191">
                  <c:v>169.163</c:v>
                </c:pt>
                <c:pt idx="192">
                  <c:v>169.163</c:v>
                </c:pt>
                <c:pt idx="193">
                  <c:v>169.176</c:v>
                </c:pt>
                <c:pt idx="194">
                  <c:v>169.184</c:v>
                </c:pt>
                <c:pt idx="195">
                  <c:v>169.188</c:v>
                </c:pt>
                <c:pt idx="196">
                  <c:v>169.156</c:v>
                </c:pt>
                <c:pt idx="197">
                  <c:v>169.164</c:v>
                </c:pt>
                <c:pt idx="198">
                  <c:v>169.18</c:v>
                </c:pt>
                <c:pt idx="199">
                  <c:v>169.164</c:v>
                </c:pt>
                <c:pt idx="200">
                  <c:v>169.164</c:v>
                </c:pt>
                <c:pt idx="201">
                  <c:v>169.168</c:v>
                </c:pt>
                <c:pt idx="202">
                  <c:v>169.176</c:v>
                </c:pt>
                <c:pt idx="203">
                  <c:v>169.164</c:v>
                </c:pt>
                <c:pt idx="204">
                  <c:v>169.164</c:v>
                </c:pt>
                <c:pt idx="205">
                  <c:v>169.168</c:v>
                </c:pt>
                <c:pt idx="206">
                  <c:v>169.176</c:v>
                </c:pt>
                <c:pt idx="207">
                  <c:v>169.164</c:v>
                </c:pt>
                <c:pt idx="208">
                  <c:v>169.164</c:v>
                </c:pt>
                <c:pt idx="209">
                  <c:v>169.168</c:v>
                </c:pt>
                <c:pt idx="210">
                  <c:v>169.176</c:v>
                </c:pt>
                <c:pt idx="211">
                  <c:v>169.164</c:v>
                </c:pt>
                <c:pt idx="212">
                  <c:v>169.164</c:v>
                </c:pt>
                <c:pt idx="213">
                  <c:v>169.188</c:v>
                </c:pt>
                <c:pt idx="214">
                  <c:v>169.082</c:v>
                </c:pt>
                <c:pt idx="215">
                  <c:v>169.066</c:v>
                </c:pt>
                <c:pt idx="216">
                  <c:v>169.059</c:v>
                </c:pt>
                <c:pt idx="217">
                  <c:v>169.07</c:v>
                </c:pt>
                <c:pt idx="218">
                  <c:v>169.07</c:v>
                </c:pt>
                <c:pt idx="219">
                  <c:v>169.062</c:v>
                </c:pt>
                <c:pt idx="220">
                  <c:v>169.062</c:v>
                </c:pt>
                <c:pt idx="221">
                  <c:v>169.07</c:v>
                </c:pt>
                <c:pt idx="222">
                  <c:v>169.059</c:v>
                </c:pt>
                <c:pt idx="223">
                  <c:v>169.059</c:v>
                </c:pt>
                <c:pt idx="224">
                  <c:v>169.07</c:v>
                </c:pt>
                <c:pt idx="225">
                  <c:v>169.074</c:v>
                </c:pt>
                <c:pt idx="226">
                  <c:v>169.066</c:v>
                </c:pt>
                <c:pt idx="227">
                  <c:v>169.062</c:v>
                </c:pt>
                <c:pt idx="228">
                  <c:v>169.07</c:v>
                </c:pt>
                <c:pt idx="229">
                  <c:v>169.078</c:v>
                </c:pt>
                <c:pt idx="230">
                  <c:v>169.066</c:v>
                </c:pt>
                <c:pt idx="231">
                  <c:v>169.062</c:v>
                </c:pt>
                <c:pt idx="232">
                  <c:v>169.078</c:v>
                </c:pt>
                <c:pt idx="233">
                  <c:v>169.074</c:v>
                </c:pt>
                <c:pt idx="234">
                  <c:v>169.062</c:v>
                </c:pt>
                <c:pt idx="235">
                  <c:v>169.062</c:v>
                </c:pt>
                <c:pt idx="236">
                  <c:v>169.066</c:v>
                </c:pt>
                <c:pt idx="237">
                  <c:v>169.078</c:v>
                </c:pt>
                <c:pt idx="238">
                  <c:v>169.066</c:v>
                </c:pt>
                <c:pt idx="239">
                  <c:v>169.062</c:v>
                </c:pt>
                <c:pt idx="240">
                  <c:v>169.07</c:v>
                </c:pt>
                <c:pt idx="241">
                  <c:v>169.082</c:v>
                </c:pt>
                <c:pt idx="242">
                  <c:v>169.066</c:v>
                </c:pt>
                <c:pt idx="243">
                  <c:v>169.062</c:v>
                </c:pt>
                <c:pt idx="244">
                  <c:v>169.066</c:v>
                </c:pt>
                <c:pt idx="245">
                  <c:v>169.07</c:v>
                </c:pt>
                <c:pt idx="246">
                  <c:v>169.062</c:v>
                </c:pt>
                <c:pt idx="247">
                  <c:v>169.062</c:v>
                </c:pt>
                <c:pt idx="248">
                  <c:v>169.066</c:v>
                </c:pt>
                <c:pt idx="249">
                  <c:v>169.066</c:v>
                </c:pt>
                <c:pt idx="250">
                  <c:v>169.055</c:v>
                </c:pt>
                <c:pt idx="251">
                  <c:v>169.055</c:v>
                </c:pt>
                <c:pt idx="252">
                  <c:v>169.062</c:v>
                </c:pt>
                <c:pt idx="253">
                  <c:v>169.066</c:v>
                </c:pt>
                <c:pt idx="254">
                  <c:v>169.055</c:v>
                </c:pt>
                <c:pt idx="255">
                  <c:v>169.055</c:v>
                </c:pt>
                <c:pt idx="256">
                  <c:v>169.078</c:v>
                </c:pt>
                <c:pt idx="257">
                  <c:v>169.059</c:v>
                </c:pt>
                <c:pt idx="258">
                  <c:v>169.051</c:v>
                </c:pt>
                <c:pt idx="259">
                  <c:v>169.051</c:v>
                </c:pt>
                <c:pt idx="260">
                  <c:v>169.078</c:v>
                </c:pt>
                <c:pt idx="261">
                  <c:v>169.078</c:v>
                </c:pt>
                <c:pt idx="262">
                  <c:v>169.062</c:v>
                </c:pt>
                <c:pt idx="263">
                  <c:v>169.062</c:v>
                </c:pt>
                <c:pt idx="264">
                  <c:v>169.078</c:v>
                </c:pt>
                <c:pt idx="265">
                  <c:v>169.078</c:v>
                </c:pt>
                <c:pt idx="266">
                  <c:v>169.059</c:v>
                </c:pt>
                <c:pt idx="267">
                  <c:v>169.062</c:v>
                </c:pt>
                <c:pt idx="268">
                  <c:v>169.078</c:v>
                </c:pt>
                <c:pt idx="269">
                  <c:v>169.078</c:v>
                </c:pt>
                <c:pt idx="270">
                  <c:v>169.062</c:v>
                </c:pt>
                <c:pt idx="271">
                  <c:v>169.062</c:v>
                </c:pt>
                <c:pt idx="272">
                  <c:v>169.082</c:v>
                </c:pt>
                <c:pt idx="273">
                  <c:v>169.078</c:v>
                </c:pt>
                <c:pt idx="274">
                  <c:v>169.062</c:v>
                </c:pt>
                <c:pt idx="275">
                  <c:v>169.062</c:v>
                </c:pt>
                <c:pt idx="276">
                  <c:v>169.078</c:v>
                </c:pt>
                <c:pt idx="277">
                  <c:v>169.07</c:v>
                </c:pt>
                <c:pt idx="278">
                  <c:v>169.047</c:v>
                </c:pt>
                <c:pt idx="279">
                  <c:v>169.047</c:v>
                </c:pt>
                <c:pt idx="280">
                  <c:v>169.062</c:v>
                </c:pt>
                <c:pt idx="281">
                  <c:v>169.059</c:v>
                </c:pt>
                <c:pt idx="282">
                  <c:v>169.051</c:v>
                </c:pt>
                <c:pt idx="283">
                  <c:v>169.051</c:v>
                </c:pt>
                <c:pt idx="284">
                  <c:v>169.082</c:v>
                </c:pt>
                <c:pt idx="285">
                  <c:v>169.074</c:v>
                </c:pt>
                <c:pt idx="286">
                  <c:v>169.062</c:v>
                </c:pt>
                <c:pt idx="287">
                  <c:v>169.062</c:v>
                </c:pt>
                <c:pt idx="288">
                  <c:v>169.082</c:v>
                </c:pt>
                <c:pt idx="289">
                  <c:v>169.07</c:v>
                </c:pt>
                <c:pt idx="290">
                  <c:v>169.062</c:v>
                </c:pt>
                <c:pt idx="291">
                  <c:v>169.062</c:v>
                </c:pt>
                <c:pt idx="292">
                  <c:v>169.082</c:v>
                </c:pt>
                <c:pt idx="293">
                  <c:v>169.074</c:v>
                </c:pt>
                <c:pt idx="294">
                  <c:v>169.062</c:v>
                </c:pt>
                <c:pt idx="295">
                  <c:v>169.062</c:v>
                </c:pt>
                <c:pt idx="296">
                  <c:v>169.07</c:v>
                </c:pt>
                <c:pt idx="297">
                  <c:v>169.074</c:v>
                </c:pt>
                <c:pt idx="298">
                  <c:v>169.074</c:v>
                </c:pt>
                <c:pt idx="299">
                  <c:v>169.031</c:v>
                </c:pt>
                <c:pt idx="300">
                  <c:v>169.035</c:v>
                </c:pt>
                <c:pt idx="301">
                  <c:v>169.031</c:v>
                </c:pt>
                <c:pt idx="302">
                  <c:v>169.027</c:v>
                </c:pt>
                <c:pt idx="303">
                  <c:v>169.031</c:v>
                </c:pt>
                <c:pt idx="304">
                  <c:v>169.039</c:v>
                </c:pt>
                <c:pt idx="305">
                  <c:v>169.031</c:v>
                </c:pt>
                <c:pt idx="306">
                  <c:v>169.027</c:v>
                </c:pt>
                <c:pt idx="307">
                  <c:v>169.035</c:v>
                </c:pt>
                <c:pt idx="308">
                  <c:v>169.035</c:v>
                </c:pt>
                <c:pt idx="309">
                  <c:v>169.039</c:v>
                </c:pt>
                <c:pt idx="310">
                  <c:v>169.031</c:v>
                </c:pt>
                <c:pt idx="311">
                  <c:v>169.039</c:v>
                </c:pt>
                <c:pt idx="312">
                  <c:v>169.035</c:v>
                </c:pt>
                <c:pt idx="313">
                  <c:v>169.027</c:v>
                </c:pt>
                <c:pt idx="314">
                  <c:v>169.027</c:v>
                </c:pt>
                <c:pt idx="315">
                  <c:v>169.027</c:v>
                </c:pt>
                <c:pt idx="316">
                  <c:v>169.039</c:v>
                </c:pt>
                <c:pt idx="317">
                  <c:v>169.031</c:v>
                </c:pt>
                <c:pt idx="318">
                  <c:v>169.031</c:v>
                </c:pt>
                <c:pt idx="319">
                  <c:v>169.035</c:v>
                </c:pt>
                <c:pt idx="320">
                  <c:v>169.035</c:v>
                </c:pt>
                <c:pt idx="321">
                  <c:v>169.027</c:v>
                </c:pt>
                <c:pt idx="322">
                  <c:v>169.027</c:v>
                </c:pt>
                <c:pt idx="323">
                  <c:v>169.039</c:v>
                </c:pt>
                <c:pt idx="324">
                  <c:v>169.043</c:v>
                </c:pt>
                <c:pt idx="325">
                  <c:v>169.031</c:v>
                </c:pt>
                <c:pt idx="326">
                  <c:v>169.031</c:v>
                </c:pt>
                <c:pt idx="327">
                  <c:v>169.039</c:v>
                </c:pt>
                <c:pt idx="328">
                  <c:v>169.043</c:v>
                </c:pt>
                <c:pt idx="329">
                  <c:v>169.035</c:v>
                </c:pt>
                <c:pt idx="330">
                  <c:v>169.031</c:v>
                </c:pt>
                <c:pt idx="331">
                  <c:v>169.043</c:v>
                </c:pt>
                <c:pt idx="332">
                  <c:v>169.043</c:v>
                </c:pt>
                <c:pt idx="333">
                  <c:v>169.031</c:v>
                </c:pt>
                <c:pt idx="334">
                  <c:v>169.031</c:v>
                </c:pt>
                <c:pt idx="335">
                  <c:v>169.039</c:v>
                </c:pt>
                <c:pt idx="336">
                  <c:v>169.043</c:v>
                </c:pt>
                <c:pt idx="337">
                  <c:v>169.035</c:v>
                </c:pt>
                <c:pt idx="338">
                  <c:v>169.031</c:v>
                </c:pt>
                <c:pt idx="339">
                  <c:v>169.023</c:v>
                </c:pt>
                <c:pt idx="340">
                  <c:v>169.039</c:v>
                </c:pt>
                <c:pt idx="341">
                  <c:v>169.027</c:v>
                </c:pt>
                <c:pt idx="342">
                  <c:v>169.027</c:v>
                </c:pt>
                <c:pt idx="343">
                  <c:v>169.027</c:v>
                </c:pt>
                <c:pt idx="344">
                  <c:v>169.043</c:v>
                </c:pt>
                <c:pt idx="345">
                  <c:v>169.055</c:v>
                </c:pt>
                <c:pt idx="346">
                  <c:v>169.035</c:v>
                </c:pt>
                <c:pt idx="347">
                  <c:v>168.758</c:v>
                </c:pt>
                <c:pt idx="348">
                  <c:v>168.766</c:v>
                </c:pt>
                <c:pt idx="349">
                  <c:v>168.758</c:v>
                </c:pt>
                <c:pt idx="350">
                  <c:v>169.609</c:v>
                </c:pt>
                <c:pt idx="351">
                  <c:v>169.266</c:v>
                </c:pt>
                <c:pt idx="352">
                  <c:v>169.207</c:v>
                </c:pt>
                <c:pt idx="353">
                  <c:v>169.355</c:v>
                </c:pt>
                <c:pt idx="354">
                  <c:v>172.183</c:v>
                </c:pt>
                <c:pt idx="355">
                  <c:v>172.104</c:v>
                </c:pt>
                <c:pt idx="356">
                  <c:v>172.854</c:v>
                </c:pt>
                <c:pt idx="357">
                  <c:v>172.823</c:v>
                </c:pt>
                <c:pt idx="358">
                  <c:v>169.89</c:v>
                </c:pt>
                <c:pt idx="359">
                  <c:v>129.776</c:v>
                </c:pt>
                <c:pt idx="360">
                  <c:v>129.167</c:v>
                </c:pt>
                <c:pt idx="361">
                  <c:v>114.507</c:v>
                </c:pt>
                <c:pt idx="362">
                  <c:v>112.093</c:v>
                </c:pt>
                <c:pt idx="363">
                  <c:v>114.933</c:v>
                </c:pt>
                <c:pt idx="364">
                  <c:v>150.55</c:v>
                </c:pt>
                <c:pt idx="365">
                  <c:v>149.233</c:v>
                </c:pt>
                <c:pt idx="366">
                  <c:v>149.253</c:v>
                </c:pt>
                <c:pt idx="367">
                  <c:v>168.71</c:v>
                </c:pt>
                <c:pt idx="368">
                  <c:v>164.091</c:v>
                </c:pt>
                <c:pt idx="369">
                  <c:v>172.618</c:v>
                </c:pt>
                <c:pt idx="370">
                  <c:v>172.478</c:v>
                </c:pt>
                <c:pt idx="371">
                  <c:v>172.446</c:v>
                </c:pt>
                <c:pt idx="372">
                  <c:v>172.438</c:v>
                </c:pt>
                <c:pt idx="373">
                  <c:v>172.442</c:v>
                </c:pt>
                <c:pt idx="374">
                  <c:v>172.45</c:v>
                </c:pt>
                <c:pt idx="375">
                  <c:v>172.435</c:v>
                </c:pt>
                <c:pt idx="376">
                  <c:v>172.435</c:v>
                </c:pt>
                <c:pt idx="377">
                  <c:v>171.993</c:v>
                </c:pt>
                <c:pt idx="378">
                  <c:v>172.001</c:v>
                </c:pt>
                <c:pt idx="379">
                  <c:v>177.235</c:v>
                </c:pt>
                <c:pt idx="380">
                  <c:v>178.552</c:v>
                </c:pt>
                <c:pt idx="381">
                  <c:v>179.36</c:v>
                </c:pt>
                <c:pt idx="382">
                  <c:v>180.419</c:v>
                </c:pt>
                <c:pt idx="383">
                  <c:v>181.661</c:v>
                </c:pt>
                <c:pt idx="384">
                  <c:v>182.521</c:v>
                </c:pt>
                <c:pt idx="385">
                  <c:v>183.774</c:v>
                </c:pt>
                <c:pt idx="386">
                  <c:v>184.458</c:v>
                </c:pt>
                <c:pt idx="387">
                  <c:v>184.356</c:v>
                </c:pt>
                <c:pt idx="388">
                  <c:v>184.47</c:v>
                </c:pt>
                <c:pt idx="389">
                  <c:v>184.47</c:v>
                </c:pt>
                <c:pt idx="390">
                  <c:v>184.528</c:v>
                </c:pt>
                <c:pt idx="391">
                  <c:v>184.634</c:v>
                </c:pt>
                <c:pt idx="392">
                  <c:v>184.665</c:v>
                </c:pt>
                <c:pt idx="393">
                  <c:v>184.657</c:v>
                </c:pt>
                <c:pt idx="394">
                  <c:v>184.646</c:v>
                </c:pt>
                <c:pt idx="395">
                  <c:v>184.646</c:v>
                </c:pt>
                <c:pt idx="396">
                  <c:v>184.649</c:v>
                </c:pt>
                <c:pt idx="397">
                  <c:v>184.646</c:v>
                </c:pt>
                <c:pt idx="398">
                  <c:v>184.642</c:v>
                </c:pt>
                <c:pt idx="399">
                  <c:v>184.673</c:v>
                </c:pt>
                <c:pt idx="400">
                  <c:v>184.186</c:v>
                </c:pt>
                <c:pt idx="401">
                  <c:v>184.072</c:v>
                </c:pt>
                <c:pt idx="402">
                  <c:v>184.061</c:v>
                </c:pt>
                <c:pt idx="403">
                  <c:v>184.045</c:v>
                </c:pt>
                <c:pt idx="404">
                  <c:v>178.588</c:v>
                </c:pt>
                <c:pt idx="405">
                  <c:v>181.408</c:v>
                </c:pt>
                <c:pt idx="406">
                  <c:v>181.158</c:v>
                </c:pt>
                <c:pt idx="407">
                  <c:v>181.127</c:v>
                </c:pt>
                <c:pt idx="408">
                  <c:v>181.115</c:v>
                </c:pt>
                <c:pt idx="409">
                  <c:v>181.123</c:v>
                </c:pt>
                <c:pt idx="410">
                  <c:v>181.111</c:v>
                </c:pt>
                <c:pt idx="411">
                  <c:v>181.111</c:v>
                </c:pt>
                <c:pt idx="412">
                  <c:v>180.912</c:v>
                </c:pt>
                <c:pt idx="413">
                  <c:v>180.896</c:v>
                </c:pt>
                <c:pt idx="414">
                  <c:v>180.916</c:v>
                </c:pt>
                <c:pt idx="415">
                  <c:v>180.904</c:v>
                </c:pt>
                <c:pt idx="416">
                  <c:v>180.908</c:v>
                </c:pt>
                <c:pt idx="417">
                  <c:v>180.916</c:v>
                </c:pt>
                <c:pt idx="418">
                  <c:v>180.912</c:v>
                </c:pt>
                <c:pt idx="419">
                  <c:v>180.916</c:v>
                </c:pt>
                <c:pt idx="420">
                  <c:v>180.924</c:v>
                </c:pt>
                <c:pt idx="421">
                  <c:v>180.896</c:v>
                </c:pt>
                <c:pt idx="422">
                  <c:v>180.787</c:v>
                </c:pt>
                <c:pt idx="423">
                  <c:v>180.803</c:v>
                </c:pt>
                <c:pt idx="424">
                  <c:v>180.791</c:v>
                </c:pt>
                <c:pt idx="425">
                  <c:v>180.787</c:v>
                </c:pt>
                <c:pt idx="426">
                  <c:v>180.787</c:v>
                </c:pt>
                <c:pt idx="427">
                  <c:v>180.795</c:v>
                </c:pt>
                <c:pt idx="428">
                  <c:v>180.807</c:v>
                </c:pt>
                <c:pt idx="429">
                  <c:v>180.791</c:v>
                </c:pt>
                <c:pt idx="430">
                  <c:v>180.783</c:v>
                </c:pt>
                <c:pt idx="431">
                  <c:v>180.799</c:v>
                </c:pt>
                <c:pt idx="432">
                  <c:v>180.799</c:v>
                </c:pt>
                <c:pt idx="433">
                  <c:v>180.787</c:v>
                </c:pt>
                <c:pt idx="434">
                  <c:v>180.791</c:v>
                </c:pt>
                <c:pt idx="435">
                  <c:v>180.795</c:v>
                </c:pt>
                <c:pt idx="436">
                  <c:v>180.783</c:v>
                </c:pt>
                <c:pt idx="437">
                  <c:v>180.787</c:v>
                </c:pt>
                <c:pt idx="438">
                  <c:v>180.791</c:v>
                </c:pt>
                <c:pt idx="439">
                  <c:v>180.779</c:v>
                </c:pt>
                <c:pt idx="440">
                  <c:v>180.76</c:v>
                </c:pt>
                <c:pt idx="441">
                  <c:v>180.764</c:v>
                </c:pt>
                <c:pt idx="442">
                  <c:v>180.771</c:v>
                </c:pt>
                <c:pt idx="443">
                  <c:v>180.771</c:v>
                </c:pt>
                <c:pt idx="444">
                  <c:v>180.768</c:v>
                </c:pt>
                <c:pt idx="445">
                  <c:v>180.768</c:v>
                </c:pt>
                <c:pt idx="446">
                  <c:v>180.775</c:v>
                </c:pt>
                <c:pt idx="447">
                  <c:v>180.783</c:v>
                </c:pt>
                <c:pt idx="448">
                  <c:v>180.768</c:v>
                </c:pt>
                <c:pt idx="449">
                  <c:v>180.771</c:v>
                </c:pt>
                <c:pt idx="450">
                  <c:v>180.771</c:v>
                </c:pt>
                <c:pt idx="451">
                  <c:v>180.779</c:v>
                </c:pt>
                <c:pt idx="452">
                  <c:v>180.791</c:v>
                </c:pt>
                <c:pt idx="453">
                  <c:v>180.771</c:v>
                </c:pt>
                <c:pt idx="454">
                  <c:v>180.775</c:v>
                </c:pt>
                <c:pt idx="455">
                  <c:v>180.779</c:v>
                </c:pt>
                <c:pt idx="456">
                  <c:v>180.768</c:v>
                </c:pt>
                <c:pt idx="457">
                  <c:v>180.768</c:v>
                </c:pt>
                <c:pt idx="458">
                  <c:v>180.783</c:v>
                </c:pt>
                <c:pt idx="459">
                  <c:v>180.76</c:v>
                </c:pt>
                <c:pt idx="460">
                  <c:v>180.752</c:v>
                </c:pt>
                <c:pt idx="461">
                  <c:v>180.756</c:v>
                </c:pt>
                <c:pt idx="462">
                  <c:v>180.775</c:v>
                </c:pt>
                <c:pt idx="463">
                  <c:v>180.771</c:v>
                </c:pt>
                <c:pt idx="464">
                  <c:v>180.76</c:v>
                </c:pt>
                <c:pt idx="465">
                  <c:v>180.764</c:v>
                </c:pt>
                <c:pt idx="466">
                  <c:v>180.771</c:v>
                </c:pt>
                <c:pt idx="467">
                  <c:v>180.764</c:v>
                </c:pt>
                <c:pt idx="468">
                  <c:v>180.76</c:v>
                </c:pt>
                <c:pt idx="469">
                  <c:v>180.768</c:v>
                </c:pt>
                <c:pt idx="470">
                  <c:v>180.771</c:v>
                </c:pt>
                <c:pt idx="471">
                  <c:v>180.764</c:v>
                </c:pt>
                <c:pt idx="472">
                  <c:v>180.764</c:v>
                </c:pt>
                <c:pt idx="473">
                  <c:v>180.768</c:v>
                </c:pt>
                <c:pt idx="474">
                  <c:v>180.771</c:v>
                </c:pt>
                <c:pt idx="475">
                  <c:v>180.764</c:v>
                </c:pt>
                <c:pt idx="476">
                  <c:v>180.764</c:v>
                </c:pt>
                <c:pt idx="477">
                  <c:v>180.787</c:v>
                </c:pt>
                <c:pt idx="478">
                  <c:v>180.771</c:v>
                </c:pt>
                <c:pt idx="479">
                  <c:v>180.732</c:v>
                </c:pt>
                <c:pt idx="480">
                  <c:v>181.049</c:v>
                </c:pt>
                <c:pt idx="481">
                  <c:v>143.6</c:v>
                </c:pt>
                <c:pt idx="482">
                  <c:v>143.479</c:v>
                </c:pt>
                <c:pt idx="483">
                  <c:v>142.787</c:v>
                </c:pt>
                <c:pt idx="484">
                  <c:v>142.705</c:v>
                </c:pt>
                <c:pt idx="485">
                  <c:v>142.717</c:v>
                </c:pt>
                <c:pt idx="486">
                  <c:v>142.709</c:v>
                </c:pt>
                <c:pt idx="487">
                  <c:v>142.709</c:v>
                </c:pt>
                <c:pt idx="488">
                  <c:v>142.709</c:v>
                </c:pt>
                <c:pt idx="489">
                  <c:v>142.729</c:v>
                </c:pt>
                <c:pt idx="490">
                  <c:v>142.709</c:v>
                </c:pt>
                <c:pt idx="491">
                  <c:v>142.709</c:v>
                </c:pt>
                <c:pt idx="492">
                  <c:v>142.709</c:v>
                </c:pt>
                <c:pt idx="493">
                  <c:v>142.721</c:v>
                </c:pt>
                <c:pt idx="494">
                  <c:v>142.709</c:v>
                </c:pt>
                <c:pt idx="495">
                  <c:v>142.709</c:v>
                </c:pt>
                <c:pt idx="496">
                  <c:v>143.826</c:v>
                </c:pt>
                <c:pt idx="497">
                  <c:v>157.721</c:v>
                </c:pt>
                <c:pt idx="498">
                  <c:v>157.537</c:v>
                </c:pt>
                <c:pt idx="499">
                  <c:v>157.525</c:v>
                </c:pt>
                <c:pt idx="500">
                  <c:v>157.533</c:v>
                </c:pt>
                <c:pt idx="501">
                  <c:v>157.525</c:v>
                </c:pt>
                <c:pt idx="502">
                  <c:v>157.537</c:v>
                </c:pt>
                <c:pt idx="503">
                  <c:v>157.521</c:v>
                </c:pt>
                <c:pt idx="504">
                  <c:v>157.518</c:v>
                </c:pt>
                <c:pt idx="505">
                  <c:v>157.549</c:v>
                </c:pt>
                <c:pt idx="506">
                  <c:v>170.65</c:v>
                </c:pt>
                <c:pt idx="507">
                  <c:v>170.615</c:v>
                </c:pt>
                <c:pt idx="508">
                  <c:v>170.639</c:v>
                </c:pt>
                <c:pt idx="509">
                  <c:v>170.639</c:v>
                </c:pt>
                <c:pt idx="510">
                  <c:v>172.186</c:v>
                </c:pt>
                <c:pt idx="511">
                  <c:v>171.822</c:v>
                </c:pt>
                <c:pt idx="512">
                  <c:v>171.764</c:v>
                </c:pt>
                <c:pt idx="513">
                  <c:v>171.779</c:v>
                </c:pt>
                <c:pt idx="514">
                  <c:v>171.768</c:v>
                </c:pt>
                <c:pt idx="515">
                  <c:v>171.764</c:v>
                </c:pt>
                <c:pt idx="516">
                  <c:v>171.771</c:v>
                </c:pt>
                <c:pt idx="517">
                  <c:v>171.775</c:v>
                </c:pt>
                <c:pt idx="518">
                  <c:v>171.779</c:v>
                </c:pt>
                <c:pt idx="519">
                  <c:v>175.303</c:v>
                </c:pt>
                <c:pt idx="520">
                  <c:v>175.213</c:v>
                </c:pt>
                <c:pt idx="521">
                  <c:v>175.225</c:v>
                </c:pt>
                <c:pt idx="522">
                  <c:v>170.631</c:v>
                </c:pt>
                <c:pt idx="523">
                  <c:v>170.502</c:v>
                </c:pt>
                <c:pt idx="524">
                  <c:v>170.486</c:v>
                </c:pt>
                <c:pt idx="525">
                  <c:v>170.471</c:v>
                </c:pt>
                <c:pt idx="526">
                  <c:v>170.447</c:v>
                </c:pt>
                <c:pt idx="527">
                  <c:v>170.451</c:v>
                </c:pt>
                <c:pt idx="528">
                  <c:v>170.459</c:v>
                </c:pt>
                <c:pt idx="529">
                  <c:v>170.459</c:v>
                </c:pt>
                <c:pt idx="530">
                  <c:v>170.447</c:v>
                </c:pt>
                <c:pt idx="531">
                  <c:v>170.451</c:v>
                </c:pt>
                <c:pt idx="532">
                  <c:v>170.463</c:v>
                </c:pt>
                <c:pt idx="533">
                  <c:v>170.459</c:v>
                </c:pt>
                <c:pt idx="534">
                  <c:v>170.447</c:v>
                </c:pt>
                <c:pt idx="535">
                  <c:v>170.451</c:v>
                </c:pt>
                <c:pt idx="536">
                  <c:v>170.463</c:v>
                </c:pt>
                <c:pt idx="537">
                  <c:v>170.459</c:v>
                </c:pt>
                <c:pt idx="538">
                  <c:v>170.447</c:v>
                </c:pt>
                <c:pt idx="539">
                  <c:v>170.451</c:v>
                </c:pt>
                <c:pt idx="540">
                  <c:v>170.459</c:v>
                </c:pt>
                <c:pt idx="541">
                  <c:v>170.447</c:v>
                </c:pt>
                <c:pt idx="542">
                  <c:v>170.439</c:v>
                </c:pt>
                <c:pt idx="543">
                  <c:v>170.439</c:v>
                </c:pt>
                <c:pt idx="544">
                  <c:v>170.443</c:v>
                </c:pt>
                <c:pt idx="545">
                  <c:v>170.454</c:v>
                </c:pt>
                <c:pt idx="546">
                  <c:v>170.446</c:v>
                </c:pt>
                <c:pt idx="547">
                  <c:v>170.45</c:v>
                </c:pt>
                <c:pt idx="548">
                  <c:v>170.356</c:v>
                </c:pt>
                <c:pt idx="549">
                  <c:v>170.349</c:v>
                </c:pt>
                <c:pt idx="550">
                  <c:v>170.353</c:v>
                </c:pt>
                <c:pt idx="551">
                  <c:v>170.356</c:v>
                </c:pt>
                <c:pt idx="552">
                  <c:v>170.36</c:v>
                </c:pt>
                <c:pt idx="553">
                  <c:v>170.349</c:v>
                </c:pt>
                <c:pt idx="554">
                  <c:v>170.353</c:v>
                </c:pt>
                <c:pt idx="555">
                  <c:v>170.353</c:v>
                </c:pt>
                <c:pt idx="556">
                  <c:v>170.356</c:v>
                </c:pt>
                <c:pt idx="557">
                  <c:v>170.349</c:v>
                </c:pt>
                <c:pt idx="558">
                  <c:v>170.353</c:v>
                </c:pt>
                <c:pt idx="559">
                  <c:v>170.364</c:v>
                </c:pt>
                <c:pt idx="560">
                  <c:v>170.36</c:v>
                </c:pt>
                <c:pt idx="561">
                  <c:v>170.345</c:v>
                </c:pt>
                <c:pt idx="562">
                  <c:v>170.349</c:v>
                </c:pt>
                <c:pt idx="563">
                  <c:v>170.36</c:v>
                </c:pt>
                <c:pt idx="564">
                  <c:v>170.333</c:v>
                </c:pt>
                <c:pt idx="565">
                  <c:v>170.337</c:v>
                </c:pt>
                <c:pt idx="566">
                  <c:v>170.337</c:v>
                </c:pt>
                <c:pt idx="567">
                  <c:v>170.345</c:v>
                </c:pt>
                <c:pt idx="568">
                  <c:v>170.337</c:v>
                </c:pt>
                <c:pt idx="569">
                  <c:v>170.337</c:v>
                </c:pt>
                <c:pt idx="570">
                  <c:v>170.341</c:v>
                </c:pt>
                <c:pt idx="571">
                  <c:v>170.345</c:v>
                </c:pt>
                <c:pt idx="572">
                  <c:v>170.337</c:v>
                </c:pt>
                <c:pt idx="573">
                  <c:v>170.337</c:v>
                </c:pt>
                <c:pt idx="574">
                  <c:v>170.353</c:v>
                </c:pt>
                <c:pt idx="575">
                  <c:v>170.349</c:v>
                </c:pt>
                <c:pt idx="576">
                  <c:v>170.368</c:v>
                </c:pt>
                <c:pt idx="577">
                  <c:v>170.341</c:v>
                </c:pt>
                <c:pt idx="578">
                  <c:v>170.349</c:v>
                </c:pt>
                <c:pt idx="579">
                  <c:v>170.345</c:v>
                </c:pt>
                <c:pt idx="580">
                  <c:v>170.337</c:v>
                </c:pt>
                <c:pt idx="581">
                  <c:v>170.337</c:v>
                </c:pt>
                <c:pt idx="582">
                  <c:v>170.341</c:v>
                </c:pt>
                <c:pt idx="583">
                  <c:v>170.337</c:v>
                </c:pt>
                <c:pt idx="584">
                  <c:v>171.804</c:v>
                </c:pt>
                <c:pt idx="585">
                  <c:v>171.812</c:v>
                </c:pt>
                <c:pt idx="586">
                  <c:v>171.804</c:v>
                </c:pt>
                <c:pt idx="587">
                  <c:v>171.796</c:v>
                </c:pt>
                <c:pt idx="588">
                  <c:v>171.796</c:v>
                </c:pt>
                <c:pt idx="589">
                  <c:v>171.808</c:v>
                </c:pt>
                <c:pt idx="590">
                  <c:v>171.772</c:v>
                </c:pt>
                <c:pt idx="591">
                  <c:v>171.761</c:v>
                </c:pt>
                <c:pt idx="592">
                  <c:v>171.765</c:v>
                </c:pt>
                <c:pt idx="593">
                  <c:v>171.772</c:v>
                </c:pt>
                <c:pt idx="594">
                  <c:v>171.761</c:v>
                </c:pt>
                <c:pt idx="595">
                  <c:v>171.761</c:v>
                </c:pt>
                <c:pt idx="596">
                  <c:v>171.784</c:v>
                </c:pt>
                <c:pt idx="597">
                  <c:v>171.917</c:v>
                </c:pt>
                <c:pt idx="598">
                  <c:v>172.258</c:v>
                </c:pt>
                <c:pt idx="599">
                  <c:v>172.219</c:v>
                </c:pt>
                <c:pt idx="600">
                  <c:v>172.16</c:v>
                </c:pt>
                <c:pt idx="601">
                  <c:v>172.148</c:v>
                </c:pt>
                <c:pt idx="602">
                  <c:v>172.145</c:v>
                </c:pt>
                <c:pt idx="603">
                  <c:v>172.148</c:v>
                </c:pt>
                <c:pt idx="604">
                  <c:v>172.152</c:v>
                </c:pt>
                <c:pt idx="605">
                  <c:v>172.137</c:v>
                </c:pt>
                <c:pt idx="606">
                  <c:v>172.148</c:v>
                </c:pt>
                <c:pt idx="607">
                  <c:v>172.156</c:v>
                </c:pt>
                <c:pt idx="608">
                  <c:v>172.152</c:v>
                </c:pt>
                <c:pt idx="609">
                  <c:v>172.141</c:v>
                </c:pt>
                <c:pt idx="610">
                  <c:v>172.145</c:v>
                </c:pt>
                <c:pt idx="611">
                  <c:v>172.152</c:v>
                </c:pt>
                <c:pt idx="612">
                  <c:v>172.156</c:v>
                </c:pt>
                <c:pt idx="613">
                  <c:v>172.141</c:v>
                </c:pt>
                <c:pt idx="614">
                  <c:v>172.148</c:v>
                </c:pt>
                <c:pt idx="615">
                  <c:v>172.16</c:v>
                </c:pt>
                <c:pt idx="616">
                  <c:v>172.145</c:v>
                </c:pt>
                <c:pt idx="617">
                  <c:v>172.141</c:v>
                </c:pt>
                <c:pt idx="618">
                  <c:v>172.168</c:v>
                </c:pt>
                <c:pt idx="619">
                  <c:v>172.145</c:v>
                </c:pt>
                <c:pt idx="620">
                  <c:v>172.172</c:v>
                </c:pt>
                <c:pt idx="621">
                  <c:v>172.145</c:v>
                </c:pt>
                <c:pt idx="622">
                  <c:v>172.152</c:v>
                </c:pt>
                <c:pt idx="623">
                  <c:v>172.148</c:v>
                </c:pt>
                <c:pt idx="624">
                  <c:v>172.145</c:v>
                </c:pt>
                <c:pt idx="625">
                  <c:v>172.152</c:v>
                </c:pt>
                <c:pt idx="626">
                  <c:v>172.189</c:v>
                </c:pt>
                <c:pt idx="627">
                  <c:v>172.17</c:v>
                </c:pt>
                <c:pt idx="628">
                  <c:v>172.15</c:v>
                </c:pt>
                <c:pt idx="629">
                  <c:v>172.166</c:v>
                </c:pt>
                <c:pt idx="630">
                  <c:v>172.179</c:v>
                </c:pt>
                <c:pt idx="631">
                  <c:v>172.159</c:v>
                </c:pt>
                <c:pt idx="632">
                  <c:v>172.155</c:v>
                </c:pt>
                <c:pt idx="633">
                  <c:v>172.36</c:v>
                </c:pt>
                <c:pt idx="634">
                  <c:v>172.095</c:v>
                </c:pt>
                <c:pt idx="635">
                  <c:v>171.993</c:v>
                </c:pt>
                <c:pt idx="636">
                  <c:v>174.924</c:v>
                </c:pt>
                <c:pt idx="637">
                  <c:v>174.465</c:v>
                </c:pt>
                <c:pt idx="638">
                  <c:v>174.369</c:v>
                </c:pt>
                <c:pt idx="639">
                  <c:v>174.357</c:v>
                </c:pt>
                <c:pt idx="640">
                  <c:v>174.334</c:v>
                </c:pt>
                <c:pt idx="641">
                  <c:v>174.354</c:v>
                </c:pt>
                <c:pt idx="642">
                  <c:v>174.338</c:v>
                </c:pt>
                <c:pt idx="643">
                  <c:v>174.318</c:v>
                </c:pt>
                <c:pt idx="644">
                  <c:v>174.334</c:v>
                </c:pt>
                <c:pt idx="645">
                  <c:v>174.186</c:v>
                </c:pt>
                <c:pt idx="646">
                  <c:v>174.143</c:v>
                </c:pt>
                <c:pt idx="647">
                  <c:v>174.154</c:v>
                </c:pt>
                <c:pt idx="648">
                  <c:v>174.174</c:v>
                </c:pt>
                <c:pt idx="649">
                  <c:v>174.146</c:v>
                </c:pt>
                <c:pt idx="650">
                  <c:v>174.146</c:v>
                </c:pt>
                <c:pt idx="651">
                  <c:v>174.178</c:v>
                </c:pt>
                <c:pt idx="652">
                  <c:v>174.189</c:v>
                </c:pt>
                <c:pt idx="653">
                  <c:v>174.15</c:v>
                </c:pt>
                <c:pt idx="654">
                  <c:v>174.154</c:v>
                </c:pt>
                <c:pt idx="655">
                  <c:v>174.174</c:v>
                </c:pt>
                <c:pt idx="656">
                  <c:v>174.189</c:v>
                </c:pt>
                <c:pt idx="657">
                  <c:v>174.154</c:v>
                </c:pt>
                <c:pt idx="658">
                  <c:v>174.131</c:v>
                </c:pt>
                <c:pt idx="659">
                  <c:v>174.154</c:v>
                </c:pt>
                <c:pt idx="660">
                  <c:v>174.193</c:v>
                </c:pt>
                <c:pt idx="661">
                  <c:v>174.29</c:v>
                </c:pt>
                <c:pt idx="662">
                  <c:v>174.224</c:v>
                </c:pt>
                <c:pt idx="663">
                  <c:v>174.146</c:v>
                </c:pt>
                <c:pt idx="664">
                  <c:v>175.057</c:v>
                </c:pt>
                <c:pt idx="665">
                  <c:v>171.424</c:v>
                </c:pt>
                <c:pt idx="666">
                  <c:v>171.049</c:v>
                </c:pt>
                <c:pt idx="667">
                  <c:v>170.979</c:v>
                </c:pt>
                <c:pt idx="668">
                  <c:v>170.959</c:v>
                </c:pt>
                <c:pt idx="669">
                  <c:v>170.947</c:v>
                </c:pt>
                <c:pt idx="670">
                  <c:v>170.963</c:v>
                </c:pt>
                <c:pt idx="671">
                  <c:v>170.725</c:v>
                </c:pt>
                <c:pt idx="672">
                  <c:v>170.74</c:v>
                </c:pt>
                <c:pt idx="673">
                  <c:v>170.732</c:v>
                </c:pt>
                <c:pt idx="674">
                  <c:v>170.732</c:v>
                </c:pt>
                <c:pt idx="675">
                  <c:v>170.736</c:v>
                </c:pt>
                <c:pt idx="676">
                  <c:v>170.725</c:v>
                </c:pt>
                <c:pt idx="677">
                  <c:v>170.709</c:v>
                </c:pt>
                <c:pt idx="678">
                  <c:v>170.393</c:v>
                </c:pt>
                <c:pt idx="679">
                  <c:v>170.354</c:v>
                </c:pt>
                <c:pt idx="680">
                  <c:v>170.357</c:v>
                </c:pt>
                <c:pt idx="681">
                  <c:v>170.373</c:v>
                </c:pt>
                <c:pt idx="682">
                  <c:v>170.373</c:v>
                </c:pt>
                <c:pt idx="683">
                  <c:v>170.354</c:v>
                </c:pt>
                <c:pt idx="684">
                  <c:v>170.373</c:v>
                </c:pt>
                <c:pt idx="685">
                  <c:v>170.377</c:v>
                </c:pt>
                <c:pt idx="686">
                  <c:v>170.357</c:v>
                </c:pt>
                <c:pt idx="687">
                  <c:v>170.354</c:v>
                </c:pt>
                <c:pt idx="688">
                  <c:v>170.361</c:v>
                </c:pt>
                <c:pt idx="689">
                  <c:v>170.357</c:v>
                </c:pt>
                <c:pt idx="690">
                  <c:v>170.365</c:v>
                </c:pt>
                <c:pt idx="691">
                  <c:v>170.357</c:v>
                </c:pt>
                <c:pt idx="692">
                  <c:v>170.498</c:v>
                </c:pt>
                <c:pt idx="693">
                  <c:v>170.459</c:v>
                </c:pt>
                <c:pt idx="694">
                  <c:v>170.373</c:v>
                </c:pt>
                <c:pt idx="695">
                  <c:v>173</c:v>
                </c:pt>
                <c:pt idx="696">
                  <c:v>172.621</c:v>
                </c:pt>
                <c:pt idx="697">
                  <c:v>172.621</c:v>
                </c:pt>
                <c:pt idx="698">
                  <c:v>172.555</c:v>
                </c:pt>
                <c:pt idx="699">
                  <c:v>172.543</c:v>
                </c:pt>
                <c:pt idx="700">
                  <c:v>172.551</c:v>
                </c:pt>
                <c:pt idx="701">
                  <c:v>170.613</c:v>
                </c:pt>
                <c:pt idx="702">
                  <c:v>170.602</c:v>
                </c:pt>
                <c:pt idx="703">
                  <c:v>170.57</c:v>
                </c:pt>
                <c:pt idx="704">
                  <c:v>170.574</c:v>
                </c:pt>
                <c:pt idx="705">
                  <c:v>170.566</c:v>
                </c:pt>
                <c:pt idx="706">
                  <c:v>170.57</c:v>
                </c:pt>
                <c:pt idx="707">
                  <c:v>170.305</c:v>
                </c:pt>
                <c:pt idx="708">
                  <c:v>170.309</c:v>
                </c:pt>
                <c:pt idx="709">
                  <c:v>170.297</c:v>
                </c:pt>
                <c:pt idx="710">
                  <c:v>170.301</c:v>
                </c:pt>
                <c:pt idx="711">
                  <c:v>170.344</c:v>
                </c:pt>
                <c:pt idx="712">
                  <c:v>170.32</c:v>
                </c:pt>
                <c:pt idx="713">
                  <c:v>170.301</c:v>
                </c:pt>
                <c:pt idx="714">
                  <c:v>170.312</c:v>
                </c:pt>
                <c:pt idx="715">
                  <c:v>170.324</c:v>
                </c:pt>
                <c:pt idx="716">
                  <c:v>170.316</c:v>
                </c:pt>
                <c:pt idx="717">
                  <c:v>170.316</c:v>
                </c:pt>
                <c:pt idx="718">
                  <c:v>170.297</c:v>
                </c:pt>
                <c:pt idx="719">
                  <c:v>170.316</c:v>
                </c:pt>
                <c:pt idx="720">
                  <c:v>170.301</c:v>
                </c:pt>
                <c:pt idx="721">
                  <c:v>170.297</c:v>
                </c:pt>
                <c:pt idx="722">
                  <c:v>170.324</c:v>
                </c:pt>
                <c:pt idx="723">
                  <c:v>170.312</c:v>
                </c:pt>
                <c:pt idx="724">
                  <c:v>170.301</c:v>
                </c:pt>
                <c:pt idx="725">
                  <c:v>170.312</c:v>
                </c:pt>
                <c:pt idx="726">
                  <c:v>170.438</c:v>
                </c:pt>
                <c:pt idx="727">
                  <c:v>170.402</c:v>
                </c:pt>
                <c:pt idx="728">
                  <c:v>170.34</c:v>
                </c:pt>
                <c:pt idx="729">
                  <c:v>172.391</c:v>
                </c:pt>
                <c:pt idx="730">
                  <c:v>172.449</c:v>
                </c:pt>
                <c:pt idx="731">
                  <c:v>172.434</c:v>
                </c:pt>
                <c:pt idx="732">
                  <c:v>172.359</c:v>
                </c:pt>
                <c:pt idx="733">
                  <c:v>170.508</c:v>
                </c:pt>
                <c:pt idx="734">
                  <c:v>170.484</c:v>
                </c:pt>
                <c:pt idx="735">
                  <c:v>170.453</c:v>
                </c:pt>
                <c:pt idx="736">
                  <c:v>170.43</c:v>
                </c:pt>
                <c:pt idx="737">
                  <c:v>170.438</c:v>
                </c:pt>
                <c:pt idx="738">
                  <c:v>170.457</c:v>
                </c:pt>
                <c:pt idx="739">
                  <c:v>134.805</c:v>
                </c:pt>
                <c:pt idx="740">
                  <c:v>134.852</c:v>
                </c:pt>
                <c:pt idx="741">
                  <c:v>134.844</c:v>
                </c:pt>
                <c:pt idx="742">
                  <c:v>171.293</c:v>
                </c:pt>
                <c:pt idx="743">
                  <c:v>170.707</c:v>
                </c:pt>
                <c:pt idx="744">
                  <c:v>170.707</c:v>
                </c:pt>
                <c:pt idx="745">
                  <c:v>170.699</c:v>
                </c:pt>
                <c:pt idx="746">
                  <c:v>170.684</c:v>
                </c:pt>
                <c:pt idx="747">
                  <c:v>170.684</c:v>
                </c:pt>
                <c:pt idx="748">
                  <c:v>170.707</c:v>
                </c:pt>
                <c:pt idx="749">
                  <c:v>170.695</c:v>
                </c:pt>
                <c:pt idx="750">
                  <c:v>170.676</c:v>
                </c:pt>
                <c:pt idx="751">
                  <c:v>170.684</c:v>
                </c:pt>
                <c:pt idx="752">
                  <c:v>182.883</c:v>
                </c:pt>
                <c:pt idx="753">
                  <c:v>169.452</c:v>
                </c:pt>
                <c:pt idx="754">
                  <c:v>169.417</c:v>
                </c:pt>
                <c:pt idx="755">
                  <c:v>170.132</c:v>
                </c:pt>
                <c:pt idx="756">
                  <c:v>170.167</c:v>
                </c:pt>
                <c:pt idx="757">
                  <c:v>171.456</c:v>
                </c:pt>
                <c:pt idx="758">
                  <c:v>171.456</c:v>
                </c:pt>
                <c:pt idx="759">
                  <c:v>171.456</c:v>
                </c:pt>
                <c:pt idx="760">
                  <c:v>171.417</c:v>
                </c:pt>
                <c:pt idx="761">
                  <c:v>172.276</c:v>
                </c:pt>
                <c:pt idx="762">
                  <c:v>171.917</c:v>
                </c:pt>
                <c:pt idx="763">
                  <c:v>171.882</c:v>
                </c:pt>
                <c:pt idx="764">
                  <c:v>171.901</c:v>
                </c:pt>
                <c:pt idx="765">
                  <c:v>171.878</c:v>
                </c:pt>
                <c:pt idx="766">
                  <c:v>173.577</c:v>
                </c:pt>
                <c:pt idx="767">
                  <c:v>173.577</c:v>
                </c:pt>
                <c:pt idx="768">
                  <c:v>173.499</c:v>
                </c:pt>
                <c:pt idx="769">
                  <c:v>170.675</c:v>
                </c:pt>
                <c:pt idx="770">
                  <c:v>130.425</c:v>
                </c:pt>
                <c:pt idx="771">
                  <c:v>129.468</c:v>
                </c:pt>
                <c:pt idx="772">
                  <c:v>126.37</c:v>
                </c:pt>
                <c:pt idx="773">
                  <c:v>153.164</c:v>
                </c:pt>
                <c:pt idx="774">
                  <c:v>152.867</c:v>
                </c:pt>
                <c:pt idx="775">
                  <c:v>152.793</c:v>
                </c:pt>
                <c:pt idx="776">
                  <c:v>151.453</c:v>
                </c:pt>
                <c:pt idx="777">
                  <c:v>172.723</c:v>
                </c:pt>
                <c:pt idx="778">
                  <c:v>166.59</c:v>
                </c:pt>
                <c:pt idx="779">
                  <c:v>174.762</c:v>
                </c:pt>
                <c:pt idx="780">
                  <c:v>174.621</c:v>
                </c:pt>
                <c:pt idx="781">
                  <c:v>174.598</c:v>
                </c:pt>
                <c:pt idx="782">
                  <c:v>174.598</c:v>
                </c:pt>
                <c:pt idx="783">
                  <c:v>174.605</c:v>
                </c:pt>
                <c:pt idx="784">
                  <c:v>174.59</c:v>
                </c:pt>
                <c:pt idx="785">
                  <c:v>174.586</c:v>
                </c:pt>
                <c:pt idx="786">
                  <c:v>174.609</c:v>
                </c:pt>
                <c:pt idx="787">
                  <c:v>174.598</c:v>
                </c:pt>
                <c:pt idx="788">
                  <c:v>174.586</c:v>
                </c:pt>
                <c:pt idx="789">
                  <c:v>174.586</c:v>
                </c:pt>
                <c:pt idx="790">
                  <c:v>174.609</c:v>
                </c:pt>
                <c:pt idx="791">
                  <c:v>174.598</c:v>
                </c:pt>
                <c:pt idx="792">
                  <c:v>174.586</c:v>
                </c:pt>
                <c:pt idx="793">
                  <c:v>174.586</c:v>
                </c:pt>
                <c:pt idx="794">
                  <c:v>174.578</c:v>
                </c:pt>
                <c:pt idx="795">
                  <c:v>174.585</c:v>
                </c:pt>
                <c:pt idx="796">
                  <c:v>174.573</c:v>
                </c:pt>
                <c:pt idx="797">
                  <c:v>174.573</c:v>
                </c:pt>
                <c:pt idx="798">
                  <c:v>174.585</c:v>
                </c:pt>
                <c:pt idx="799">
                  <c:v>174.577</c:v>
                </c:pt>
                <c:pt idx="800">
                  <c:v>174.601</c:v>
                </c:pt>
                <c:pt idx="801">
                  <c:v>174.562</c:v>
                </c:pt>
                <c:pt idx="802">
                  <c:v>174.565</c:v>
                </c:pt>
                <c:pt idx="803">
                  <c:v>174.569</c:v>
                </c:pt>
                <c:pt idx="804">
                  <c:v>174.558</c:v>
                </c:pt>
                <c:pt idx="805">
                  <c:v>174.562</c:v>
                </c:pt>
                <c:pt idx="806">
                  <c:v>174.573</c:v>
                </c:pt>
                <c:pt idx="807">
                  <c:v>174.593</c:v>
                </c:pt>
                <c:pt idx="808">
                  <c:v>174.573</c:v>
                </c:pt>
                <c:pt idx="809">
                  <c:v>174.569</c:v>
                </c:pt>
                <c:pt idx="810">
                  <c:v>174.585</c:v>
                </c:pt>
                <c:pt idx="811">
                  <c:v>174.573</c:v>
                </c:pt>
                <c:pt idx="812">
                  <c:v>182.409</c:v>
                </c:pt>
                <c:pt idx="813">
                  <c:v>179.964</c:v>
                </c:pt>
                <c:pt idx="814">
                  <c:v>180.519</c:v>
                </c:pt>
                <c:pt idx="815">
                  <c:v>181.644</c:v>
                </c:pt>
                <c:pt idx="816">
                  <c:v>182.851</c:v>
                </c:pt>
                <c:pt idx="817">
                  <c:v>183.956</c:v>
                </c:pt>
                <c:pt idx="818">
                  <c:v>185.144</c:v>
                </c:pt>
                <c:pt idx="819">
                  <c:v>185.354</c:v>
                </c:pt>
                <c:pt idx="820">
                  <c:v>185.354</c:v>
                </c:pt>
                <c:pt idx="821">
                  <c:v>186.226</c:v>
                </c:pt>
                <c:pt idx="822">
                  <c:v>186.226</c:v>
                </c:pt>
                <c:pt idx="823">
                  <c:v>186.222</c:v>
                </c:pt>
                <c:pt idx="824">
                  <c:v>186.226</c:v>
                </c:pt>
                <c:pt idx="825">
                  <c:v>186.226</c:v>
                </c:pt>
                <c:pt idx="826">
                  <c:v>186.226</c:v>
                </c:pt>
                <c:pt idx="827">
                  <c:v>186.218</c:v>
                </c:pt>
                <c:pt idx="828">
                  <c:v>186.229</c:v>
                </c:pt>
                <c:pt idx="829">
                  <c:v>186.218</c:v>
                </c:pt>
                <c:pt idx="830">
                  <c:v>186.241</c:v>
                </c:pt>
                <c:pt idx="831">
                  <c:v>186.245</c:v>
                </c:pt>
                <c:pt idx="832">
                  <c:v>192.339</c:v>
                </c:pt>
                <c:pt idx="833">
                  <c:v>188.175</c:v>
                </c:pt>
                <c:pt idx="834">
                  <c:v>188.159</c:v>
                </c:pt>
                <c:pt idx="835">
                  <c:v>188.147</c:v>
                </c:pt>
                <c:pt idx="836">
                  <c:v>180.253</c:v>
                </c:pt>
                <c:pt idx="837">
                  <c:v>183.434</c:v>
                </c:pt>
                <c:pt idx="838">
                  <c:v>183.238</c:v>
                </c:pt>
                <c:pt idx="839">
                  <c:v>183.02</c:v>
                </c:pt>
                <c:pt idx="840">
                  <c:v>183</c:v>
                </c:pt>
                <c:pt idx="841">
                  <c:v>183</c:v>
                </c:pt>
                <c:pt idx="842">
                  <c:v>182.996</c:v>
                </c:pt>
                <c:pt idx="843">
                  <c:v>183</c:v>
                </c:pt>
                <c:pt idx="844">
                  <c:v>183.008</c:v>
                </c:pt>
                <c:pt idx="845">
                  <c:v>182.996</c:v>
                </c:pt>
                <c:pt idx="846">
                  <c:v>182.992</c:v>
                </c:pt>
                <c:pt idx="847">
                  <c:v>183</c:v>
                </c:pt>
                <c:pt idx="848">
                  <c:v>183.004</c:v>
                </c:pt>
                <c:pt idx="849">
                  <c:v>182.996</c:v>
                </c:pt>
                <c:pt idx="850">
                  <c:v>182.992</c:v>
                </c:pt>
                <c:pt idx="851">
                  <c:v>183.016</c:v>
                </c:pt>
                <c:pt idx="852">
                  <c:v>183.004</c:v>
                </c:pt>
                <c:pt idx="853">
                  <c:v>182.895</c:v>
                </c:pt>
                <c:pt idx="854">
                  <c:v>182.883</c:v>
                </c:pt>
                <c:pt idx="855">
                  <c:v>182.871</c:v>
                </c:pt>
                <c:pt idx="856">
                  <c:v>182.863</c:v>
                </c:pt>
                <c:pt idx="857">
                  <c:v>182.859</c:v>
                </c:pt>
                <c:pt idx="858">
                  <c:v>182.859</c:v>
                </c:pt>
                <c:pt idx="859">
                  <c:v>182.891</c:v>
                </c:pt>
                <c:pt idx="860">
                  <c:v>182.883</c:v>
                </c:pt>
                <c:pt idx="861">
                  <c:v>182.863</c:v>
                </c:pt>
                <c:pt idx="862">
                  <c:v>182.879</c:v>
                </c:pt>
                <c:pt idx="863">
                  <c:v>182.879</c:v>
                </c:pt>
                <c:pt idx="864">
                  <c:v>182.867</c:v>
                </c:pt>
                <c:pt idx="865">
                  <c:v>182.879</c:v>
                </c:pt>
                <c:pt idx="866">
                  <c:v>182.871</c:v>
                </c:pt>
                <c:pt idx="867">
                  <c:v>182.875</c:v>
                </c:pt>
                <c:pt idx="868">
                  <c:v>182.879</c:v>
                </c:pt>
                <c:pt idx="869">
                  <c:v>182.863</c:v>
                </c:pt>
                <c:pt idx="870">
                  <c:v>182.871</c:v>
                </c:pt>
                <c:pt idx="871">
                  <c:v>182.879</c:v>
                </c:pt>
                <c:pt idx="872">
                  <c:v>182.879</c:v>
                </c:pt>
                <c:pt idx="873">
                  <c:v>182.871</c:v>
                </c:pt>
                <c:pt idx="874">
                  <c:v>182.852</c:v>
                </c:pt>
                <c:pt idx="875">
                  <c:v>183.047</c:v>
                </c:pt>
                <c:pt idx="876">
                  <c:v>186.867</c:v>
                </c:pt>
                <c:pt idx="877">
                  <c:v>186.859</c:v>
                </c:pt>
                <c:pt idx="878">
                  <c:v>186.863</c:v>
                </c:pt>
                <c:pt idx="879">
                  <c:v>183.34</c:v>
                </c:pt>
                <c:pt idx="880">
                  <c:v>183.25</c:v>
                </c:pt>
                <c:pt idx="881">
                  <c:v>183.203</c:v>
                </c:pt>
                <c:pt idx="882">
                  <c:v>183.215</c:v>
                </c:pt>
                <c:pt idx="883">
                  <c:v>183.805</c:v>
                </c:pt>
                <c:pt idx="884">
                  <c:v>146.54</c:v>
                </c:pt>
                <c:pt idx="885">
                  <c:v>146.45</c:v>
                </c:pt>
                <c:pt idx="886">
                  <c:v>145.485</c:v>
                </c:pt>
                <c:pt idx="887">
                  <c:v>146.071</c:v>
                </c:pt>
                <c:pt idx="888">
                  <c:v>163.861</c:v>
                </c:pt>
                <c:pt idx="889">
                  <c:v>159.357</c:v>
                </c:pt>
                <c:pt idx="890">
                  <c:v>159.342</c:v>
                </c:pt>
                <c:pt idx="891">
                  <c:v>159.338</c:v>
                </c:pt>
                <c:pt idx="892">
                  <c:v>159.338</c:v>
                </c:pt>
                <c:pt idx="893">
                  <c:v>159.33</c:v>
                </c:pt>
                <c:pt idx="894">
                  <c:v>159.318</c:v>
                </c:pt>
                <c:pt idx="895">
                  <c:v>159.318</c:v>
                </c:pt>
                <c:pt idx="896">
                  <c:v>159.326</c:v>
                </c:pt>
                <c:pt idx="897">
                  <c:v>159.334</c:v>
                </c:pt>
                <c:pt idx="898">
                  <c:v>159.326</c:v>
                </c:pt>
                <c:pt idx="899">
                  <c:v>159.322</c:v>
                </c:pt>
                <c:pt idx="900">
                  <c:v>159.346</c:v>
                </c:pt>
                <c:pt idx="901">
                  <c:v>159.346</c:v>
                </c:pt>
                <c:pt idx="902">
                  <c:v>159.338</c:v>
                </c:pt>
                <c:pt idx="903">
                  <c:v>159.334</c:v>
                </c:pt>
                <c:pt idx="904">
                  <c:v>172.494</c:v>
                </c:pt>
                <c:pt idx="905">
                  <c:v>172.518</c:v>
                </c:pt>
                <c:pt idx="906">
                  <c:v>172.506</c:v>
                </c:pt>
                <c:pt idx="907">
                  <c:v>172.51</c:v>
                </c:pt>
                <c:pt idx="908">
                  <c:v>172.482</c:v>
                </c:pt>
                <c:pt idx="909">
                  <c:v>172.467</c:v>
                </c:pt>
                <c:pt idx="910">
                  <c:v>172.463</c:v>
                </c:pt>
                <c:pt idx="911">
                  <c:v>172.459</c:v>
                </c:pt>
                <c:pt idx="912">
                  <c:v>172.459</c:v>
                </c:pt>
                <c:pt idx="913">
                  <c:v>172.475</c:v>
                </c:pt>
                <c:pt idx="914">
                  <c:v>172.439</c:v>
                </c:pt>
                <c:pt idx="915">
                  <c:v>172.439</c:v>
                </c:pt>
                <c:pt idx="916">
                  <c:v>172.447</c:v>
                </c:pt>
                <c:pt idx="917">
                  <c:v>172.455</c:v>
                </c:pt>
                <c:pt idx="918">
                  <c:v>172.451</c:v>
                </c:pt>
                <c:pt idx="919">
                  <c:v>172.447</c:v>
                </c:pt>
                <c:pt idx="920">
                  <c:v>172.447</c:v>
                </c:pt>
                <c:pt idx="921">
                  <c:v>172.459</c:v>
                </c:pt>
                <c:pt idx="922">
                  <c:v>172.447</c:v>
                </c:pt>
                <c:pt idx="923">
                  <c:v>172.443</c:v>
                </c:pt>
                <c:pt idx="924">
                  <c:v>172.463</c:v>
                </c:pt>
                <c:pt idx="925">
                  <c:v>172.467</c:v>
                </c:pt>
                <c:pt idx="926">
                  <c:v>172.451</c:v>
                </c:pt>
                <c:pt idx="927">
                  <c:v>172.463</c:v>
                </c:pt>
                <c:pt idx="928">
                  <c:v>172.455</c:v>
                </c:pt>
                <c:pt idx="929">
                  <c:v>172.459</c:v>
                </c:pt>
                <c:pt idx="930">
                  <c:v>172.455</c:v>
                </c:pt>
                <c:pt idx="931">
                  <c:v>172.451</c:v>
                </c:pt>
                <c:pt idx="932">
                  <c:v>172.455</c:v>
                </c:pt>
                <c:pt idx="933">
                  <c:v>172.463</c:v>
                </c:pt>
                <c:pt idx="934">
                  <c:v>172.604</c:v>
                </c:pt>
                <c:pt idx="935">
                  <c:v>172.797</c:v>
                </c:pt>
                <c:pt idx="936">
                  <c:v>172.785</c:v>
                </c:pt>
                <c:pt idx="937">
                  <c:v>172.781</c:v>
                </c:pt>
                <c:pt idx="938">
                  <c:v>172.77</c:v>
                </c:pt>
                <c:pt idx="939">
                  <c:v>172.77</c:v>
                </c:pt>
                <c:pt idx="940">
                  <c:v>172.77</c:v>
                </c:pt>
                <c:pt idx="941">
                  <c:v>172.789</c:v>
                </c:pt>
                <c:pt idx="942">
                  <c:v>172.77</c:v>
                </c:pt>
                <c:pt idx="943">
                  <c:v>172.77</c:v>
                </c:pt>
                <c:pt idx="944">
                  <c:v>172.777</c:v>
                </c:pt>
                <c:pt idx="945">
                  <c:v>172.781</c:v>
                </c:pt>
                <c:pt idx="946">
                  <c:v>172.773</c:v>
                </c:pt>
                <c:pt idx="947">
                  <c:v>172.77</c:v>
                </c:pt>
                <c:pt idx="948">
                  <c:v>172.777</c:v>
                </c:pt>
                <c:pt idx="949">
                  <c:v>172.785</c:v>
                </c:pt>
                <c:pt idx="950">
                  <c:v>172.773</c:v>
                </c:pt>
                <c:pt idx="951">
                  <c:v>172.688</c:v>
                </c:pt>
                <c:pt idx="952">
                  <c:v>172.691</c:v>
                </c:pt>
                <c:pt idx="953">
                  <c:v>172.699</c:v>
                </c:pt>
                <c:pt idx="954">
                  <c:v>172.688</c:v>
                </c:pt>
                <c:pt idx="955">
                  <c:v>172.672</c:v>
                </c:pt>
                <c:pt idx="956">
                  <c:v>172.68</c:v>
                </c:pt>
                <c:pt idx="957">
                  <c:v>172.688</c:v>
                </c:pt>
                <c:pt idx="958">
                  <c:v>172.676</c:v>
                </c:pt>
                <c:pt idx="959">
                  <c:v>172.676</c:v>
                </c:pt>
                <c:pt idx="960">
                  <c:v>172.695</c:v>
                </c:pt>
                <c:pt idx="961">
                  <c:v>172.703</c:v>
                </c:pt>
                <c:pt idx="962">
                  <c:v>172.684</c:v>
                </c:pt>
                <c:pt idx="963">
                  <c:v>172.684</c:v>
                </c:pt>
                <c:pt idx="964">
                  <c:v>172.688</c:v>
                </c:pt>
                <c:pt idx="965">
                  <c:v>172.695</c:v>
                </c:pt>
                <c:pt idx="966">
                  <c:v>172.684</c:v>
                </c:pt>
                <c:pt idx="967">
                  <c:v>172.684</c:v>
                </c:pt>
                <c:pt idx="968">
                  <c:v>172.688</c:v>
                </c:pt>
                <c:pt idx="969">
                  <c:v>172.695</c:v>
                </c:pt>
                <c:pt idx="970">
                  <c:v>172.684</c:v>
                </c:pt>
                <c:pt idx="971">
                  <c:v>172.684</c:v>
                </c:pt>
                <c:pt idx="972">
                  <c:v>172.688</c:v>
                </c:pt>
                <c:pt idx="973">
                  <c:v>172.695</c:v>
                </c:pt>
                <c:pt idx="974">
                  <c:v>172.688</c:v>
                </c:pt>
                <c:pt idx="975">
                  <c:v>172.684</c:v>
                </c:pt>
                <c:pt idx="976">
                  <c:v>172.691</c:v>
                </c:pt>
                <c:pt idx="977">
                  <c:v>172.691</c:v>
                </c:pt>
                <c:pt idx="978">
                  <c:v>172.656</c:v>
                </c:pt>
                <c:pt idx="979">
                  <c:v>172.656</c:v>
                </c:pt>
                <c:pt idx="980">
                  <c:v>172.664</c:v>
                </c:pt>
                <c:pt idx="981">
                  <c:v>172.672</c:v>
                </c:pt>
                <c:pt idx="982">
                  <c:v>172.664</c:v>
                </c:pt>
                <c:pt idx="983">
                  <c:v>172.66</c:v>
                </c:pt>
                <c:pt idx="984">
                  <c:v>172.668</c:v>
                </c:pt>
                <c:pt idx="985">
                  <c:v>172.672</c:v>
                </c:pt>
                <c:pt idx="986">
                  <c:v>172.672</c:v>
                </c:pt>
                <c:pt idx="987">
                  <c:v>172.664</c:v>
                </c:pt>
                <c:pt idx="988">
                  <c:v>172.621</c:v>
                </c:pt>
                <c:pt idx="989">
                  <c:v>172.684</c:v>
                </c:pt>
                <c:pt idx="990">
                  <c:v>172.672</c:v>
                </c:pt>
                <c:pt idx="991">
                  <c:v>172.68</c:v>
                </c:pt>
                <c:pt idx="992">
                  <c:v>173.367</c:v>
                </c:pt>
                <c:pt idx="993">
                  <c:v>173.676</c:v>
                </c:pt>
                <c:pt idx="994">
                  <c:v>173.613</c:v>
                </c:pt>
                <c:pt idx="995">
                  <c:v>173.621</c:v>
                </c:pt>
                <c:pt idx="996">
                  <c:v>173.617</c:v>
                </c:pt>
                <c:pt idx="997">
                  <c:v>173.543</c:v>
                </c:pt>
                <c:pt idx="998">
                  <c:v>173.535</c:v>
                </c:pt>
                <c:pt idx="999">
                  <c:v>173.531</c:v>
                </c:pt>
                <c:pt idx="1000">
                  <c:v>173.543</c:v>
                </c:pt>
                <c:pt idx="1001">
                  <c:v>173.551</c:v>
                </c:pt>
                <c:pt idx="1002">
                  <c:v>173.543</c:v>
                </c:pt>
                <c:pt idx="1003">
                  <c:v>173.539</c:v>
                </c:pt>
                <c:pt idx="1004">
                  <c:v>173.535</c:v>
                </c:pt>
                <c:pt idx="1005">
                  <c:v>173.555</c:v>
                </c:pt>
                <c:pt idx="1006">
                  <c:v>173.547</c:v>
                </c:pt>
                <c:pt idx="1007">
                  <c:v>173.543</c:v>
                </c:pt>
                <c:pt idx="1008">
                  <c:v>173.551</c:v>
                </c:pt>
                <c:pt idx="1009">
                  <c:v>173.551</c:v>
                </c:pt>
                <c:pt idx="1010">
                  <c:v>173.547</c:v>
                </c:pt>
                <c:pt idx="1011">
                  <c:v>173.543</c:v>
                </c:pt>
                <c:pt idx="1012">
                  <c:v>173.551</c:v>
                </c:pt>
                <c:pt idx="1013">
                  <c:v>173.555</c:v>
                </c:pt>
                <c:pt idx="1014">
                  <c:v>173.531</c:v>
                </c:pt>
                <c:pt idx="1015">
                  <c:v>173.531</c:v>
                </c:pt>
                <c:pt idx="1016">
                  <c:v>173.539</c:v>
                </c:pt>
                <c:pt idx="1017">
                  <c:v>173.539</c:v>
                </c:pt>
                <c:pt idx="1018">
                  <c:v>173.527</c:v>
                </c:pt>
                <c:pt idx="1019">
                  <c:v>173.523</c:v>
                </c:pt>
                <c:pt idx="1020">
                  <c:v>173.535</c:v>
                </c:pt>
                <c:pt idx="1021">
                  <c:v>173.535</c:v>
                </c:pt>
                <c:pt idx="1022">
                  <c:v>173.535</c:v>
                </c:pt>
                <c:pt idx="1023">
                  <c:v>175.738</c:v>
                </c:pt>
                <c:pt idx="1024">
                  <c:v>176.953</c:v>
                </c:pt>
                <c:pt idx="1025">
                  <c:v>176.941</c:v>
                </c:pt>
                <c:pt idx="1026">
                  <c:v>176.941</c:v>
                </c:pt>
                <c:pt idx="1027">
                  <c:v>172.145</c:v>
                </c:pt>
                <c:pt idx="1028">
                  <c:v>172.113</c:v>
                </c:pt>
                <c:pt idx="1029">
                  <c:v>172.098</c:v>
                </c:pt>
                <c:pt idx="1030">
                  <c:v>172.094</c:v>
                </c:pt>
                <c:pt idx="1031">
                  <c:v>172.094</c:v>
                </c:pt>
                <c:pt idx="1032">
                  <c:v>172.102</c:v>
                </c:pt>
                <c:pt idx="1033">
                  <c:v>172.102</c:v>
                </c:pt>
                <c:pt idx="1034">
                  <c:v>172.113</c:v>
                </c:pt>
                <c:pt idx="1035">
                  <c:v>172.094</c:v>
                </c:pt>
                <c:pt idx="1036">
                  <c:v>172.098</c:v>
                </c:pt>
                <c:pt idx="1037">
                  <c:v>172.098</c:v>
                </c:pt>
                <c:pt idx="1038">
                  <c:v>172.074</c:v>
                </c:pt>
                <c:pt idx="1039">
                  <c:v>172.09</c:v>
                </c:pt>
                <c:pt idx="1040">
                  <c:v>172.098</c:v>
                </c:pt>
                <c:pt idx="1041">
                  <c:v>172.086</c:v>
                </c:pt>
                <c:pt idx="1042">
                  <c:v>172.082</c:v>
                </c:pt>
                <c:pt idx="1043">
                  <c:v>172.086</c:v>
                </c:pt>
                <c:pt idx="1044">
                  <c:v>172.094</c:v>
                </c:pt>
                <c:pt idx="1045">
                  <c:v>172.105</c:v>
                </c:pt>
                <c:pt idx="1046">
                  <c:v>172.086</c:v>
                </c:pt>
                <c:pt idx="1047">
                  <c:v>172.109</c:v>
                </c:pt>
                <c:pt idx="1048">
                  <c:v>172.102</c:v>
                </c:pt>
                <c:pt idx="1049">
                  <c:v>172.094</c:v>
                </c:pt>
                <c:pt idx="1050">
                  <c:v>172.094</c:v>
                </c:pt>
                <c:pt idx="1051">
                  <c:v>172.105</c:v>
                </c:pt>
                <c:pt idx="1052">
                  <c:v>172.098</c:v>
                </c:pt>
                <c:pt idx="1053">
                  <c:v>172.094</c:v>
                </c:pt>
                <c:pt idx="1054">
                  <c:v>172.09</c:v>
                </c:pt>
                <c:pt idx="1055">
                  <c:v>172.094</c:v>
                </c:pt>
                <c:pt idx="1056">
                  <c:v>172.102</c:v>
                </c:pt>
                <c:pt idx="1057">
                  <c:v>172.09</c:v>
                </c:pt>
                <c:pt idx="1058">
                  <c:v>172.078</c:v>
                </c:pt>
                <c:pt idx="1059">
                  <c:v>172.094</c:v>
                </c:pt>
                <c:pt idx="1060">
                  <c:v>173.711</c:v>
                </c:pt>
                <c:pt idx="1061">
                  <c:v>173.664</c:v>
                </c:pt>
                <c:pt idx="1062">
                  <c:v>173.672</c:v>
                </c:pt>
                <c:pt idx="1063">
                  <c:v>173.672</c:v>
                </c:pt>
                <c:pt idx="1064">
                  <c:v>173.664</c:v>
                </c:pt>
                <c:pt idx="1065">
                  <c:v>173.664</c:v>
                </c:pt>
                <c:pt idx="1066">
                  <c:v>174.574</c:v>
                </c:pt>
                <c:pt idx="1067">
                  <c:v>174.25</c:v>
                </c:pt>
                <c:pt idx="1068">
                  <c:v>174.191</c:v>
                </c:pt>
                <c:pt idx="1069">
                  <c:v>174.191</c:v>
                </c:pt>
                <c:pt idx="1070">
                  <c:v>174.191</c:v>
                </c:pt>
                <c:pt idx="1071">
                  <c:v>174.199</c:v>
                </c:pt>
                <c:pt idx="1072">
                  <c:v>174.188</c:v>
                </c:pt>
                <c:pt idx="1073">
                  <c:v>174.18</c:v>
                </c:pt>
                <c:pt idx="1074">
                  <c:v>174.169</c:v>
                </c:pt>
                <c:pt idx="1075">
                  <c:v>174.176</c:v>
                </c:pt>
                <c:pt idx="1076">
                  <c:v>174.168</c:v>
                </c:pt>
                <c:pt idx="1077">
                  <c:v>174.172</c:v>
                </c:pt>
                <c:pt idx="1078">
                  <c:v>174.168</c:v>
                </c:pt>
                <c:pt idx="1079">
                  <c:v>174.168</c:v>
                </c:pt>
                <c:pt idx="1080">
                  <c:v>174.164</c:v>
                </c:pt>
                <c:pt idx="1081">
                  <c:v>174.159</c:v>
                </c:pt>
                <c:pt idx="1082">
                  <c:v>174.163</c:v>
                </c:pt>
                <c:pt idx="1083">
                  <c:v>174.159</c:v>
                </c:pt>
                <c:pt idx="1084">
                  <c:v>174.144</c:v>
                </c:pt>
                <c:pt idx="1085">
                  <c:v>174.151</c:v>
                </c:pt>
                <c:pt idx="1086">
                  <c:v>174.155</c:v>
                </c:pt>
                <c:pt idx="1087">
                  <c:v>174.147</c:v>
                </c:pt>
                <c:pt idx="1088">
                  <c:v>174.151</c:v>
                </c:pt>
                <c:pt idx="1089">
                  <c:v>174.155</c:v>
                </c:pt>
                <c:pt idx="1090">
                  <c:v>177.374</c:v>
                </c:pt>
                <c:pt idx="1091">
                  <c:v>177.007</c:v>
                </c:pt>
                <c:pt idx="1092">
                  <c:v>176.925</c:v>
                </c:pt>
                <c:pt idx="1093">
                  <c:v>176.948</c:v>
                </c:pt>
                <c:pt idx="1094">
                  <c:v>172.233</c:v>
                </c:pt>
                <c:pt idx="1095">
                  <c:v>172.124</c:v>
                </c:pt>
                <c:pt idx="1096">
                  <c:v>172.093</c:v>
                </c:pt>
                <c:pt idx="1097">
                  <c:v>172.104</c:v>
                </c:pt>
                <c:pt idx="1098">
                  <c:v>172.093</c:v>
                </c:pt>
                <c:pt idx="1099">
                  <c:v>172.081</c:v>
                </c:pt>
                <c:pt idx="1100">
                  <c:v>172.077</c:v>
                </c:pt>
                <c:pt idx="1101">
                  <c:v>172.097</c:v>
                </c:pt>
                <c:pt idx="1102">
                  <c:v>172.089</c:v>
                </c:pt>
                <c:pt idx="1103">
                  <c:v>172.085</c:v>
                </c:pt>
                <c:pt idx="1104">
                  <c:v>172.089</c:v>
                </c:pt>
                <c:pt idx="1105">
                  <c:v>172.093</c:v>
                </c:pt>
                <c:pt idx="1106">
                  <c:v>172.085</c:v>
                </c:pt>
                <c:pt idx="1107">
                  <c:v>172.081</c:v>
                </c:pt>
                <c:pt idx="1108">
                  <c:v>172.089</c:v>
                </c:pt>
                <c:pt idx="1109">
                  <c:v>172.093</c:v>
                </c:pt>
                <c:pt idx="1110">
                  <c:v>172.085</c:v>
                </c:pt>
                <c:pt idx="1111">
                  <c:v>172.085</c:v>
                </c:pt>
                <c:pt idx="1112">
                  <c:v>172.089</c:v>
                </c:pt>
                <c:pt idx="1113">
                  <c:v>172.093</c:v>
                </c:pt>
                <c:pt idx="1114">
                  <c:v>171.991</c:v>
                </c:pt>
                <c:pt idx="1115">
                  <c:v>171.991</c:v>
                </c:pt>
                <c:pt idx="1116">
                  <c:v>172.011</c:v>
                </c:pt>
                <c:pt idx="1117">
                  <c:v>172.007</c:v>
                </c:pt>
                <c:pt idx="1118">
                  <c:v>171.979</c:v>
                </c:pt>
                <c:pt idx="1119">
                  <c:v>171.991</c:v>
                </c:pt>
                <c:pt idx="1120">
                  <c:v>171.995</c:v>
                </c:pt>
                <c:pt idx="1121">
                  <c:v>171.995</c:v>
                </c:pt>
                <c:pt idx="1122">
                  <c:v>171.94</c:v>
                </c:pt>
                <c:pt idx="1123">
                  <c:v>171.948</c:v>
                </c:pt>
                <c:pt idx="1124">
                  <c:v>171.952</c:v>
                </c:pt>
                <c:pt idx="1125">
                  <c:v>171.948</c:v>
                </c:pt>
                <c:pt idx="1126">
                  <c:v>171.94</c:v>
                </c:pt>
                <c:pt idx="1127">
                  <c:v>171.952</c:v>
                </c:pt>
                <c:pt idx="1128">
                  <c:v>171.952</c:v>
                </c:pt>
                <c:pt idx="1129">
                  <c:v>171.956</c:v>
                </c:pt>
                <c:pt idx="1130">
                  <c:v>171.948</c:v>
                </c:pt>
                <c:pt idx="1131">
                  <c:v>171.956</c:v>
                </c:pt>
                <c:pt idx="1132">
                  <c:v>171.96</c:v>
                </c:pt>
                <c:pt idx="1133">
                  <c:v>171.952</c:v>
                </c:pt>
                <c:pt idx="1134">
                  <c:v>171.952</c:v>
                </c:pt>
                <c:pt idx="1135">
                  <c:v>171.956</c:v>
                </c:pt>
                <c:pt idx="1136">
                  <c:v>171.956</c:v>
                </c:pt>
                <c:pt idx="1137">
                  <c:v>171.952</c:v>
                </c:pt>
                <c:pt idx="1138">
                  <c:v>171.905</c:v>
                </c:pt>
                <c:pt idx="1139">
                  <c:v>171.917</c:v>
                </c:pt>
                <c:pt idx="1140">
                  <c:v>171.917</c:v>
                </c:pt>
                <c:pt idx="1141">
                  <c:v>171.909</c:v>
                </c:pt>
                <c:pt idx="1142">
                  <c:v>171.913</c:v>
                </c:pt>
                <c:pt idx="1143">
                  <c:v>171.937</c:v>
                </c:pt>
                <c:pt idx="1144">
                  <c:v>171.929</c:v>
                </c:pt>
                <c:pt idx="1145">
                  <c:v>171.933</c:v>
                </c:pt>
                <c:pt idx="1146">
                  <c:v>171.921</c:v>
                </c:pt>
                <c:pt idx="1147">
                  <c:v>171.937</c:v>
                </c:pt>
                <c:pt idx="1148">
                  <c:v>171.937</c:v>
                </c:pt>
                <c:pt idx="1149">
                  <c:v>171.921</c:v>
                </c:pt>
                <c:pt idx="1150">
                  <c:v>171.921</c:v>
                </c:pt>
                <c:pt idx="1151">
                  <c:v>171.94</c:v>
                </c:pt>
                <c:pt idx="1152">
                  <c:v>171.933</c:v>
                </c:pt>
                <c:pt idx="1153">
                  <c:v>171.921</c:v>
                </c:pt>
                <c:pt idx="1154">
                  <c:v>171.921</c:v>
                </c:pt>
                <c:pt idx="1155">
                  <c:v>171.94</c:v>
                </c:pt>
                <c:pt idx="1156">
                  <c:v>171.937</c:v>
                </c:pt>
                <c:pt idx="1157">
                  <c:v>171.925</c:v>
                </c:pt>
                <c:pt idx="1158">
                  <c:v>171.909</c:v>
                </c:pt>
                <c:pt idx="1159">
                  <c:v>171.921</c:v>
                </c:pt>
                <c:pt idx="1160">
                  <c:v>171.917</c:v>
                </c:pt>
                <c:pt idx="1161">
                  <c:v>171.913</c:v>
                </c:pt>
                <c:pt idx="1162">
                  <c:v>171.921</c:v>
                </c:pt>
                <c:pt idx="1163">
                  <c:v>171.925</c:v>
                </c:pt>
                <c:pt idx="1164">
                  <c:v>171.913</c:v>
                </c:pt>
                <c:pt idx="1165">
                  <c:v>171.913</c:v>
                </c:pt>
                <c:pt idx="1166">
                  <c:v>171.917</c:v>
                </c:pt>
                <c:pt idx="1167">
                  <c:v>171.925</c:v>
                </c:pt>
                <c:pt idx="1168">
                  <c:v>171.913</c:v>
                </c:pt>
                <c:pt idx="1169">
                  <c:v>171.909</c:v>
                </c:pt>
                <c:pt idx="1170">
                  <c:v>171.917</c:v>
                </c:pt>
                <c:pt idx="1171">
                  <c:v>171.917</c:v>
                </c:pt>
                <c:pt idx="1172">
                  <c:v>171.913</c:v>
                </c:pt>
                <c:pt idx="1173">
                  <c:v>171.913</c:v>
                </c:pt>
                <c:pt idx="1174">
                  <c:v>171.933</c:v>
                </c:pt>
                <c:pt idx="1175">
                  <c:v>171.925</c:v>
                </c:pt>
                <c:pt idx="1176">
                  <c:v>171.913</c:v>
                </c:pt>
                <c:pt idx="1177">
                  <c:v>173.44</c:v>
                </c:pt>
                <c:pt idx="1178">
                  <c:v>173.405</c:v>
                </c:pt>
                <c:pt idx="1179">
                  <c:v>173.405</c:v>
                </c:pt>
                <c:pt idx="1180">
                  <c:v>173.343</c:v>
                </c:pt>
                <c:pt idx="1181">
                  <c:v>174.241</c:v>
                </c:pt>
                <c:pt idx="1182">
                  <c:v>173.89</c:v>
                </c:pt>
                <c:pt idx="1183">
                  <c:v>173.847</c:v>
                </c:pt>
                <c:pt idx="1184">
                  <c:v>176.507</c:v>
                </c:pt>
                <c:pt idx="1185">
                  <c:v>176.14</c:v>
                </c:pt>
                <c:pt idx="1186">
                  <c:v>176.233</c:v>
                </c:pt>
                <c:pt idx="1187">
                  <c:v>175.851</c:v>
                </c:pt>
                <c:pt idx="1188">
                  <c:v>172.401</c:v>
                </c:pt>
                <c:pt idx="1189">
                  <c:v>172.265</c:v>
                </c:pt>
                <c:pt idx="1190">
                  <c:v>172.237</c:v>
                </c:pt>
                <c:pt idx="1191">
                  <c:v>172.233</c:v>
                </c:pt>
                <c:pt idx="1192">
                  <c:v>175.245</c:v>
                </c:pt>
                <c:pt idx="1193">
                  <c:v>174.878</c:v>
                </c:pt>
                <c:pt idx="1194">
                  <c:v>173.14</c:v>
                </c:pt>
                <c:pt idx="1195">
                  <c:v>140.343</c:v>
                </c:pt>
                <c:pt idx="1196">
                  <c:v>136.616</c:v>
                </c:pt>
                <c:pt idx="1197">
                  <c:v>168.925</c:v>
                </c:pt>
                <c:pt idx="1198">
                  <c:v>151.476</c:v>
                </c:pt>
                <c:pt idx="1199">
                  <c:v>150.187</c:v>
                </c:pt>
                <c:pt idx="1200">
                  <c:v>163.55</c:v>
                </c:pt>
                <c:pt idx="1201">
                  <c:v>166.757</c:v>
                </c:pt>
                <c:pt idx="1202">
                  <c:v>172.792</c:v>
                </c:pt>
                <c:pt idx="1203">
                  <c:v>172.655</c:v>
                </c:pt>
                <c:pt idx="1204">
                  <c:v>172.624</c:v>
                </c:pt>
                <c:pt idx="1205">
                  <c:v>172.62</c:v>
                </c:pt>
                <c:pt idx="1206">
                  <c:v>172.624</c:v>
                </c:pt>
                <c:pt idx="1207">
                  <c:v>172.628</c:v>
                </c:pt>
                <c:pt idx="1208">
                  <c:v>172.624</c:v>
                </c:pt>
                <c:pt idx="1209">
                  <c:v>172.616</c:v>
                </c:pt>
                <c:pt idx="1210">
                  <c:v>180.862</c:v>
                </c:pt>
                <c:pt idx="1211">
                  <c:v>179.163</c:v>
                </c:pt>
                <c:pt idx="1212">
                  <c:v>180.253</c:v>
                </c:pt>
                <c:pt idx="1213">
                  <c:v>181.233</c:v>
                </c:pt>
                <c:pt idx="1214">
                  <c:v>182.405</c:v>
                </c:pt>
                <c:pt idx="1215">
                  <c:v>183.456</c:v>
                </c:pt>
                <c:pt idx="1216">
                  <c:v>184.647</c:v>
                </c:pt>
                <c:pt idx="1217">
                  <c:v>184.905</c:v>
                </c:pt>
                <c:pt idx="1218">
                  <c:v>184.874</c:v>
                </c:pt>
                <c:pt idx="1219">
                  <c:v>184.858</c:v>
                </c:pt>
                <c:pt idx="1220">
                  <c:v>184.851</c:v>
                </c:pt>
                <c:pt idx="1221">
                  <c:v>184.87</c:v>
                </c:pt>
                <c:pt idx="1222">
                  <c:v>184.862</c:v>
                </c:pt>
                <c:pt idx="1223">
                  <c:v>184.87</c:v>
                </c:pt>
                <c:pt idx="1224">
                  <c:v>184.858</c:v>
                </c:pt>
                <c:pt idx="1225">
                  <c:v>184.87</c:v>
                </c:pt>
                <c:pt idx="1226">
                  <c:v>184.862</c:v>
                </c:pt>
                <c:pt idx="1227">
                  <c:v>184.866</c:v>
                </c:pt>
                <c:pt idx="1228">
                  <c:v>184.87</c:v>
                </c:pt>
                <c:pt idx="1229">
                  <c:v>191.741</c:v>
                </c:pt>
                <c:pt idx="1230">
                  <c:v>187.507</c:v>
                </c:pt>
                <c:pt idx="1231">
                  <c:v>187.495</c:v>
                </c:pt>
                <c:pt idx="1232">
                  <c:v>184.843</c:v>
                </c:pt>
                <c:pt idx="1233">
                  <c:v>180.124</c:v>
                </c:pt>
                <c:pt idx="1234">
                  <c:v>182.296</c:v>
                </c:pt>
                <c:pt idx="1235">
                  <c:v>182.058</c:v>
                </c:pt>
                <c:pt idx="1236">
                  <c:v>181.995</c:v>
                </c:pt>
                <c:pt idx="1237">
                  <c:v>181.972</c:v>
                </c:pt>
                <c:pt idx="1238">
                  <c:v>181.991</c:v>
                </c:pt>
                <c:pt idx="1239">
                  <c:v>181.983</c:v>
                </c:pt>
                <c:pt idx="1240">
                  <c:v>181.358</c:v>
                </c:pt>
                <c:pt idx="1241">
                  <c:v>181.343</c:v>
                </c:pt>
                <c:pt idx="1242">
                  <c:v>181.28</c:v>
                </c:pt>
                <c:pt idx="1243">
                  <c:v>144.183</c:v>
                </c:pt>
                <c:pt idx="1244">
                  <c:v>144.097</c:v>
                </c:pt>
                <c:pt idx="1245">
                  <c:v>143.401</c:v>
                </c:pt>
                <c:pt idx="1246">
                  <c:v>144.206</c:v>
                </c:pt>
                <c:pt idx="1247">
                  <c:v>162.687</c:v>
                </c:pt>
                <c:pt idx="1248">
                  <c:v>159.362</c:v>
                </c:pt>
                <c:pt idx="1249">
                  <c:v>159.354</c:v>
                </c:pt>
                <c:pt idx="1250">
                  <c:v>159.366</c:v>
                </c:pt>
                <c:pt idx="1251">
                  <c:v>159.343</c:v>
                </c:pt>
                <c:pt idx="1252">
                  <c:v>159.351</c:v>
                </c:pt>
                <c:pt idx="1253">
                  <c:v>159.347</c:v>
                </c:pt>
                <c:pt idx="1254">
                  <c:v>159.335</c:v>
                </c:pt>
                <c:pt idx="1255">
                  <c:v>159.335</c:v>
                </c:pt>
                <c:pt idx="1256">
                  <c:v>159.335</c:v>
                </c:pt>
                <c:pt idx="1257">
                  <c:v>159.339</c:v>
                </c:pt>
                <c:pt idx="1258">
                  <c:v>159.358</c:v>
                </c:pt>
                <c:pt idx="1259">
                  <c:v>159.382</c:v>
                </c:pt>
                <c:pt idx="1260">
                  <c:v>159.354</c:v>
                </c:pt>
                <c:pt idx="1261">
                  <c:v>159.245</c:v>
                </c:pt>
                <c:pt idx="1262">
                  <c:v>159.229</c:v>
                </c:pt>
                <c:pt idx="1263">
                  <c:v>159.245</c:v>
                </c:pt>
                <c:pt idx="1264">
                  <c:v>159.237</c:v>
                </c:pt>
                <c:pt idx="1265">
                  <c:v>159.237</c:v>
                </c:pt>
                <c:pt idx="1266">
                  <c:v>159.245</c:v>
                </c:pt>
                <c:pt idx="1267">
                  <c:v>159.233</c:v>
                </c:pt>
                <c:pt idx="1268">
                  <c:v>159.241</c:v>
                </c:pt>
                <c:pt idx="1269">
                  <c:v>159.245</c:v>
                </c:pt>
                <c:pt idx="1270">
                  <c:v>159.233</c:v>
                </c:pt>
                <c:pt idx="1271">
                  <c:v>159.233</c:v>
                </c:pt>
                <c:pt idx="1272">
                  <c:v>159.241</c:v>
                </c:pt>
                <c:pt idx="1273">
                  <c:v>159.233</c:v>
                </c:pt>
                <c:pt idx="1274">
                  <c:v>159.226</c:v>
                </c:pt>
                <c:pt idx="1275">
                  <c:v>159.226</c:v>
                </c:pt>
                <c:pt idx="1276">
                  <c:v>159.233</c:v>
                </c:pt>
                <c:pt idx="1277">
                  <c:v>159.237</c:v>
                </c:pt>
                <c:pt idx="1278">
                  <c:v>159.226</c:v>
                </c:pt>
                <c:pt idx="1279">
                  <c:v>159.226</c:v>
                </c:pt>
                <c:pt idx="1280">
                  <c:v>159.233</c:v>
                </c:pt>
                <c:pt idx="1281">
                  <c:v>159.233</c:v>
                </c:pt>
                <c:pt idx="1282">
                  <c:v>159.226</c:v>
                </c:pt>
                <c:pt idx="1283">
                  <c:v>159.226</c:v>
                </c:pt>
                <c:pt idx="1284">
                  <c:v>159.229</c:v>
                </c:pt>
                <c:pt idx="1285">
                  <c:v>159.241</c:v>
                </c:pt>
                <c:pt idx="1286">
                  <c:v>159.229</c:v>
                </c:pt>
                <c:pt idx="1287">
                  <c:v>159.233</c:v>
                </c:pt>
                <c:pt idx="1288">
                  <c:v>159.233</c:v>
                </c:pt>
                <c:pt idx="1289">
                  <c:v>159.233</c:v>
                </c:pt>
                <c:pt idx="1290">
                  <c:v>159.237</c:v>
                </c:pt>
                <c:pt idx="1291">
                  <c:v>159.226</c:v>
                </c:pt>
                <c:pt idx="1292">
                  <c:v>159.226</c:v>
                </c:pt>
                <c:pt idx="1293">
                  <c:v>159.241</c:v>
                </c:pt>
                <c:pt idx="1294">
                  <c:v>159.226</c:v>
                </c:pt>
                <c:pt idx="1295">
                  <c:v>159.237</c:v>
                </c:pt>
                <c:pt idx="1296">
                  <c:v>159.237</c:v>
                </c:pt>
                <c:pt idx="1297">
                  <c:v>159.245</c:v>
                </c:pt>
                <c:pt idx="1298">
                  <c:v>159.253</c:v>
                </c:pt>
                <c:pt idx="1299">
                  <c:v>159.233</c:v>
                </c:pt>
                <c:pt idx="1300">
                  <c:v>159.237</c:v>
                </c:pt>
                <c:pt idx="1301">
                  <c:v>159.237</c:v>
                </c:pt>
                <c:pt idx="1302">
                  <c:v>159.233</c:v>
                </c:pt>
                <c:pt idx="1303">
                  <c:v>159.233</c:v>
                </c:pt>
                <c:pt idx="1304">
                  <c:v>159.237</c:v>
                </c:pt>
                <c:pt idx="1305">
                  <c:v>159.241</c:v>
                </c:pt>
                <c:pt idx="1306">
                  <c:v>159.253</c:v>
                </c:pt>
                <c:pt idx="1307">
                  <c:v>159.241</c:v>
                </c:pt>
                <c:pt idx="1308">
                  <c:v>159.241</c:v>
                </c:pt>
                <c:pt idx="1309">
                  <c:v>159.253</c:v>
                </c:pt>
                <c:pt idx="1310">
                  <c:v>159.237</c:v>
                </c:pt>
                <c:pt idx="1311">
                  <c:v>159.245</c:v>
                </c:pt>
                <c:pt idx="1312">
                  <c:v>159.245</c:v>
                </c:pt>
                <c:pt idx="1313">
                  <c:v>159.249</c:v>
                </c:pt>
                <c:pt idx="1314">
                  <c:v>159.249</c:v>
                </c:pt>
                <c:pt idx="1315">
                  <c:v>159.226</c:v>
                </c:pt>
                <c:pt idx="1316">
                  <c:v>159.229</c:v>
                </c:pt>
                <c:pt idx="1317">
                  <c:v>159.237</c:v>
                </c:pt>
                <c:pt idx="1318">
                  <c:v>159.226</c:v>
                </c:pt>
                <c:pt idx="1319">
                  <c:v>159.226</c:v>
                </c:pt>
                <c:pt idx="1320">
                  <c:v>159.229</c:v>
                </c:pt>
                <c:pt idx="1321">
                  <c:v>159.233</c:v>
                </c:pt>
                <c:pt idx="1322">
                  <c:v>159.226</c:v>
                </c:pt>
                <c:pt idx="1323">
                  <c:v>159.226</c:v>
                </c:pt>
                <c:pt idx="1324">
                  <c:v>159.226</c:v>
                </c:pt>
                <c:pt idx="1325">
                  <c:v>159.237</c:v>
                </c:pt>
                <c:pt idx="1326">
                  <c:v>159.229</c:v>
                </c:pt>
                <c:pt idx="1327">
                  <c:v>159.229</c:v>
                </c:pt>
                <c:pt idx="1328">
                  <c:v>159.229</c:v>
                </c:pt>
                <c:pt idx="1329">
                  <c:v>159.237</c:v>
                </c:pt>
                <c:pt idx="1330">
                  <c:v>159.226</c:v>
                </c:pt>
                <c:pt idx="1331">
                  <c:v>159.226</c:v>
                </c:pt>
                <c:pt idx="1332">
                  <c:v>159.229</c:v>
                </c:pt>
                <c:pt idx="1333">
                  <c:v>159.237</c:v>
                </c:pt>
                <c:pt idx="1334">
                  <c:v>159.226</c:v>
                </c:pt>
                <c:pt idx="1335">
                  <c:v>159.226</c:v>
                </c:pt>
                <c:pt idx="1336">
                  <c:v>159.233</c:v>
                </c:pt>
                <c:pt idx="1337">
                  <c:v>159.233</c:v>
                </c:pt>
                <c:pt idx="1338">
                  <c:v>159.226</c:v>
                </c:pt>
                <c:pt idx="1339">
                  <c:v>159.226</c:v>
                </c:pt>
                <c:pt idx="1340">
                  <c:v>159.229</c:v>
                </c:pt>
                <c:pt idx="1341">
                  <c:v>159.237</c:v>
                </c:pt>
                <c:pt idx="1342">
                  <c:v>159.214</c:v>
                </c:pt>
                <c:pt idx="1343">
                  <c:v>159.214</c:v>
                </c:pt>
                <c:pt idx="1344">
                  <c:v>159.222</c:v>
                </c:pt>
                <c:pt idx="1345">
                  <c:v>159.222</c:v>
                </c:pt>
                <c:pt idx="1346">
                  <c:v>159.218</c:v>
                </c:pt>
                <c:pt idx="1347">
                  <c:v>159.218</c:v>
                </c:pt>
                <c:pt idx="1348">
                  <c:v>159.218</c:v>
                </c:pt>
                <c:pt idx="1349">
                  <c:v>159.226</c:v>
                </c:pt>
                <c:pt idx="1350">
                  <c:v>159.183</c:v>
                </c:pt>
                <c:pt idx="1351">
                  <c:v>159.183</c:v>
                </c:pt>
                <c:pt idx="1352">
                  <c:v>159.19</c:v>
                </c:pt>
                <c:pt idx="1353">
                  <c:v>159.194</c:v>
                </c:pt>
                <c:pt idx="1354">
                  <c:v>159.187</c:v>
                </c:pt>
                <c:pt idx="1355">
                  <c:v>159.183</c:v>
                </c:pt>
                <c:pt idx="1356">
                  <c:v>159.19</c:v>
                </c:pt>
                <c:pt idx="1357">
                  <c:v>159.19</c:v>
                </c:pt>
                <c:pt idx="1358">
                  <c:v>159.187</c:v>
                </c:pt>
                <c:pt idx="1359">
                  <c:v>159.183</c:v>
                </c:pt>
                <c:pt idx="1360">
                  <c:v>159.194</c:v>
                </c:pt>
                <c:pt idx="1361">
                  <c:v>159.194</c:v>
                </c:pt>
                <c:pt idx="1362">
                  <c:v>159.187</c:v>
                </c:pt>
                <c:pt idx="1363">
                  <c:v>159.187</c:v>
                </c:pt>
                <c:pt idx="1364">
                  <c:v>159.19</c:v>
                </c:pt>
                <c:pt idx="1365">
                  <c:v>159.198</c:v>
                </c:pt>
                <c:pt idx="1366">
                  <c:v>159.19</c:v>
                </c:pt>
                <c:pt idx="1367">
                  <c:v>159.179</c:v>
                </c:pt>
                <c:pt idx="1368">
                  <c:v>159.179</c:v>
                </c:pt>
                <c:pt idx="1369">
                  <c:v>159.183</c:v>
                </c:pt>
                <c:pt idx="1370">
                  <c:v>159.183</c:v>
                </c:pt>
                <c:pt idx="1371">
                  <c:v>159.179</c:v>
                </c:pt>
                <c:pt idx="1372">
                  <c:v>159.179</c:v>
                </c:pt>
                <c:pt idx="1373">
                  <c:v>159.187</c:v>
                </c:pt>
                <c:pt idx="1374">
                  <c:v>159.175</c:v>
                </c:pt>
                <c:pt idx="1375">
                  <c:v>159.175</c:v>
                </c:pt>
                <c:pt idx="1376">
                  <c:v>159.183</c:v>
                </c:pt>
                <c:pt idx="1377">
                  <c:v>159.183</c:v>
                </c:pt>
                <c:pt idx="1378">
                  <c:v>159.167</c:v>
                </c:pt>
                <c:pt idx="1379">
                  <c:v>159.167</c:v>
                </c:pt>
                <c:pt idx="1380">
                  <c:v>159.179</c:v>
                </c:pt>
                <c:pt idx="1381">
                  <c:v>159.179</c:v>
                </c:pt>
                <c:pt idx="1382">
                  <c:v>159.175</c:v>
                </c:pt>
                <c:pt idx="1383">
                  <c:v>159.171</c:v>
                </c:pt>
                <c:pt idx="1384">
                  <c:v>159.167</c:v>
                </c:pt>
                <c:pt idx="1385">
                  <c:v>159.183</c:v>
                </c:pt>
                <c:pt idx="1386">
                  <c:v>159.179</c:v>
                </c:pt>
                <c:pt idx="1387">
                  <c:v>159.171</c:v>
                </c:pt>
                <c:pt idx="1388">
                  <c:v>159.183</c:v>
                </c:pt>
                <c:pt idx="1389">
                  <c:v>159.183</c:v>
                </c:pt>
                <c:pt idx="1390">
                  <c:v>159.179</c:v>
                </c:pt>
                <c:pt idx="1391">
                  <c:v>159.175</c:v>
                </c:pt>
                <c:pt idx="1392">
                  <c:v>159.171</c:v>
                </c:pt>
                <c:pt idx="1393">
                  <c:v>159.187</c:v>
                </c:pt>
                <c:pt idx="1394">
                  <c:v>159.175</c:v>
                </c:pt>
                <c:pt idx="1395">
                  <c:v>159.175</c:v>
                </c:pt>
                <c:pt idx="1396">
                  <c:v>159.179</c:v>
                </c:pt>
                <c:pt idx="1397">
                  <c:v>159.194</c:v>
                </c:pt>
                <c:pt idx="1398">
                  <c:v>159.187</c:v>
                </c:pt>
                <c:pt idx="1399">
                  <c:v>159.171</c:v>
                </c:pt>
                <c:pt idx="1400">
                  <c:v>159.175</c:v>
                </c:pt>
                <c:pt idx="1401">
                  <c:v>159.183</c:v>
                </c:pt>
                <c:pt idx="1402">
                  <c:v>159.171</c:v>
                </c:pt>
                <c:pt idx="1403">
                  <c:v>159.171</c:v>
                </c:pt>
                <c:pt idx="1404">
                  <c:v>159.198</c:v>
                </c:pt>
                <c:pt idx="1405">
                  <c:v>159.194</c:v>
                </c:pt>
                <c:pt idx="1406">
                  <c:v>159.187</c:v>
                </c:pt>
                <c:pt idx="1407">
                  <c:v>159.187</c:v>
                </c:pt>
                <c:pt idx="1408">
                  <c:v>159.187</c:v>
                </c:pt>
                <c:pt idx="1409">
                  <c:v>159.194</c:v>
                </c:pt>
                <c:pt idx="1410">
                  <c:v>159.183</c:v>
                </c:pt>
                <c:pt idx="1411">
                  <c:v>159.183</c:v>
                </c:pt>
                <c:pt idx="1412">
                  <c:v>159.187</c:v>
                </c:pt>
                <c:pt idx="1413">
                  <c:v>159.194</c:v>
                </c:pt>
                <c:pt idx="1414">
                  <c:v>159.194</c:v>
                </c:pt>
                <c:pt idx="1415">
                  <c:v>159.187</c:v>
                </c:pt>
                <c:pt idx="1416">
                  <c:v>159.198</c:v>
                </c:pt>
                <c:pt idx="1417">
                  <c:v>159.19</c:v>
                </c:pt>
                <c:pt idx="1418">
                  <c:v>159.183</c:v>
                </c:pt>
                <c:pt idx="1419">
                  <c:v>159.163</c:v>
                </c:pt>
                <c:pt idx="1420">
                  <c:v>159.179</c:v>
                </c:pt>
                <c:pt idx="1421">
                  <c:v>159.179</c:v>
                </c:pt>
                <c:pt idx="1422">
                  <c:v>159.171</c:v>
                </c:pt>
                <c:pt idx="1423">
                  <c:v>159.171</c:v>
                </c:pt>
                <c:pt idx="1424">
                  <c:v>159.183</c:v>
                </c:pt>
                <c:pt idx="1425">
                  <c:v>159.179</c:v>
                </c:pt>
                <c:pt idx="1426">
                  <c:v>159.171</c:v>
                </c:pt>
                <c:pt idx="1427">
                  <c:v>159.171</c:v>
                </c:pt>
                <c:pt idx="1428">
                  <c:v>159.179</c:v>
                </c:pt>
                <c:pt idx="1429">
                  <c:v>159.171</c:v>
                </c:pt>
                <c:pt idx="1430">
                  <c:v>159.171</c:v>
                </c:pt>
                <c:pt idx="1431">
                  <c:v>159.171</c:v>
                </c:pt>
                <c:pt idx="1432">
                  <c:v>159.183</c:v>
                </c:pt>
                <c:pt idx="1433">
                  <c:v>159.175</c:v>
                </c:pt>
              </c:numCache>
            </c:numRef>
          </c:val>
          <c:smooth val="0"/>
        </c:ser>
        <c:dLbls>
          <c:showLegendKey val="0"/>
          <c:showVal val="0"/>
          <c:showCatName val="0"/>
          <c:showSerName val="0"/>
          <c:showPercent val="0"/>
          <c:showBubbleSize val="0"/>
        </c:dLbls>
        <c:marker val="0"/>
        <c:smooth val="0"/>
        <c:axId val="1766183711"/>
        <c:axId val="1766257631"/>
      </c:lineChart>
      <c:catAx>
        <c:axId val="17661837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66257631"/>
        <c:crosses val="autoZero"/>
        <c:auto val="1"/>
        <c:lblAlgn val="ctr"/>
        <c:lblOffset val="100"/>
        <c:noMultiLvlLbl val="0"/>
      </c:catAx>
      <c:valAx>
        <c:axId val="176625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66183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launcher</a:t>
            </a:r>
            <a:r>
              <a:t>分屏</a:t>
            </a:r>
          </a:p>
        </c:rich>
      </c:tx>
      <c:layout/>
      <c:overlay val="0"/>
      <c:spPr>
        <a:noFill/>
        <a:ln>
          <a:noFill/>
        </a:ln>
        <a:effectLst/>
      </c:spPr>
    </c:title>
    <c:autoTitleDeleted val="0"/>
    <c:plotArea>
      <c:layout/>
      <c:lineChart>
        <c:grouping val="standard"/>
        <c:varyColors val="0"/>
        <c:ser>
          <c:idx val="0"/>
          <c:order val="0"/>
          <c:tx>
            <c:strRef>
              <c:f>[3]内存泄漏!$B$1</c:f>
              <c:strCache>
                <c:ptCount val="1"/>
                <c:pt idx="0">
                  <c:v>分屏</c:v>
                </c:pt>
              </c:strCache>
            </c:strRef>
          </c:tx>
          <c:spPr>
            <a:ln w="28575" cap="rnd">
              <a:solidFill>
                <a:schemeClr val="accent1"/>
              </a:solidFill>
              <a:round/>
            </a:ln>
            <a:effectLst/>
          </c:spPr>
          <c:marker>
            <c:symbol val="none"/>
          </c:marker>
          <c:dLbls>
            <c:delete val="1"/>
          </c:dLbls>
          <c:val>
            <c:numRef>
              <c:f>[3]内存泄漏!$B$2:$B$1415</c:f>
              <c:numCache>
                <c:formatCode>General</c:formatCode>
                <c:ptCount val="1414"/>
                <c:pt idx="0">
                  <c:v>600.819</c:v>
                </c:pt>
                <c:pt idx="1">
                  <c:v>599.053</c:v>
                </c:pt>
                <c:pt idx="2">
                  <c:v>599.016</c:v>
                </c:pt>
                <c:pt idx="3">
                  <c:v>599.018</c:v>
                </c:pt>
                <c:pt idx="4">
                  <c:v>599.053</c:v>
                </c:pt>
                <c:pt idx="5">
                  <c:v>599.053</c:v>
                </c:pt>
                <c:pt idx="6">
                  <c:v>599.076</c:v>
                </c:pt>
                <c:pt idx="7">
                  <c:v>599.08</c:v>
                </c:pt>
                <c:pt idx="8">
                  <c:v>599.084</c:v>
                </c:pt>
                <c:pt idx="9">
                  <c:v>599.122</c:v>
                </c:pt>
                <c:pt idx="10">
                  <c:v>599.106</c:v>
                </c:pt>
                <c:pt idx="11">
                  <c:v>599.11</c:v>
                </c:pt>
                <c:pt idx="12">
                  <c:v>599.103</c:v>
                </c:pt>
                <c:pt idx="13">
                  <c:v>599.11</c:v>
                </c:pt>
                <c:pt idx="14">
                  <c:v>599.063</c:v>
                </c:pt>
                <c:pt idx="15">
                  <c:v>599.091</c:v>
                </c:pt>
                <c:pt idx="16">
                  <c:v>599.079</c:v>
                </c:pt>
                <c:pt idx="17">
                  <c:v>599.087</c:v>
                </c:pt>
                <c:pt idx="18">
                  <c:v>599.079</c:v>
                </c:pt>
                <c:pt idx="19">
                  <c:v>599.099</c:v>
                </c:pt>
                <c:pt idx="20">
                  <c:v>599.095</c:v>
                </c:pt>
                <c:pt idx="21">
                  <c:v>599.513</c:v>
                </c:pt>
                <c:pt idx="22">
                  <c:v>599.458</c:v>
                </c:pt>
                <c:pt idx="23">
                  <c:v>599.427</c:v>
                </c:pt>
                <c:pt idx="24">
                  <c:v>599.438</c:v>
                </c:pt>
                <c:pt idx="25">
                  <c:v>599.427</c:v>
                </c:pt>
                <c:pt idx="26">
                  <c:v>599.45</c:v>
                </c:pt>
                <c:pt idx="27">
                  <c:v>599.349</c:v>
                </c:pt>
                <c:pt idx="28">
                  <c:v>599.337</c:v>
                </c:pt>
                <c:pt idx="29">
                  <c:v>599.333</c:v>
                </c:pt>
                <c:pt idx="30">
                  <c:v>599.325</c:v>
                </c:pt>
                <c:pt idx="31">
                  <c:v>599.338</c:v>
                </c:pt>
                <c:pt idx="32">
                  <c:v>599.33</c:v>
                </c:pt>
                <c:pt idx="33">
                  <c:v>599.334</c:v>
                </c:pt>
                <c:pt idx="34">
                  <c:v>599.318</c:v>
                </c:pt>
                <c:pt idx="35">
                  <c:v>599.334</c:v>
                </c:pt>
                <c:pt idx="36">
                  <c:v>599.322</c:v>
                </c:pt>
                <c:pt idx="37">
                  <c:v>599.342</c:v>
                </c:pt>
                <c:pt idx="38">
                  <c:v>599.338</c:v>
                </c:pt>
                <c:pt idx="39">
                  <c:v>599.369</c:v>
                </c:pt>
                <c:pt idx="40">
                  <c:v>599.35</c:v>
                </c:pt>
                <c:pt idx="41">
                  <c:v>599.334</c:v>
                </c:pt>
                <c:pt idx="42">
                  <c:v>599.334</c:v>
                </c:pt>
                <c:pt idx="43">
                  <c:v>599.338</c:v>
                </c:pt>
                <c:pt idx="44">
                  <c:v>599.338</c:v>
                </c:pt>
                <c:pt idx="45">
                  <c:v>599.354</c:v>
                </c:pt>
                <c:pt idx="46">
                  <c:v>599.354</c:v>
                </c:pt>
                <c:pt idx="47">
                  <c:v>599.342</c:v>
                </c:pt>
                <c:pt idx="48">
                  <c:v>599.357</c:v>
                </c:pt>
                <c:pt idx="49">
                  <c:v>599.318</c:v>
                </c:pt>
                <c:pt idx="50">
                  <c:v>599.338</c:v>
                </c:pt>
                <c:pt idx="51">
                  <c:v>599.334</c:v>
                </c:pt>
                <c:pt idx="52">
                  <c:v>599.33</c:v>
                </c:pt>
                <c:pt idx="53">
                  <c:v>599.338</c:v>
                </c:pt>
                <c:pt idx="54">
                  <c:v>599.314</c:v>
                </c:pt>
                <c:pt idx="55">
                  <c:v>599.334</c:v>
                </c:pt>
                <c:pt idx="56">
                  <c:v>599.326</c:v>
                </c:pt>
                <c:pt idx="57">
                  <c:v>599.33</c:v>
                </c:pt>
                <c:pt idx="58">
                  <c:v>599.326</c:v>
                </c:pt>
                <c:pt idx="59">
                  <c:v>599.342</c:v>
                </c:pt>
                <c:pt idx="60">
                  <c:v>599.342</c:v>
                </c:pt>
                <c:pt idx="61">
                  <c:v>599.334</c:v>
                </c:pt>
                <c:pt idx="62">
                  <c:v>599.314</c:v>
                </c:pt>
                <c:pt idx="63">
                  <c:v>599.221</c:v>
                </c:pt>
                <c:pt idx="64">
                  <c:v>599.236</c:v>
                </c:pt>
                <c:pt idx="65">
                  <c:v>599.217</c:v>
                </c:pt>
                <c:pt idx="66">
                  <c:v>599.225</c:v>
                </c:pt>
                <c:pt idx="67">
                  <c:v>599.182</c:v>
                </c:pt>
                <c:pt idx="68">
                  <c:v>599.174</c:v>
                </c:pt>
                <c:pt idx="69">
                  <c:v>599.178</c:v>
                </c:pt>
                <c:pt idx="70">
                  <c:v>599.197</c:v>
                </c:pt>
                <c:pt idx="71">
                  <c:v>599.213</c:v>
                </c:pt>
                <c:pt idx="72">
                  <c:v>599.189</c:v>
                </c:pt>
                <c:pt idx="73">
                  <c:v>599.174</c:v>
                </c:pt>
                <c:pt idx="74">
                  <c:v>599.174</c:v>
                </c:pt>
                <c:pt idx="75">
                  <c:v>599.178</c:v>
                </c:pt>
                <c:pt idx="76">
                  <c:v>599.182</c:v>
                </c:pt>
                <c:pt idx="77">
                  <c:v>599.139</c:v>
                </c:pt>
                <c:pt idx="78">
                  <c:v>599.178</c:v>
                </c:pt>
                <c:pt idx="79">
                  <c:v>599.193</c:v>
                </c:pt>
                <c:pt idx="80">
                  <c:v>599.186</c:v>
                </c:pt>
                <c:pt idx="81">
                  <c:v>599.189</c:v>
                </c:pt>
                <c:pt idx="82">
                  <c:v>599.146</c:v>
                </c:pt>
                <c:pt idx="83">
                  <c:v>599.15</c:v>
                </c:pt>
                <c:pt idx="84">
                  <c:v>599.104</c:v>
                </c:pt>
                <c:pt idx="85">
                  <c:v>599.127</c:v>
                </c:pt>
                <c:pt idx="86">
                  <c:v>599.131</c:v>
                </c:pt>
                <c:pt idx="87">
                  <c:v>599.131</c:v>
                </c:pt>
                <c:pt idx="88">
                  <c:v>599.127</c:v>
                </c:pt>
                <c:pt idx="89">
                  <c:v>599.111</c:v>
                </c:pt>
                <c:pt idx="90">
                  <c:v>599.096</c:v>
                </c:pt>
                <c:pt idx="91">
                  <c:v>599.104</c:v>
                </c:pt>
                <c:pt idx="92">
                  <c:v>599.119</c:v>
                </c:pt>
                <c:pt idx="93">
                  <c:v>599.123</c:v>
                </c:pt>
                <c:pt idx="94">
                  <c:v>599.284</c:v>
                </c:pt>
                <c:pt idx="95">
                  <c:v>599.132</c:v>
                </c:pt>
                <c:pt idx="96">
                  <c:v>599.089</c:v>
                </c:pt>
                <c:pt idx="97">
                  <c:v>599.101</c:v>
                </c:pt>
                <c:pt idx="98">
                  <c:v>599.116</c:v>
                </c:pt>
                <c:pt idx="99">
                  <c:v>599.03</c:v>
                </c:pt>
                <c:pt idx="100">
                  <c:v>599.026</c:v>
                </c:pt>
                <c:pt idx="101">
                  <c:v>598.968</c:v>
                </c:pt>
                <c:pt idx="102">
                  <c:v>598.995</c:v>
                </c:pt>
                <c:pt idx="103">
                  <c:v>599.003</c:v>
                </c:pt>
                <c:pt idx="104">
                  <c:v>599.019</c:v>
                </c:pt>
                <c:pt idx="105">
                  <c:v>599.019</c:v>
                </c:pt>
                <c:pt idx="106">
                  <c:v>598.987</c:v>
                </c:pt>
                <c:pt idx="107">
                  <c:v>598.987</c:v>
                </c:pt>
                <c:pt idx="108">
                  <c:v>598.991</c:v>
                </c:pt>
                <c:pt idx="109">
                  <c:v>598.979</c:v>
                </c:pt>
                <c:pt idx="110">
                  <c:v>598.983</c:v>
                </c:pt>
                <c:pt idx="111">
                  <c:v>598.999</c:v>
                </c:pt>
                <c:pt idx="112">
                  <c:v>598.972</c:v>
                </c:pt>
                <c:pt idx="113">
                  <c:v>598.987</c:v>
                </c:pt>
                <c:pt idx="114">
                  <c:v>598.983</c:v>
                </c:pt>
                <c:pt idx="115">
                  <c:v>598.987</c:v>
                </c:pt>
                <c:pt idx="116">
                  <c:v>598.995</c:v>
                </c:pt>
                <c:pt idx="117">
                  <c:v>598.991</c:v>
                </c:pt>
                <c:pt idx="118">
                  <c:v>598.972</c:v>
                </c:pt>
                <c:pt idx="119">
                  <c:v>598.987</c:v>
                </c:pt>
                <c:pt idx="120">
                  <c:v>598.991</c:v>
                </c:pt>
                <c:pt idx="121">
                  <c:v>598.976</c:v>
                </c:pt>
                <c:pt idx="122">
                  <c:v>598.979</c:v>
                </c:pt>
                <c:pt idx="123">
                  <c:v>598.987</c:v>
                </c:pt>
                <c:pt idx="124">
                  <c:v>598.979</c:v>
                </c:pt>
                <c:pt idx="125">
                  <c:v>598.983</c:v>
                </c:pt>
                <c:pt idx="126">
                  <c:v>598.968</c:v>
                </c:pt>
                <c:pt idx="127">
                  <c:v>598.983</c:v>
                </c:pt>
                <c:pt idx="128">
                  <c:v>599.179</c:v>
                </c:pt>
                <c:pt idx="129">
                  <c:v>599.327</c:v>
                </c:pt>
                <c:pt idx="130">
                  <c:v>599.331</c:v>
                </c:pt>
                <c:pt idx="131">
                  <c:v>599.327</c:v>
                </c:pt>
                <c:pt idx="132">
                  <c:v>599.319</c:v>
                </c:pt>
                <c:pt idx="133">
                  <c:v>599.339</c:v>
                </c:pt>
                <c:pt idx="134">
                  <c:v>599.288</c:v>
                </c:pt>
                <c:pt idx="135">
                  <c:v>599.198</c:v>
                </c:pt>
                <c:pt idx="136">
                  <c:v>599.229</c:v>
                </c:pt>
                <c:pt idx="137">
                  <c:v>599.237</c:v>
                </c:pt>
                <c:pt idx="138">
                  <c:v>599.241</c:v>
                </c:pt>
                <c:pt idx="139">
                  <c:v>599.218</c:v>
                </c:pt>
                <c:pt idx="140">
                  <c:v>599.237</c:v>
                </c:pt>
                <c:pt idx="141">
                  <c:v>599.233</c:v>
                </c:pt>
                <c:pt idx="142">
                  <c:v>599.253</c:v>
                </c:pt>
                <c:pt idx="143">
                  <c:v>599.229</c:v>
                </c:pt>
                <c:pt idx="144">
                  <c:v>599.206</c:v>
                </c:pt>
                <c:pt idx="145">
                  <c:v>599.226</c:v>
                </c:pt>
                <c:pt idx="146">
                  <c:v>599.218</c:v>
                </c:pt>
                <c:pt idx="147">
                  <c:v>599.249</c:v>
                </c:pt>
                <c:pt idx="148">
                  <c:v>599.233</c:v>
                </c:pt>
                <c:pt idx="149">
                  <c:v>599.249</c:v>
                </c:pt>
                <c:pt idx="150">
                  <c:v>599.229</c:v>
                </c:pt>
                <c:pt idx="151">
                  <c:v>599.226</c:v>
                </c:pt>
                <c:pt idx="152">
                  <c:v>599.218</c:v>
                </c:pt>
                <c:pt idx="153">
                  <c:v>599.218</c:v>
                </c:pt>
                <c:pt idx="154">
                  <c:v>599.175</c:v>
                </c:pt>
                <c:pt idx="155">
                  <c:v>599.175</c:v>
                </c:pt>
                <c:pt idx="156">
                  <c:v>599.183</c:v>
                </c:pt>
                <c:pt idx="157">
                  <c:v>599.179</c:v>
                </c:pt>
                <c:pt idx="158">
                  <c:v>599.19</c:v>
                </c:pt>
                <c:pt idx="159">
                  <c:v>599.167</c:v>
                </c:pt>
                <c:pt idx="160">
                  <c:v>599.21</c:v>
                </c:pt>
                <c:pt idx="161">
                  <c:v>599.19</c:v>
                </c:pt>
                <c:pt idx="162">
                  <c:v>599.19</c:v>
                </c:pt>
                <c:pt idx="163">
                  <c:v>599.194</c:v>
                </c:pt>
                <c:pt idx="164">
                  <c:v>599.19</c:v>
                </c:pt>
                <c:pt idx="165">
                  <c:v>599.194</c:v>
                </c:pt>
                <c:pt idx="166">
                  <c:v>599.187</c:v>
                </c:pt>
                <c:pt idx="167">
                  <c:v>599.206</c:v>
                </c:pt>
                <c:pt idx="168">
                  <c:v>599.192</c:v>
                </c:pt>
                <c:pt idx="169">
                  <c:v>599.212</c:v>
                </c:pt>
                <c:pt idx="170">
                  <c:v>599.173</c:v>
                </c:pt>
                <c:pt idx="171">
                  <c:v>599.091</c:v>
                </c:pt>
                <c:pt idx="172">
                  <c:v>599.083</c:v>
                </c:pt>
                <c:pt idx="173">
                  <c:v>599.091</c:v>
                </c:pt>
                <c:pt idx="174">
                  <c:v>599.083</c:v>
                </c:pt>
                <c:pt idx="175">
                  <c:v>599.087</c:v>
                </c:pt>
                <c:pt idx="176">
                  <c:v>599.083</c:v>
                </c:pt>
                <c:pt idx="177">
                  <c:v>599.083</c:v>
                </c:pt>
                <c:pt idx="178">
                  <c:v>599.079</c:v>
                </c:pt>
                <c:pt idx="179">
                  <c:v>599.079</c:v>
                </c:pt>
                <c:pt idx="180">
                  <c:v>599.056</c:v>
                </c:pt>
                <c:pt idx="181">
                  <c:v>599.075</c:v>
                </c:pt>
                <c:pt idx="182">
                  <c:v>599.091</c:v>
                </c:pt>
                <c:pt idx="183">
                  <c:v>599.106</c:v>
                </c:pt>
                <c:pt idx="184">
                  <c:v>599.103</c:v>
                </c:pt>
                <c:pt idx="185">
                  <c:v>599.103</c:v>
                </c:pt>
                <c:pt idx="186">
                  <c:v>599.075</c:v>
                </c:pt>
                <c:pt idx="187">
                  <c:v>599.095</c:v>
                </c:pt>
                <c:pt idx="188">
                  <c:v>599.083</c:v>
                </c:pt>
                <c:pt idx="189">
                  <c:v>599.083</c:v>
                </c:pt>
                <c:pt idx="190">
                  <c:v>599.091</c:v>
                </c:pt>
                <c:pt idx="191">
                  <c:v>599.103</c:v>
                </c:pt>
                <c:pt idx="192">
                  <c:v>599.095</c:v>
                </c:pt>
                <c:pt idx="193">
                  <c:v>599.091</c:v>
                </c:pt>
                <c:pt idx="194">
                  <c:v>599.103</c:v>
                </c:pt>
                <c:pt idx="195">
                  <c:v>599.083</c:v>
                </c:pt>
                <c:pt idx="196">
                  <c:v>599.083</c:v>
                </c:pt>
                <c:pt idx="197">
                  <c:v>599.083</c:v>
                </c:pt>
                <c:pt idx="198">
                  <c:v>599.091</c:v>
                </c:pt>
                <c:pt idx="199">
                  <c:v>599.079</c:v>
                </c:pt>
                <c:pt idx="200">
                  <c:v>599.079</c:v>
                </c:pt>
                <c:pt idx="201">
                  <c:v>599.079</c:v>
                </c:pt>
                <c:pt idx="202">
                  <c:v>599.067</c:v>
                </c:pt>
                <c:pt idx="203">
                  <c:v>599.083</c:v>
                </c:pt>
                <c:pt idx="204">
                  <c:v>599.087</c:v>
                </c:pt>
                <c:pt idx="205">
                  <c:v>599.103</c:v>
                </c:pt>
                <c:pt idx="206">
                  <c:v>599.067</c:v>
                </c:pt>
                <c:pt idx="207">
                  <c:v>599.009</c:v>
                </c:pt>
                <c:pt idx="208">
                  <c:v>599.001</c:v>
                </c:pt>
                <c:pt idx="209">
                  <c:v>598.978</c:v>
                </c:pt>
                <c:pt idx="210">
                  <c:v>598.974</c:v>
                </c:pt>
                <c:pt idx="211">
                  <c:v>598.985</c:v>
                </c:pt>
                <c:pt idx="212">
                  <c:v>598.966</c:v>
                </c:pt>
                <c:pt idx="213">
                  <c:v>598.954</c:v>
                </c:pt>
                <c:pt idx="214">
                  <c:v>598.966</c:v>
                </c:pt>
                <c:pt idx="215">
                  <c:v>598.97</c:v>
                </c:pt>
                <c:pt idx="216">
                  <c:v>598.981</c:v>
                </c:pt>
                <c:pt idx="217">
                  <c:v>598.981</c:v>
                </c:pt>
                <c:pt idx="218">
                  <c:v>598.974</c:v>
                </c:pt>
                <c:pt idx="219">
                  <c:v>598.985</c:v>
                </c:pt>
                <c:pt idx="220">
                  <c:v>598.981</c:v>
                </c:pt>
                <c:pt idx="221">
                  <c:v>599.001</c:v>
                </c:pt>
                <c:pt idx="222">
                  <c:v>598.989</c:v>
                </c:pt>
                <c:pt idx="223">
                  <c:v>599.001</c:v>
                </c:pt>
                <c:pt idx="224">
                  <c:v>598.962</c:v>
                </c:pt>
                <c:pt idx="225">
                  <c:v>598.974</c:v>
                </c:pt>
                <c:pt idx="226">
                  <c:v>598.97</c:v>
                </c:pt>
                <c:pt idx="227">
                  <c:v>598.981</c:v>
                </c:pt>
                <c:pt idx="228">
                  <c:v>598.985</c:v>
                </c:pt>
                <c:pt idx="229">
                  <c:v>598.981</c:v>
                </c:pt>
                <c:pt idx="230">
                  <c:v>598.985</c:v>
                </c:pt>
                <c:pt idx="231">
                  <c:v>598.974</c:v>
                </c:pt>
                <c:pt idx="232">
                  <c:v>598.981</c:v>
                </c:pt>
                <c:pt idx="233">
                  <c:v>598.978</c:v>
                </c:pt>
                <c:pt idx="234">
                  <c:v>598.978</c:v>
                </c:pt>
                <c:pt idx="235">
                  <c:v>598.946</c:v>
                </c:pt>
                <c:pt idx="236">
                  <c:v>599.412</c:v>
                </c:pt>
                <c:pt idx="237">
                  <c:v>599.295</c:v>
                </c:pt>
                <c:pt idx="238">
                  <c:v>599.287</c:v>
                </c:pt>
                <c:pt idx="239">
                  <c:v>599.291</c:v>
                </c:pt>
                <c:pt idx="240">
                  <c:v>599.314</c:v>
                </c:pt>
                <c:pt idx="241">
                  <c:v>599.299</c:v>
                </c:pt>
                <c:pt idx="242">
                  <c:v>599.193</c:v>
                </c:pt>
                <c:pt idx="243">
                  <c:v>599.186</c:v>
                </c:pt>
                <c:pt idx="244">
                  <c:v>599.186</c:v>
                </c:pt>
                <c:pt idx="245">
                  <c:v>599.197</c:v>
                </c:pt>
                <c:pt idx="246">
                  <c:v>599.193</c:v>
                </c:pt>
                <c:pt idx="247">
                  <c:v>599.189</c:v>
                </c:pt>
                <c:pt idx="248">
                  <c:v>599.178</c:v>
                </c:pt>
                <c:pt idx="249">
                  <c:v>599.186</c:v>
                </c:pt>
                <c:pt idx="250">
                  <c:v>599.178</c:v>
                </c:pt>
                <c:pt idx="251">
                  <c:v>599.182</c:v>
                </c:pt>
                <c:pt idx="252">
                  <c:v>599.178</c:v>
                </c:pt>
                <c:pt idx="253">
                  <c:v>599.174</c:v>
                </c:pt>
                <c:pt idx="254">
                  <c:v>599.189</c:v>
                </c:pt>
                <c:pt idx="255">
                  <c:v>599.178</c:v>
                </c:pt>
                <c:pt idx="256">
                  <c:v>599.174</c:v>
                </c:pt>
                <c:pt idx="257">
                  <c:v>599.182</c:v>
                </c:pt>
                <c:pt idx="258">
                  <c:v>599.186</c:v>
                </c:pt>
                <c:pt idx="259">
                  <c:v>599.346</c:v>
                </c:pt>
                <c:pt idx="260">
                  <c:v>599.189</c:v>
                </c:pt>
                <c:pt idx="261">
                  <c:v>599.182</c:v>
                </c:pt>
                <c:pt idx="262">
                  <c:v>599.205</c:v>
                </c:pt>
                <c:pt idx="263">
                  <c:v>599.205</c:v>
                </c:pt>
                <c:pt idx="264">
                  <c:v>599.197</c:v>
                </c:pt>
                <c:pt idx="265">
                  <c:v>599.205</c:v>
                </c:pt>
                <c:pt idx="266">
                  <c:v>599.174</c:v>
                </c:pt>
                <c:pt idx="267">
                  <c:v>599.162</c:v>
                </c:pt>
                <c:pt idx="268">
                  <c:v>599.186</c:v>
                </c:pt>
                <c:pt idx="269">
                  <c:v>599.186</c:v>
                </c:pt>
                <c:pt idx="270">
                  <c:v>599.197</c:v>
                </c:pt>
                <c:pt idx="271">
                  <c:v>599.186</c:v>
                </c:pt>
                <c:pt idx="272">
                  <c:v>599.201</c:v>
                </c:pt>
                <c:pt idx="273">
                  <c:v>599.182</c:v>
                </c:pt>
                <c:pt idx="274">
                  <c:v>599.193</c:v>
                </c:pt>
                <c:pt idx="275">
                  <c:v>599.174</c:v>
                </c:pt>
                <c:pt idx="276">
                  <c:v>599.186</c:v>
                </c:pt>
                <c:pt idx="277">
                  <c:v>599.178</c:v>
                </c:pt>
                <c:pt idx="278">
                  <c:v>599.068</c:v>
                </c:pt>
                <c:pt idx="279">
                  <c:v>599.084</c:v>
                </c:pt>
                <c:pt idx="280">
                  <c:v>599.08</c:v>
                </c:pt>
                <c:pt idx="281">
                  <c:v>599.076</c:v>
                </c:pt>
                <c:pt idx="282">
                  <c:v>599.064</c:v>
                </c:pt>
                <c:pt idx="283">
                  <c:v>599.088</c:v>
                </c:pt>
                <c:pt idx="284">
                  <c:v>599.088</c:v>
                </c:pt>
                <c:pt idx="285">
                  <c:v>599.076</c:v>
                </c:pt>
                <c:pt idx="286">
                  <c:v>599.068</c:v>
                </c:pt>
                <c:pt idx="287">
                  <c:v>599.057</c:v>
                </c:pt>
                <c:pt idx="288">
                  <c:v>599.061</c:v>
                </c:pt>
                <c:pt idx="289">
                  <c:v>599.057</c:v>
                </c:pt>
                <c:pt idx="290">
                  <c:v>599.068</c:v>
                </c:pt>
                <c:pt idx="291">
                  <c:v>599.061</c:v>
                </c:pt>
                <c:pt idx="292">
                  <c:v>599.076</c:v>
                </c:pt>
                <c:pt idx="293">
                  <c:v>599.084</c:v>
                </c:pt>
                <c:pt idx="294">
                  <c:v>599.088</c:v>
                </c:pt>
                <c:pt idx="295">
                  <c:v>599.076</c:v>
                </c:pt>
                <c:pt idx="296">
                  <c:v>599.08</c:v>
                </c:pt>
                <c:pt idx="297">
                  <c:v>599.076</c:v>
                </c:pt>
                <c:pt idx="298">
                  <c:v>599.068</c:v>
                </c:pt>
                <c:pt idx="299">
                  <c:v>599.084</c:v>
                </c:pt>
                <c:pt idx="300">
                  <c:v>599.053</c:v>
                </c:pt>
                <c:pt idx="301">
                  <c:v>599.08</c:v>
                </c:pt>
                <c:pt idx="302">
                  <c:v>599.072</c:v>
                </c:pt>
                <c:pt idx="303">
                  <c:v>599.084</c:v>
                </c:pt>
                <c:pt idx="304">
                  <c:v>599.072</c:v>
                </c:pt>
                <c:pt idx="305">
                  <c:v>599.096</c:v>
                </c:pt>
                <c:pt idx="306">
                  <c:v>599.084</c:v>
                </c:pt>
                <c:pt idx="307">
                  <c:v>599.096</c:v>
                </c:pt>
                <c:pt idx="308">
                  <c:v>599.076</c:v>
                </c:pt>
                <c:pt idx="309">
                  <c:v>599.064</c:v>
                </c:pt>
                <c:pt idx="310">
                  <c:v>599.088</c:v>
                </c:pt>
                <c:pt idx="311">
                  <c:v>599.072</c:v>
                </c:pt>
                <c:pt idx="312">
                  <c:v>599.092</c:v>
                </c:pt>
                <c:pt idx="313">
                  <c:v>599.072</c:v>
                </c:pt>
                <c:pt idx="314">
                  <c:v>599.002</c:v>
                </c:pt>
                <c:pt idx="315">
                  <c:v>598.982</c:v>
                </c:pt>
                <c:pt idx="316">
                  <c:v>598.979</c:v>
                </c:pt>
                <c:pt idx="317">
                  <c:v>598.971</c:v>
                </c:pt>
                <c:pt idx="318">
                  <c:v>598.979</c:v>
                </c:pt>
                <c:pt idx="319">
                  <c:v>598.975</c:v>
                </c:pt>
                <c:pt idx="320">
                  <c:v>598.967</c:v>
                </c:pt>
                <c:pt idx="321">
                  <c:v>598.979</c:v>
                </c:pt>
                <c:pt idx="322">
                  <c:v>598.98</c:v>
                </c:pt>
                <c:pt idx="323">
                  <c:v>598.984</c:v>
                </c:pt>
                <c:pt idx="324">
                  <c:v>598.973</c:v>
                </c:pt>
                <c:pt idx="325">
                  <c:v>598.973</c:v>
                </c:pt>
                <c:pt idx="326">
                  <c:v>598.973</c:v>
                </c:pt>
                <c:pt idx="327">
                  <c:v>598.977</c:v>
                </c:pt>
                <c:pt idx="328">
                  <c:v>598.957</c:v>
                </c:pt>
                <c:pt idx="329">
                  <c:v>598.965</c:v>
                </c:pt>
                <c:pt idx="330">
                  <c:v>598.977</c:v>
                </c:pt>
                <c:pt idx="331">
                  <c:v>598.957</c:v>
                </c:pt>
                <c:pt idx="332">
                  <c:v>598.977</c:v>
                </c:pt>
                <c:pt idx="333">
                  <c:v>598.945</c:v>
                </c:pt>
                <c:pt idx="334">
                  <c:v>598.984</c:v>
                </c:pt>
                <c:pt idx="335">
                  <c:v>598.973</c:v>
                </c:pt>
                <c:pt idx="336">
                  <c:v>598.969</c:v>
                </c:pt>
                <c:pt idx="337">
                  <c:v>598.957</c:v>
                </c:pt>
                <c:pt idx="338">
                  <c:v>598.98</c:v>
                </c:pt>
                <c:pt idx="339">
                  <c:v>598.973</c:v>
                </c:pt>
                <c:pt idx="340">
                  <c:v>598.973</c:v>
                </c:pt>
                <c:pt idx="341">
                  <c:v>599.094</c:v>
                </c:pt>
                <c:pt idx="342">
                  <c:v>598.988</c:v>
                </c:pt>
                <c:pt idx="343">
                  <c:v>599.306</c:v>
                </c:pt>
                <c:pt idx="344">
                  <c:v>599.325</c:v>
                </c:pt>
                <c:pt idx="345">
                  <c:v>599.341</c:v>
                </c:pt>
                <c:pt idx="346">
                  <c:v>599.337</c:v>
                </c:pt>
                <c:pt idx="347">
                  <c:v>599.349</c:v>
                </c:pt>
                <c:pt idx="348">
                  <c:v>599.341</c:v>
                </c:pt>
                <c:pt idx="349">
                  <c:v>599.313</c:v>
                </c:pt>
                <c:pt idx="350">
                  <c:v>599.239</c:v>
                </c:pt>
                <c:pt idx="351">
                  <c:v>599.231</c:v>
                </c:pt>
                <c:pt idx="352">
                  <c:v>599.228</c:v>
                </c:pt>
                <c:pt idx="353">
                  <c:v>599.239</c:v>
                </c:pt>
                <c:pt idx="354">
                  <c:v>599.243</c:v>
                </c:pt>
                <c:pt idx="355">
                  <c:v>599.22</c:v>
                </c:pt>
                <c:pt idx="356">
                  <c:v>599.243</c:v>
                </c:pt>
                <c:pt idx="357">
                  <c:v>599.247</c:v>
                </c:pt>
                <c:pt idx="358">
                  <c:v>599.243</c:v>
                </c:pt>
                <c:pt idx="359">
                  <c:v>599.243</c:v>
                </c:pt>
                <c:pt idx="360">
                  <c:v>599.224</c:v>
                </c:pt>
                <c:pt idx="361">
                  <c:v>599.235</c:v>
                </c:pt>
                <c:pt idx="362">
                  <c:v>599.231</c:v>
                </c:pt>
                <c:pt idx="363">
                  <c:v>599.22</c:v>
                </c:pt>
                <c:pt idx="364">
                  <c:v>599.22</c:v>
                </c:pt>
                <c:pt idx="365">
                  <c:v>599.231</c:v>
                </c:pt>
                <c:pt idx="366">
                  <c:v>599.255</c:v>
                </c:pt>
                <c:pt idx="367">
                  <c:v>599.247</c:v>
                </c:pt>
                <c:pt idx="368">
                  <c:v>599.259</c:v>
                </c:pt>
                <c:pt idx="369">
                  <c:v>599.239</c:v>
                </c:pt>
                <c:pt idx="370">
                  <c:v>599.228</c:v>
                </c:pt>
                <c:pt idx="371">
                  <c:v>599.224</c:v>
                </c:pt>
                <c:pt idx="372">
                  <c:v>599.22</c:v>
                </c:pt>
                <c:pt idx="373">
                  <c:v>599.216</c:v>
                </c:pt>
                <c:pt idx="374">
                  <c:v>599.208</c:v>
                </c:pt>
                <c:pt idx="375">
                  <c:v>599.231</c:v>
                </c:pt>
                <c:pt idx="376">
                  <c:v>599.246</c:v>
                </c:pt>
                <c:pt idx="377">
                  <c:v>599.234</c:v>
                </c:pt>
                <c:pt idx="378">
                  <c:v>599.23</c:v>
                </c:pt>
                <c:pt idx="379">
                  <c:v>599.242</c:v>
                </c:pt>
                <c:pt idx="380">
                  <c:v>599.227</c:v>
                </c:pt>
                <c:pt idx="381">
                  <c:v>599.25</c:v>
                </c:pt>
                <c:pt idx="382">
                  <c:v>599.234</c:v>
                </c:pt>
                <c:pt idx="383">
                  <c:v>599.215</c:v>
                </c:pt>
                <c:pt idx="384">
                  <c:v>599.234</c:v>
                </c:pt>
                <c:pt idx="385">
                  <c:v>599.214</c:v>
                </c:pt>
                <c:pt idx="386">
                  <c:v>599.14</c:v>
                </c:pt>
                <c:pt idx="387">
                  <c:v>599.144</c:v>
                </c:pt>
                <c:pt idx="388">
                  <c:v>599.116</c:v>
                </c:pt>
                <c:pt idx="389">
                  <c:v>599.132</c:v>
                </c:pt>
                <c:pt idx="390">
                  <c:v>599.12</c:v>
                </c:pt>
                <c:pt idx="391">
                  <c:v>599.108</c:v>
                </c:pt>
                <c:pt idx="392">
                  <c:v>599.12</c:v>
                </c:pt>
                <c:pt idx="393">
                  <c:v>599.124</c:v>
                </c:pt>
                <c:pt idx="394">
                  <c:v>599.124</c:v>
                </c:pt>
                <c:pt idx="395">
                  <c:v>599.12</c:v>
                </c:pt>
                <c:pt idx="396">
                  <c:v>599.124</c:v>
                </c:pt>
                <c:pt idx="397">
                  <c:v>599.124</c:v>
                </c:pt>
                <c:pt idx="398">
                  <c:v>599.132</c:v>
                </c:pt>
                <c:pt idx="399">
                  <c:v>599.124</c:v>
                </c:pt>
                <c:pt idx="400">
                  <c:v>599.14</c:v>
                </c:pt>
                <c:pt idx="401">
                  <c:v>599.147</c:v>
                </c:pt>
                <c:pt idx="402">
                  <c:v>599.116</c:v>
                </c:pt>
                <c:pt idx="403">
                  <c:v>599.14</c:v>
                </c:pt>
                <c:pt idx="404">
                  <c:v>599.136</c:v>
                </c:pt>
                <c:pt idx="405">
                  <c:v>599.14</c:v>
                </c:pt>
                <c:pt idx="406">
                  <c:v>599.085</c:v>
                </c:pt>
                <c:pt idx="407">
                  <c:v>599.097</c:v>
                </c:pt>
                <c:pt idx="408">
                  <c:v>599.116</c:v>
                </c:pt>
                <c:pt idx="409">
                  <c:v>599.128</c:v>
                </c:pt>
                <c:pt idx="410">
                  <c:v>599.14</c:v>
                </c:pt>
                <c:pt idx="411">
                  <c:v>599.12</c:v>
                </c:pt>
                <c:pt idx="412">
                  <c:v>599.136</c:v>
                </c:pt>
                <c:pt idx="413">
                  <c:v>599.116</c:v>
                </c:pt>
                <c:pt idx="414">
                  <c:v>599.137</c:v>
                </c:pt>
                <c:pt idx="415">
                  <c:v>599.098</c:v>
                </c:pt>
                <c:pt idx="416">
                  <c:v>599.117</c:v>
                </c:pt>
                <c:pt idx="417">
                  <c:v>599.105</c:v>
                </c:pt>
                <c:pt idx="418">
                  <c:v>599.105</c:v>
                </c:pt>
                <c:pt idx="419">
                  <c:v>599.117</c:v>
                </c:pt>
                <c:pt idx="420">
                  <c:v>599.09</c:v>
                </c:pt>
                <c:pt idx="421">
                  <c:v>599.012</c:v>
                </c:pt>
                <c:pt idx="422">
                  <c:v>599.016</c:v>
                </c:pt>
                <c:pt idx="423">
                  <c:v>599.02</c:v>
                </c:pt>
                <c:pt idx="424">
                  <c:v>599.02</c:v>
                </c:pt>
                <c:pt idx="425">
                  <c:v>599.012</c:v>
                </c:pt>
                <c:pt idx="426">
                  <c:v>598.996</c:v>
                </c:pt>
                <c:pt idx="427">
                  <c:v>598.988</c:v>
                </c:pt>
                <c:pt idx="428">
                  <c:v>599</c:v>
                </c:pt>
                <c:pt idx="429">
                  <c:v>598.992</c:v>
                </c:pt>
                <c:pt idx="430">
                  <c:v>599</c:v>
                </c:pt>
                <c:pt idx="431">
                  <c:v>599.016</c:v>
                </c:pt>
                <c:pt idx="432">
                  <c:v>599</c:v>
                </c:pt>
                <c:pt idx="433">
                  <c:v>598.992</c:v>
                </c:pt>
                <c:pt idx="434">
                  <c:v>599.008</c:v>
                </c:pt>
                <c:pt idx="435">
                  <c:v>598.973</c:v>
                </c:pt>
                <c:pt idx="436">
                  <c:v>598.98</c:v>
                </c:pt>
                <c:pt idx="437">
                  <c:v>599</c:v>
                </c:pt>
                <c:pt idx="438">
                  <c:v>599.008</c:v>
                </c:pt>
                <c:pt idx="439">
                  <c:v>599.02</c:v>
                </c:pt>
                <c:pt idx="440">
                  <c:v>598.996</c:v>
                </c:pt>
                <c:pt idx="441">
                  <c:v>599.008</c:v>
                </c:pt>
                <c:pt idx="442">
                  <c:v>599.012</c:v>
                </c:pt>
                <c:pt idx="443">
                  <c:v>599.016</c:v>
                </c:pt>
                <c:pt idx="444">
                  <c:v>599.012</c:v>
                </c:pt>
                <c:pt idx="445">
                  <c:v>599.008</c:v>
                </c:pt>
                <c:pt idx="446">
                  <c:v>599.004</c:v>
                </c:pt>
                <c:pt idx="447">
                  <c:v>598.988</c:v>
                </c:pt>
                <c:pt idx="448">
                  <c:v>598.996</c:v>
                </c:pt>
                <c:pt idx="449">
                  <c:v>598.992</c:v>
                </c:pt>
                <c:pt idx="450">
                  <c:v>599.078</c:v>
                </c:pt>
                <c:pt idx="451">
                  <c:v>599.348</c:v>
                </c:pt>
                <c:pt idx="452">
                  <c:v>599.348</c:v>
                </c:pt>
                <c:pt idx="453">
                  <c:v>599.348</c:v>
                </c:pt>
                <c:pt idx="454">
                  <c:v>599.355</c:v>
                </c:pt>
                <c:pt idx="455">
                  <c:v>599.34</c:v>
                </c:pt>
                <c:pt idx="456">
                  <c:v>599.312</c:v>
                </c:pt>
                <c:pt idx="457">
                  <c:v>599.238</c:v>
                </c:pt>
                <c:pt idx="458">
                  <c:v>599.25</c:v>
                </c:pt>
                <c:pt idx="459">
                  <c:v>599.242</c:v>
                </c:pt>
                <c:pt idx="460">
                  <c:v>599.246</c:v>
                </c:pt>
                <c:pt idx="461">
                  <c:v>599.23</c:v>
                </c:pt>
                <c:pt idx="462">
                  <c:v>599.23</c:v>
                </c:pt>
                <c:pt idx="463">
                  <c:v>599.234</c:v>
                </c:pt>
                <c:pt idx="464">
                  <c:v>599.234</c:v>
                </c:pt>
                <c:pt idx="465">
                  <c:v>599.234</c:v>
                </c:pt>
                <c:pt idx="466">
                  <c:v>599.227</c:v>
                </c:pt>
                <c:pt idx="467">
                  <c:v>599.227</c:v>
                </c:pt>
                <c:pt idx="468">
                  <c:v>599.23</c:v>
                </c:pt>
                <c:pt idx="469">
                  <c:v>599.234</c:v>
                </c:pt>
                <c:pt idx="470">
                  <c:v>599.227</c:v>
                </c:pt>
                <c:pt idx="471">
                  <c:v>599.234</c:v>
                </c:pt>
                <c:pt idx="472">
                  <c:v>599.25</c:v>
                </c:pt>
                <c:pt idx="473">
                  <c:v>599.227</c:v>
                </c:pt>
                <c:pt idx="474">
                  <c:v>599.219</c:v>
                </c:pt>
                <c:pt idx="475">
                  <c:v>599.238</c:v>
                </c:pt>
                <c:pt idx="476">
                  <c:v>599.227</c:v>
                </c:pt>
                <c:pt idx="477">
                  <c:v>599.25</c:v>
                </c:pt>
                <c:pt idx="478">
                  <c:v>599.23</c:v>
                </c:pt>
                <c:pt idx="479">
                  <c:v>599.234</c:v>
                </c:pt>
                <c:pt idx="480">
                  <c:v>599.227</c:v>
                </c:pt>
                <c:pt idx="481">
                  <c:v>599.23</c:v>
                </c:pt>
                <c:pt idx="482">
                  <c:v>599.223</c:v>
                </c:pt>
                <c:pt idx="483">
                  <c:v>599.223</c:v>
                </c:pt>
                <c:pt idx="484">
                  <c:v>599.23</c:v>
                </c:pt>
                <c:pt idx="485">
                  <c:v>599.238</c:v>
                </c:pt>
                <c:pt idx="486">
                  <c:v>599.242</c:v>
                </c:pt>
                <c:pt idx="487">
                  <c:v>599.219</c:v>
                </c:pt>
                <c:pt idx="488">
                  <c:v>599.227</c:v>
                </c:pt>
                <c:pt idx="489">
                  <c:v>599.223</c:v>
                </c:pt>
                <c:pt idx="490">
                  <c:v>599.219</c:v>
                </c:pt>
                <c:pt idx="491">
                  <c:v>599.219</c:v>
                </c:pt>
                <c:pt idx="492">
                  <c:v>599.207</c:v>
                </c:pt>
                <c:pt idx="493">
                  <c:v>599.117</c:v>
                </c:pt>
                <c:pt idx="494">
                  <c:v>599.109</c:v>
                </c:pt>
                <c:pt idx="495">
                  <c:v>599.125</c:v>
                </c:pt>
                <c:pt idx="496">
                  <c:v>599.098</c:v>
                </c:pt>
                <c:pt idx="497">
                  <c:v>599.125</c:v>
                </c:pt>
                <c:pt idx="498">
                  <c:v>599.109</c:v>
                </c:pt>
                <c:pt idx="499">
                  <c:v>599.117</c:v>
                </c:pt>
                <c:pt idx="500">
                  <c:v>599.074</c:v>
                </c:pt>
                <c:pt idx="501">
                  <c:v>599.09</c:v>
                </c:pt>
                <c:pt idx="502">
                  <c:v>599.082</c:v>
                </c:pt>
                <c:pt idx="503">
                  <c:v>599.082</c:v>
                </c:pt>
                <c:pt idx="504">
                  <c:v>599.082</c:v>
                </c:pt>
                <c:pt idx="505">
                  <c:v>599.082</c:v>
                </c:pt>
                <c:pt idx="506">
                  <c:v>599.156</c:v>
                </c:pt>
                <c:pt idx="507">
                  <c:v>599.086</c:v>
                </c:pt>
                <c:pt idx="508">
                  <c:v>599.098</c:v>
                </c:pt>
                <c:pt idx="509">
                  <c:v>599.086</c:v>
                </c:pt>
                <c:pt idx="510">
                  <c:v>599.086</c:v>
                </c:pt>
                <c:pt idx="511">
                  <c:v>599.113</c:v>
                </c:pt>
                <c:pt idx="512">
                  <c:v>599.121</c:v>
                </c:pt>
                <c:pt idx="513">
                  <c:v>599.117</c:v>
                </c:pt>
                <c:pt idx="514">
                  <c:v>599.098</c:v>
                </c:pt>
                <c:pt idx="515">
                  <c:v>599.102</c:v>
                </c:pt>
                <c:pt idx="516">
                  <c:v>599.094</c:v>
                </c:pt>
                <c:pt idx="517">
                  <c:v>599.098</c:v>
                </c:pt>
                <c:pt idx="518">
                  <c:v>599.098</c:v>
                </c:pt>
                <c:pt idx="519">
                  <c:v>599.105</c:v>
                </c:pt>
                <c:pt idx="520">
                  <c:v>599.102</c:v>
                </c:pt>
                <c:pt idx="521">
                  <c:v>599.094</c:v>
                </c:pt>
                <c:pt idx="522">
                  <c:v>599.094</c:v>
                </c:pt>
                <c:pt idx="523">
                  <c:v>599.082</c:v>
                </c:pt>
                <c:pt idx="524">
                  <c:v>599.098</c:v>
                </c:pt>
                <c:pt idx="525">
                  <c:v>599.074</c:v>
                </c:pt>
                <c:pt idx="526">
                  <c:v>599.082</c:v>
                </c:pt>
                <c:pt idx="527">
                  <c:v>599.074</c:v>
                </c:pt>
                <c:pt idx="528">
                  <c:v>599.066</c:v>
                </c:pt>
                <c:pt idx="529">
                  <c:v>598.992</c:v>
                </c:pt>
                <c:pt idx="530">
                  <c:v>599.004</c:v>
                </c:pt>
                <c:pt idx="531">
                  <c:v>598.996</c:v>
                </c:pt>
                <c:pt idx="532">
                  <c:v>598.992</c:v>
                </c:pt>
                <c:pt idx="533">
                  <c:v>599</c:v>
                </c:pt>
                <c:pt idx="534">
                  <c:v>598.988</c:v>
                </c:pt>
                <c:pt idx="535">
                  <c:v>598.996</c:v>
                </c:pt>
                <c:pt idx="536">
                  <c:v>598.984</c:v>
                </c:pt>
                <c:pt idx="537">
                  <c:v>598.992</c:v>
                </c:pt>
                <c:pt idx="538">
                  <c:v>598.992</c:v>
                </c:pt>
                <c:pt idx="539">
                  <c:v>599</c:v>
                </c:pt>
                <c:pt idx="540">
                  <c:v>598.984</c:v>
                </c:pt>
                <c:pt idx="541">
                  <c:v>598.969</c:v>
                </c:pt>
                <c:pt idx="542">
                  <c:v>599</c:v>
                </c:pt>
                <c:pt idx="543">
                  <c:v>598.98</c:v>
                </c:pt>
                <c:pt idx="544">
                  <c:v>599.008</c:v>
                </c:pt>
                <c:pt idx="545">
                  <c:v>598.977</c:v>
                </c:pt>
                <c:pt idx="546">
                  <c:v>598.988</c:v>
                </c:pt>
                <c:pt idx="547">
                  <c:v>598.977</c:v>
                </c:pt>
                <c:pt idx="548">
                  <c:v>598.969</c:v>
                </c:pt>
                <c:pt idx="549">
                  <c:v>599.008</c:v>
                </c:pt>
                <c:pt idx="550">
                  <c:v>599.008</c:v>
                </c:pt>
                <c:pt idx="551">
                  <c:v>598.992</c:v>
                </c:pt>
                <c:pt idx="552">
                  <c:v>598.996</c:v>
                </c:pt>
                <c:pt idx="553">
                  <c:v>598.996</c:v>
                </c:pt>
                <c:pt idx="554">
                  <c:v>598.988</c:v>
                </c:pt>
                <c:pt idx="555">
                  <c:v>598.984</c:v>
                </c:pt>
                <c:pt idx="556">
                  <c:v>598.969</c:v>
                </c:pt>
                <c:pt idx="557">
                  <c:v>598.98</c:v>
                </c:pt>
                <c:pt idx="558">
                  <c:v>599.293</c:v>
                </c:pt>
                <c:pt idx="559">
                  <c:v>599.305</c:v>
                </c:pt>
                <c:pt idx="560">
                  <c:v>599.301</c:v>
                </c:pt>
                <c:pt idx="561">
                  <c:v>599.285</c:v>
                </c:pt>
                <c:pt idx="562">
                  <c:v>599.297</c:v>
                </c:pt>
                <c:pt idx="563">
                  <c:v>599.312</c:v>
                </c:pt>
                <c:pt idx="564">
                  <c:v>599.316</c:v>
                </c:pt>
                <c:pt idx="565">
                  <c:v>599.234</c:v>
                </c:pt>
                <c:pt idx="566">
                  <c:v>599.207</c:v>
                </c:pt>
                <c:pt idx="567">
                  <c:v>599.211</c:v>
                </c:pt>
                <c:pt idx="568">
                  <c:v>599.215</c:v>
                </c:pt>
                <c:pt idx="569">
                  <c:v>599.207</c:v>
                </c:pt>
                <c:pt idx="570">
                  <c:v>599.18</c:v>
                </c:pt>
                <c:pt idx="571">
                  <c:v>599.191</c:v>
                </c:pt>
                <c:pt idx="572">
                  <c:v>599.199</c:v>
                </c:pt>
                <c:pt idx="573">
                  <c:v>599.223</c:v>
                </c:pt>
                <c:pt idx="574">
                  <c:v>599.211</c:v>
                </c:pt>
                <c:pt idx="575">
                  <c:v>599.227</c:v>
                </c:pt>
                <c:pt idx="576">
                  <c:v>599.219</c:v>
                </c:pt>
                <c:pt idx="577">
                  <c:v>599.223</c:v>
                </c:pt>
                <c:pt idx="578">
                  <c:v>599.215</c:v>
                </c:pt>
                <c:pt idx="579">
                  <c:v>599.203</c:v>
                </c:pt>
                <c:pt idx="580">
                  <c:v>599.207</c:v>
                </c:pt>
                <c:pt idx="581">
                  <c:v>599.215</c:v>
                </c:pt>
                <c:pt idx="582">
                  <c:v>599.199</c:v>
                </c:pt>
                <c:pt idx="583">
                  <c:v>599.203</c:v>
                </c:pt>
                <c:pt idx="584">
                  <c:v>599.203</c:v>
                </c:pt>
                <c:pt idx="585">
                  <c:v>599.227</c:v>
                </c:pt>
                <c:pt idx="586">
                  <c:v>599.223</c:v>
                </c:pt>
                <c:pt idx="587">
                  <c:v>599.184</c:v>
                </c:pt>
                <c:pt idx="588">
                  <c:v>599.219</c:v>
                </c:pt>
                <c:pt idx="589">
                  <c:v>599.228</c:v>
                </c:pt>
                <c:pt idx="590">
                  <c:v>599.22</c:v>
                </c:pt>
                <c:pt idx="591">
                  <c:v>599.208</c:v>
                </c:pt>
                <c:pt idx="592">
                  <c:v>599.212</c:v>
                </c:pt>
                <c:pt idx="593">
                  <c:v>599.216</c:v>
                </c:pt>
                <c:pt idx="594">
                  <c:v>599.212</c:v>
                </c:pt>
                <c:pt idx="595">
                  <c:v>599.22</c:v>
                </c:pt>
                <c:pt idx="596">
                  <c:v>599.228</c:v>
                </c:pt>
                <c:pt idx="597">
                  <c:v>599.228</c:v>
                </c:pt>
                <c:pt idx="598">
                  <c:v>599.212</c:v>
                </c:pt>
                <c:pt idx="599">
                  <c:v>599.22</c:v>
                </c:pt>
                <c:pt idx="600">
                  <c:v>599.099</c:v>
                </c:pt>
                <c:pt idx="601">
                  <c:v>599.095</c:v>
                </c:pt>
                <c:pt idx="602">
                  <c:v>599.099</c:v>
                </c:pt>
                <c:pt idx="603">
                  <c:v>599.083</c:v>
                </c:pt>
                <c:pt idx="604">
                  <c:v>599.122</c:v>
                </c:pt>
                <c:pt idx="605">
                  <c:v>599.13</c:v>
                </c:pt>
                <c:pt idx="606">
                  <c:v>599.106</c:v>
                </c:pt>
                <c:pt idx="607">
                  <c:v>599.106</c:v>
                </c:pt>
                <c:pt idx="608">
                  <c:v>599.11</c:v>
                </c:pt>
                <c:pt idx="609">
                  <c:v>599.106</c:v>
                </c:pt>
                <c:pt idx="610">
                  <c:v>599.087</c:v>
                </c:pt>
                <c:pt idx="611">
                  <c:v>599.099</c:v>
                </c:pt>
                <c:pt idx="612">
                  <c:v>599.103</c:v>
                </c:pt>
                <c:pt idx="613">
                  <c:v>599.118</c:v>
                </c:pt>
                <c:pt idx="614">
                  <c:v>599.099</c:v>
                </c:pt>
                <c:pt idx="615">
                  <c:v>599.106</c:v>
                </c:pt>
                <c:pt idx="616">
                  <c:v>599.118</c:v>
                </c:pt>
                <c:pt idx="617">
                  <c:v>599.126</c:v>
                </c:pt>
                <c:pt idx="618">
                  <c:v>599.106</c:v>
                </c:pt>
                <c:pt idx="619">
                  <c:v>599.11</c:v>
                </c:pt>
                <c:pt idx="620">
                  <c:v>599.118</c:v>
                </c:pt>
                <c:pt idx="621">
                  <c:v>599.118</c:v>
                </c:pt>
                <c:pt idx="622">
                  <c:v>599.118</c:v>
                </c:pt>
                <c:pt idx="623">
                  <c:v>599.11</c:v>
                </c:pt>
                <c:pt idx="624">
                  <c:v>599.118</c:v>
                </c:pt>
                <c:pt idx="625">
                  <c:v>599.11</c:v>
                </c:pt>
                <c:pt idx="626">
                  <c:v>599.118</c:v>
                </c:pt>
                <c:pt idx="627">
                  <c:v>599.09</c:v>
                </c:pt>
                <c:pt idx="628">
                  <c:v>599.098</c:v>
                </c:pt>
                <c:pt idx="629">
                  <c:v>599.09</c:v>
                </c:pt>
                <c:pt idx="630">
                  <c:v>599.098</c:v>
                </c:pt>
                <c:pt idx="631">
                  <c:v>599.105</c:v>
                </c:pt>
                <c:pt idx="632">
                  <c:v>599.102</c:v>
                </c:pt>
                <c:pt idx="633">
                  <c:v>599.113</c:v>
                </c:pt>
                <c:pt idx="634">
                  <c:v>599.098</c:v>
                </c:pt>
                <c:pt idx="635">
                  <c:v>599.109</c:v>
                </c:pt>
                <c:pt idx="636">
                  <c:v>598.992</c:v>
                </c:pt>
                <c:pt idx="637">
                  <c:v>599.023</c:v>
                </c:pt>
                <c:pt idx="638">
                  <c:v>599.012</c:v>
                </c:pt>
                <c:pt idx="639">
                  <c:v>599</c:v>
                </c:pt>
                <c:pt idx="640">
                  <c:v>599.016</c:v>
                </c:pt>
                <c:pt idx="641">
                  <c:v>599</c:v>
                </c:pt>
                <c:pt idx="642">
                  <c:v>599.016</c:v>
                </c:pt>
                <c:pt idx="643">
                  <c:v>599.004</c:v>
                </c:pt>
                <c:pt idx="644">
                  <c:v>599.008</c:v>
                </c:pt>
                <c:pt idx="645">
                  <c:v>599.004</c:v>
                </c:pt>
                <c:pt idx="646">
                  <c:v>599.008</c:v>
                </c:pt>
                <c:pt idx="647">
                  <c:v>598.977</c:v>
                </c:pt>
                <c:pt idx="648">
                  <c:v>598.977</c:v>
                </c:pt>
                <c:pt idx="649">
                  <c:v>598.973</c:v>
                </c:pt>
                <c:pt idx="650">
                  <c:v>598.992</c:v>
                </c:pt>
                <c:pt idx="651">
                  <c:v>599.023</c:v>
                </c:pt>
                <c:pt idx="652">
                  <c:v>599.016</c:v>
                </c:pt>
                <c:pt idx="653">
                  <c:v>599.023</c:v>
                </c:pt>
                <c:pt idx="654">
                  <c:v>599.008</c:v>
                </c:pt>
                <c:pt idx="655">
                  <c:v>599.016</c:v>
                </c:pt>
                <c:pt idx="656">
                  <c:v>599.008</c:v>
                </c:pt>
                <c:pt idx="657">
                  <c:v>599.008</c:v>
                </c:pt>
                <c:pt idx="658">
                  <c:v>599.004</c:v>
                </c:pt>
                <c:pt idx="659">
                  <c:v>598.988</c:v>
                </c:pt>
                <c:pt idx="660">
                  <c:v>598.996</c:v>
                </c:pt>
                <c:pt idx="661">
                  <c:v>598.969</c:v>
                </c:pt>
                <c:pt idx="662">
                  <c:v>598.977</c:v>
                </c:pt>
                <c:pt idx="663">
                  <c:v>598.992</c:v>
                </c:pt>
                <c:pt idx="664">
                  <c:v>598.988</c:v>
                </c:pt>
                <c:pt idx="665">
                  <c:v>599.008</c:v>
                </c:pt>
                <c:pt idx="666">
                  <c:v>599.414</c:v>
                </c:pt>
                <c:pt idx="667">
                  <c:v>599.348</c:v>
                </c:pt>
                <c:pt idx="668">
                  <c:v>599.355</c:v>
                </c:pt>
                <c:pt idx="669">
                  <c:v>599.375</c:v>
                </c:pt>
                <c:pt idx="670">
                  <c:v>599.359</c:v>
                </c:pt>
                <c:pt idx="671">
                  <c:v>599.461</c:v>
                </c:pt>
                <c:pt idx="672">
                  <c:v>599.227</c:v>
                </c:pt>
                <c:pt idx="673">
                  <c:v>599.242</c:v>
                </c:pt>
                <c:pt idx="674">
                  <c:v>599.246</c:v>
                </c:pt>
                <c:pt idx="675">
                  <c:v>599.246</c:v>
                </c:pt>
                <c:pt idx="676">
                  <c:v>599.242</c:v>
                </c:pt>
                <c:pt idx="677">
                  <c:v>599.25</c:v>
                </c:pt>
                <c:pt idx="678">
                  <c:v>599.25</c:v>
                </c:pt>
                <c:pt idx="679">
                  <c:v>599.238</c:v>
                </c:pt>
                <c:pt idx="680">
                  <c:v>599.238</c:v>
                </c:pt>
                <c:pt idx="681">
                  <c:v>599.242</c:v>
                </c:pt>
                <c:pt idx="682">
                  <c:v>599.246</c:v>
                </c:pt>
                <c:pt idx="683">
                  <c:v>599.242</c:v>
                </c:pt>
                <c:pt idx="684">
                  <c:v>599.25</c:v>
                </c:pt>
                <c:pt idx="685">
                  <c:v>599.246</c:v>
                </c:pt>
                <c:pt idx="686">
                  <c:v>599.238</c:v>
                </c:pt>
                <c:pt idx="687">
                  <c:v>599.254</c:v>
                </c:pt>
                <c:pt idx="688">
                  <c:v>599.25</c:v>
                </c:pt>
                <c:pt idx="689">
                  <c:v>599.266</c:v>
                </c:pt>
                <c:pt idx="690">
                  <c:v>599.246</c:v>
                </c:pt>
                <c:pt idx="691">
                  <c:v>599.227</c:v>
                </c:pt>
                <c:pt idx="692">
                  <c:v>599.219</c:v>
                </c:pt>
                <c:pt idx="693">
                  <c:v>599.23</c:v>
                </c:pt>
                <c:pt idx="694">
                  <c:v>599.234</c:v>
                </c:pt>
                <c:pt idx="695">
                  <c:v>599.242</c:v>
                </c:pt>
                <c:pt idx="696">
                  <c:v>599.254</c:v>
                </c:pt>
                <c:pt idx="697">
                  <c:v>599.242</c:v>
                </c:pt>
                <c:pt idx="698">
                  <c:v>599.25</c:v>
                </c:pt>
                <c:pt idx="699">
                  <c:v>599.246</c:v>
                </c:pt>
                <c:pt idx="700">
                  <c:v>599.246</c:v>
                </c:pt>
                <c:pt idx="701">
                  <c:v>599.227</c:v>
                </c:pt>
                <c:pt idx="702">
                  <c:v>599.234</c:v>
                </c:pt>
                <c:pt idx="703">
                  <c:v>599.227</c:v>
                </c:pt>
                <c:pt idx="704">
                  <c:v>599.246</c:v>
                </c:pt>
                <c:pt idx="705">
                  <c:v>599.258</c:v>
                </c:pt>
                <c:pt idx="706">
                  <c:v>599.242</c:v>
                </c:pt>
                <c:pt idx="707">
                  <c:v>599.227</c:v>
                </c:pt>
                <c:pt idx="708">
                  <c:v>599.152</c:v>
                </c:pt>
                <c:pt idx="709">
                  <c:v>599.121</c:v>
                </c:pt>
                <c:pt idx="710">
                  <c:v>599.129</c:v>
                </c:pt>
                <c:pt idx="711">
                  <c:v>599.133</c:v>
                </c:pt>
                <c:pt idx="712">
                  <c:v>599.137</c:v>
                </c:pt>
                <c:pt idx="713">
                  <c:v>599.152</c:v>
                </c:pt>
                <c:pt idx="714">
                  <c:v>599.137</c:v>
                </c:pt>
                <c:pt idx="715">
                  <c:v>599.152</c:v>
                </c:pt>
                <c:pt idx="716">
                  <c:v>599.133</c:v>
                </c:pt>
                <c:pt idx="717">
                  <c:v>599.133</c:v>
                </c:pt>
                <c:pt idx="718">
                  <c:v>599.113</c:v>
                </c:pt>
                <c:pt idx="719">
                  <c:v>599.145</c:v>
                </c:pt>
                <c:pt idx="720">
                  <c:v>599.129</c:v>
                </c:pt>
                <c:pt idx="721">
                  <c:v>599.102</c:v>
                </c:pt>
                <c:pt idx="722">
                  <c:v>599.156</c:v>
                </c:pt>
                <c:pt idx="723">
                  <c:v>599.145</c:v>
                </c:pt>
                <c:pt idx="724">
                  <c:v>599.156</c:v>
                </c:pt>
                <c:pt idx="725">
                  <c:v>599.152</c:v>
                </c:pt>
                <c:pt idx="726">
                  <c:v>599.148</c:v>
                </c:pt>
                <c:pt idx="727">
                  <c:v>599.152</c:v>
                </c:pt>
                <c:pt idx="728">
                  <c:v>599.129</c:v>
                </c:pt>
                <c:pt idx="729">
                  <c:v>599.129</c:v>
                </c:pt>
                <c:pt idx="730">
                  <c:v>599.137</c:v>
                </c:pt>
                <c:pt idx="731">
                  <c:v>599.133</c:v>
                </c:pt>
                <c:pt idx="732">
                  <c:v>599.141</c:v>
                </c:pt>
                <c:pt idx="733">
                  <c:v>599.137</c:v>
                </c:pt>
                <c:pt idx="734">
                  <c:v>599.148</c:v>
                </c:pt>
                <c:pt idx="735">
                  <c:v>599.141</c:v>
                </c:pt>
                <c:pt idx="736">
                  <c:v>599.141</c:v>
                </c:pt>
                <c:pt idx="737">
                  <c:v>599.141</c:v>
                </c:pt>
                <c:pt idx="738">
                  <c:v>599.133</c:v>
                </c:pt>
                <c:pt idx="739">
                  <c:v>599.129</c:v>
                </c:pt>
                <c:pt idx="740">
                  <c:v>599.125</c:v>
                </c:pt>
                <c:pt idx="741">
                  <c:v>599.141</c:v>
                </c:pt>
                <c:pt idx="742">
                  <c:v>599.152</c:v>
                </c:pt>
                <c:pt idx="743">
                  <c:v>599.091</c:v>
                </c:pt>
                <c:pt idx="744">
                  <c:v>599.028</c:v>
                </c:pt>
                <c:pt idx="745">
                  <c:v>599.032</c:v>
                </c:pt>
                <c:pt idx="746">
                  <c:v>599.021</c:v>
                </c:pt>
                <c:pt idx="747">
                  <c:v>599.013</c:v>
                </c:pt>
                <c:pt idx="748">
                  <c:v>599.017</c:v>
                </c:pt>
                <c:pt idx="749">
                  <c:v>599.036</c:v>
                </c:pt>
                <c:pt idx="750">
                  <c:v>599.044</c:v>
                </c:pt>
                <c:pt idx="751">
                  <c:v>599.021</c:v>
                </c:pt>
                <c:pt idx="752">
                  <c:v>599.032</c:v>
                </c:pt>
                <c:pt idx="753">
                  <c:v>599.122</c:v>
                </c:pt>
                <c:pt idx="754">
                  <c:v>599.017</c:v>
                </c:pt>
                <c:pt idx="755">
                  <c:v>599.021</c:v>
                </c:pt>
                <c:pt idx="756">
                  <c:v>599.036</c:v>
                </c:pt>
                <c:pt idx="757">
                  <c:v>599.013</c:v>
                </c:pt>
                <c:pt idx="758">
                  <c:v>599.036</c:v>
                </c:pt>
                <c:pt idx="759">
                  <c:v>599.04</c:v>
                </c:pt>
                <c:pt idx="760">
                  <c:v>599.04</c:v>
                </c:pt>
                <c:pt idx="761">
                  <c:v>599.021</c:v>
                </c:pt>
                <c:pt idx="762">
                  <c:v>599.032</c:v>
                </c:pt>
                <c:pt idx="763">
                  <c:v>599.005</c:v>
                </c:pt>
                <c:pt idx="764">
                  <c:v>599.01</c:v>
                </c:pt>
                <c:pt idx="765">
                  <c:v>599.002</c:v>
                </c:pt>
                <c:pt idx="766">
                  <c:v>599.029</c:v>
                </c:pt>
                <c:pt idx="767">
                  <c:v>599.025</c:v>
                </c:pt>
                <c:pt idx="768">
                  <c:v>599.021</c:v>
                </c:pt>
                <c:pt idx="769">
                  <c:v>599.025</c:v>
                </c:pt>
                <c:pt idx="770">
                  <c:v>599.025</c:v>
                </c:pt>
                <c:pt idx="771">
                  <c:v>599.029</c:v>
                </c:pt>
                <c:pt idx="772">
                  <c:v>599.053</c:v>
                </c:pt>
                <c:pt idx="773">
                  <c:v>599.369</c:v>
                </c:pt>
                <c:pt idx="774">
                  <c:v>599.338</c:v>
                </c:pt>
                <c:pt idx="775">
                  <c:v>599.377</c:v>
                </c:pt>
                <c:pt idx="776">
                  <c:v>599.361</c:v>
                </c:pt>
                <c:pt idx="777">
                  <c:v>599.393</c:v>
                </c:pt>
                <c:pt idx="778">
                  <c:v>599.373</c:v>
                </c:pt>
                <c:pt idx="779">
                  <c:v>599.244</c:v>
                </c:pt>
                <c:pt idx="780">
                  <c:v>599.291</c:v>
                </c:pt>
                <c:pt idx="781">
                  <c:v>599.291</c:v>
                </c:pt>
                <c:pt idx="782">
                  <c:v>599.279</c:v>
                </c:pt>
                <c:pt idx="783">
                  <c:v>599.283</c:v>
                </c:pt>
                <c:pt idx="784">
                  <c:v>599.268</c:v>
                </c:pt>
                <c:pt idx="785">
                  <c:v>599.26</c:v>
                </c:pt>
                <c:pt idx="786">
                  <c:v>599.287</c:v>
                </c:pt>
                <c:pt idx="787">
                  <c:v>599.256</c:v>
                </c:pt>
                <c:pt idx="788">
                  <c:v>599.275</c:v>
                </c:pt>
                <c:pt idx="789">
                  <c:v>599.264</c:v>
                </c:pt>
                <c:pt idx="790">
                  <c:v>599.26</c:v>
                </c:pt>
                <c:pt idx="791">
                  <c:v>599.26</c:v>
                </c:pt>
                <c:pt idx="792">
                  <c:v>599.271</c:v>
                </c:pt>
                <c:pt idx="793">
                  <c:v>599.264</c:v>
                </c:pt>
                <c:pt idx="794">
                  <c:v>599.256</c:v>
                </c:pt>
                <c:pt idx="795">
                  <c:v>599.275</c:v>
                </c:pt>
                <c:pt idx="796">
                  <c:v>599.268</c:v>
                </c:pt>
                <c:pt idx="797">
                  <c:v>599.275</c:v>
                </c:pt>
                <c:pt idx="798">
                  <c:v>599.271</c:v>
                </c:pt>
                <c:pt idx="799">
                  <c:v>599.283</c:v>
                </c:pt>
                <c:pt idx="800">
                  <c:v>599.268</c:v>
                </c:pt>
                <c:pt idx="801">
                  <c:v>599.287</c:v>
                </c:pt>
                <c:pt idx="802">
                  <c:v>599.248</c:v>
                </c:pt>
                <c:pt idx="803">
                  <c:v>599.252</c:v>
                </c:pt>
                <c:pt idx="804">
                  <c:v>599.248</c:v>
                </c:pt>
                <c:pt idx="805">
                  <c:v>599.271</c:v>
                </c:pt>
                <c:pt idx="806">
                  <c:v>599.287</c:v>
                </c:pt>
                <c:pt idx="807">
                  <c:v>599.26</c:v>
                </c:pt>
                <c:pt idx="808">
                  <c:v>599.283</c:v>
                </c:pt>
                <c:pt idx="809">
                  <c:v>599.271</c:v>
                </c:pt>
                <c:pt idx="810">
                  <c:v>599.291</c:v>
                </c:pt>
                <c:pt idx="811">
                  <c:v>599.264</c:v>
                </c:pt>
                <c:pt idx="812">
                  <c:v>599.268</c:v>
                </c:pt>
                <c:pt idx="813">
                  <c:v>599.268</c:v>
                </c:pt>
                <c:pt idx="814">
                  <c:v>599.248</c:v>
                </c:pt>
                <c:pt idx="815">
                  <c:v>599.158</c:v>
                </c:pt>
                <c:pt idx="816">
                  <c:v>599.119</c:v>
                </c:pt>
                <c:pt idx="817">
                  <c:v>599.139</c:v>
                </c:pt>
                <c:pt idx="818">
                  <c:v>599.127</c:v>
                </c:pt>
                <c:pt idx="819">
                  <c:v>599.154</c:v>
                </c:pt>
                <c:pt idx="820">
                  <c:v>599.146</c:v>
                </c:pt>
                <c:pt idx="821">
                  <c:v>599.158</c:v>
                </c:pt>
                <c:pt idx="822">
                  <c:v>599.139</c:v>
                </c:pt>
                <c:pt idx="823">
                  <c:v>599.119</c:v>
                </c:pt>
                <c:pt idx="824">
                  <c:v>599.104</c:v>
                </c:pt>
                <c:pt idx="825">
                  <c:v>599.096</c:v>
                </c:pt>
                <c:pt idx="826">
                  <c:v>599.139</c:v>
                </c:pt>
                <c:pt idx="827">
                  <c:v>599.135</c:v>
                </c:pt>
                <c:pt idx="828">
                  <c:v>599.166</c:v>
                </c:pt>
                <c:pt idx="829">
                  <c:v>599.135</c:v>
                </c:pt>
                <c:pt idx="830">
                  <c:v>599.143</c:v>
                </c:pt>
                <c:pt idx="831">
                  <c:v>599.111</c:v>
                </c:pt>
                <c:pt idx="832">
                  <c:v>599.135</c:v>
                </c:pt>
                <c:pt idx="833">
                  <c:v>599.135</c:v>
                </c:pt>
                <c:pt idx="834">
                  <c:v>599.15</c:v>
                </c:pt>
                <c:pt idx="835">
                  <c:v>599.139</c:v>
                </c:pt>
                <c:pt idx="836">
                  <c:v>599.123</c:v>
                </c:pt>
                <c:pt idx="837">
                  <c:v>599.146</c:v>
                </c:pt>
                <c:pt idx="838">
                  <c:v>599.127</c:v>
                </c:pt>
                <c:pt idx="839">
                  <c:v>599.143</c:v>
                </c:pt>
                <c:pt idx="840">
                  <c:v>599.143</c:v>
                </c:pt>
                <c:pt idx="841">
                  <c:v>599.154</c:v>
                </c:pt>
                <c:pt idx="842">
                  <c:v>599.139</c:v>
                </c:pt>
                <c:pt idx="843">
                  <c:v>599.15</c:v>
                </c:pt>
                <c:pt idx="844">
                  <c:v>599.123</c:v>
                </c:pt>
                <c:pt idx="845">
                  <c:v>599.127</c:v>
                </c:pt>
                <c:pt idx="846">
                  <c:v>599.123</c:v>
                </c:pt>
                <c:pt idx="847">
                  <c:v>599.123</c:v>
                </c:pt>
                <c:pt idx="848">
                  <c:v>599.15</c:v>
                </c:pt>
                <c:pt idx="849">
                  <c:v>599.123</c:v>
                </c:pt>
                <c:pt idx="850">
                  <c:v>599.127</c:v>
                </c:pt>
                <c:pt idx="851">
                  <c:v>599.037</c:v>
                </c:pt>
                <c:pt idx="852">
                  <c:v>599.049</c:v>
                </c:pt>
                <c:pt idx="853">
                  <c:v>599.029</c:v>
                </c:pt>
                <c:pt idx="854">
                  <c:v>599.021</c:v>
                </c:pt>
                <c:pt idx="855">
                  <c:v>599.025</c:v>
                </c:pt>
                <c:pt idx="856">
                  <c:v>599.021</c:v>
                </c:pt>
                <c:pt idx="857">
                  <c:v>599.029</c:v>
                </c:pt>
                <c:pt idx="858">
                  <c:v>599.018</c:v>
                </c:pt>
                <c:pt idx="859">
                  <c:v>599.021</c:v>
                </c:pt>
                <c:pt idx="860">
                  <c:v>599.021</c:v>
                </c:pt>
                <c:pt idx="861">
                  <c:v>599.033</c:v>
                </c:pt>
                <c:pt idx="862">
                  <c:v>599.018</c:v>
                </c:pt>
                <c:pt idx="863">
                  <c:v>599.006</c:v>
                </c:pt>
                <c:pt idx="864">
                  <c:v>599.025</c:v>
                </c:pt>
                <c:pt idx="865">
                  <c:v>599.021</c:v>
                </c:pt>
                <c:pt idx="866">
                  <c:v>599.014</c:v>
                </c:pt>
                <c:pt idx="867">
                  <c:v>599.014</c:v>
                </c:pt>
                <c:pt idx="868">
                  <c:v>599.033</c:v>
                </c:pt>
                <c:pt idx="869">
                  <c:v>599.025</c:v>
                </c:pt>
                <c:pt idx="870">
                  <c:v>599.006</c:v>
                </c:pt>
                <c:pt idx="871">
                  <c:v>599.033</c:v>
                </c:pt>
                <c:pt idx="872">
                  <c:v>599.033</c:v>
                </c:pt>
                <c:pt idx="873">
                  <c:v>599.014</c:v>
                </c:pt>
                <c:pt idx="874">
                  <c:v>599.025</c:v>
                </c:pt>
                <c:pt idx="875">
                  <c:v>599.033</c:v>
                </c:pt>
                <c:pt idx="876">
                  <c:v>599.018</c:v>
                </c:pt>
                <c:pt idx="877">
                  <c:v>599.021</c:v>
                </c:pt>
                <c:pt idx="878">
                  <c:v>599.01</c:v>
                </c:pt>
                <c:pt idx="879">
                  <c:v>599.021</c:v>
                </c:pt>
                <c:pt idx="880">
                  <c:v>599.494</c:v>
                </c:pt>
                <c:pt idx="881">
                  <c:v>599.342</c:v>
                </c:pt>
                <c:pt idx="882">
                  <c:v>599.342</c:v>
                </c:pt>
                <c:pt idx="883">
                  <c:v>599.361</c:v>
                </c:pt>
                <c:pt idx="884">
                  <c:v>599.351</c:v>
                </c:pt>
                <c:pt idx="885">
                  <c:v>599.335</c:v>
                </c:pt>
                <c:pt idx="886">
                  <c:v>599.269</c:v>
                </c:pt>
                <c:pt idx="887">
                  <c:v>599.249</c:v>
                </c:pt>
                <c:pt idx="888">
                  <c:v>599.249</c:v>
                </c:pt>
                <c:pt idx="889">
                  <c:v>599.237</c:v>
                </c:pt>
                <c:pt idx="890">
                  <c:v>599.245</c:v>
                </c:pt>
                <c:pt idx="891">
                  <c:v>599.241</c:v>
                </c:pt>
                <c:pt idx="892">
                  <c:v>599.222</c:v>
                </c:pt>
                <c:pt idx="893">
                  <c:v>599.214</c:v>
                </c:pt>
                <c:pt idx="894">
                  <c:v>599.229</c:v>
                </c:pt>
                <c:pt idx="895">
                  <c:v>599.233</c:v>
                </c:pt>
                <c:pt idx="896">
                  <c:v>599.229</c:v>
                </c:pt>
                <c:pt idx="897">
                  <c:v>599.233</c:v>
                </c:pt>
                <c:pt idx="898">
                  <c:v>599.222</c:v>
                </c:pt>
                <c:pt idx="899">
                  <c:v>599.233</c:v>
                </c:pt>
                <c:pt idx="900">
                  <c:v>599.218</c:v>
                </c:pt>
                <c:pt idx="901">
                  <c:v>599.226</c:v>
                </c:pt>
                <c:pt idx="902">
                  <c:v>599.241</c:v>
                </c:pt>
                <c:pt idx="903">
                  <c:v>599.229</c:v>
                </c:pt>
                <c:pt idx="904">
                  <c:v>599.249</c:v>
                </c:pt>
                <c:pt idx="905">
                  <c:v>599.233</c:v>
                </c:pt>
                <c:pt idx="906">
                  <c:v>599.237</c:v>
                </c:pt>
                <c:pt idx="907">
                  <c:v>599.222</c:v>
                </c:pt>
                <c:pt idx="908">
                  <c:v>599.233</c:v>
                </c:pt>
                <c:pt idx="909">
                  <c:v>599.233</c:v>
                </c:pt>
                <c:pt idx="910">
                  <c:v>599.218</c:v>
                </c:pt>
                <c:pt idx="911">
                  <c:v>599.233</c:v>
                </c:pt>
                <c:pt idx="912">
                  <c:v>599.21</c:v>
                </c:pt>
                <c:pt idx="913">
                  <c:v>599.222</c:v>
                </c:pt>
                <c:pt idx="914">
                  <c:v>599.218</c:v>
                </c:pt>
                <c:pt idx="915">
                  <c:v>599.19</c:v>
                </c:pt>
                <c:pt idx="916">
                  <c:v>599.198</c:v>
                </c:pt>
                <c:pt idx="917">
                  <c:v>599.233</c:v>
                </c:pt>
                <c:pt idx="918">
                  <c:v>599.378</c:v>
                </c:pt>
                <c:pt idx="919">
                  <c:v>599.214</c:v>
                </c:pt>
                <c:pt idx="920">
                  <c:v>599.206</c:v>
                </c:pt>
                <c:pt idx="921">
                  <c:v>599.245</c:v>
                </c:pt>
                <c:pt idx="922">
                  <c:v>599.144</c:v>
                </c:pt>
                <c:pt idx="923">
                  <c:v>599.112</c:v>
                </c:pt>
                <c:pt idx="924">
                  <c:v>599.124</c:v>
                </c:pt>
                <c:pt idx="925">
                  <c:v>599.077</c:v>
                </c:pt>
                <c:pt idx="926">
                  <c:v>599.104</c:v>
                </c:pt>
                <c:pt idx="927">
                  <c:v>599.093</c:v>
                </c:pt>
                <c:pt idx="928">
                  <c:v>599.097</c:v>
                </c:pt>
                <c:pt idx="929">
                  <c:v>599.089</c:v>
                </c:pt>
                <c:pt idx="930">
                  <c:v>599.097</c:v>
                </c:pt>
                <c:pt idx="931">
                  <c:v>599.092</c:v>
                </c:pt>
                <c:pt idx="932">
                  <c:v>599.076</c:v>
                </c:pt>
                <c:pt idx="933">
                  <c:v>599.08</c:v>
                </c:pt>
                <c:pt idx="934">
                  <c:v>599.076</c:v>
                </c:pt>
                <c:pt idx="935">
                  <c:v>599.096</c:v>
                </c:pt>
                <c:pt idx="936">
                  <c:v>599.088</c:v>
                </c:pt>
                <c:pt idx="937">
                  <c:v>599.092</c:v>
                </c:pt>
                <c:pt idx="938">
                  <c:v>599.076</c:v>
                </c:pt>
                <c:pt idx="939">
                  <c:v>599.08</c:v>
                </c:pt>
                <c:pt idx="940">
                  <c:v>599.084</c:v>
                </c:pt>
                <c:pt idx="941">
                  <c:v>599.061</c:v>
                </c:pt>
                <c:pt idx="942">
                  <c:v>599.068</c:v>
                </c:pt>
                <c:pt idx="943">
                  <c:v>599.084</c:v>
                </c:pt>
                <c:pt idx="944">
                  <c:v>599.092</c:v>
                </c:pt>
                <c:pt idx="945">
                  <c:v>599.072</c:v>
                </c:pt>
                <c:pt idx="946">
                  <c:v>599.088</c:v>
                </c:pt>
                <c:pt idx="947">
                  <c:v>599.084</c:v>
                </c:pt>
                <c:pt idx="948">
                  <c:v>599.104</c:v>
                </c:pt>
                <c:pt idx="949">
                  <c:v>599.096</c:v>
                </c:pt>
                <c:pt idx="950">
                  <c:v>599.104</c:v>
                </c:pt>
                <c:pt idx="951">
                  <c:v>599.107</c:v>
                </c:pt>
                <c:pt idx="952">
                  <c:v>599.084</c:v>
                </c:pt>
                <c:pt idx="953">
                  <c:v>599.096</c:v>
                </c:pt>
                <c:pt idx="954">
                  <c:v>599.092</c:v>
                </c:pt>
                <c:pt idx="955">
                  <c:v>599.096</c:v>
                </c:pt>
                <c:pt idx="956">
                  <c:v>599.072</c:v>
                </c:pt>
                <c:pt idx="957">
                  <c:v>599.08</c:v>
                </c:pt>
                <c:pt idx="958">
                  <c:v>598.99</c:v>
                </c:pt>
                <c:pt idx="959">
                  <c:v>598.998</c:v>
                </c:pt>
                <c:pt idx="960">
                  <c:v>598.994</c:v>
                </c:pt>
                <c:pt idx="961">
                  <c:v>598.971</c:v>
                </c:pt>
                <c:pt idx="962">
                  <c:v>598.979</c:v>
                </c:pt>
                <c:pt idx="963">
                  <c:v>598.975</c:v>
                </c:pt>
                <c:pt idx="964">
                  <c:v>598.99</c:v>
                </c:pt>
                <c:pt idx="965">
                  <c:v>598.986</c:v>
                </c:pt>
                <c:pt idx="966">
                  <c:v>599.014</c:v>
                </c:pt>
                <c:pt idx="967">
                  <c:v>598.986</c:v>
                </c:pt>
                <c:pt idx="968">
                  <c:v>599.01</c:v>
                </c:pt>
                <c:pt idx="969">
                  <c:v>598.994</c:v>
                </c:pt>
                <c:pt idx="970">
                  <c:v>598.982</c:v>
                </c:pt>
                <c:pt idx="971">
                  <c:v>598.979</c:v>
                </c:pt>
                <c:pt idx="972">
                  <c:v>598.982</c:v>
                </c:pt>
                <c:pt idx="973">
                  <c:v>599.002</c:v>
                </c:pt>
                <c:pt idx="974">
                  <c:v>598.994</c:v>
                </c:pt>
                <c:pt idx="975">
                  <c:v>598.975</c:v>
                </c:pt>
                <c:pt idx="976">
                  <c:v>598.967</c:v>
                </c:pt>
                <c:pt idx="977">
                  <c:v>598.975</c:v>
                </c:pt>
                <c:pt idx="978">
                  <c:v>598.971</c:v>
                </c:pt>
                <c:pt idx="979">
                  <c:v>598.963</c:v>
                </c:pt>
                <c:pt idx="980">
                  <c:v>598.967</c:v>
                </c:pt>
                <c:pt idx="981">
                  <c:v>598.963</c:v>
                </c:pt>
                <c:pt idx="982">
                  <c:v>598.986</c:v>
                </c:pt>
                <c:pt idx="983">
                  <c:v>598.994</c:v>
                </c:pt>
                <c:pt idx="984">
                  <c:v>598.99</c:v>
                </c:pt>
                <c:pt idx="985">
                  <c:v>598.967</c:v>
                </c:pt>
                <c:pt idx="986">
                  <c:v>598.963</c:v>
                </c:pt>
                <c:pt idx="987">
                  <c:v>599.143</c:v>
                </c:pt>
                <c:pt idx="988">
                  <c:v>599.322</c:v>
                </c:pt>
                <c:pt idx="989">
                  <c:v>599.322</c:v>
                </c:pt>
                <c:pt idx="990">
                  <c:v>599.318</c:v>
                </c:pt>
                <c:pt idx="991">
                  <c:v>599.326</c:v>
                </c:pt>
                <c:pt idx="992">
                  <c:v>599.334</c:v>
                </c:pt>
                <c:pt idx="993">
                  <c:v>599.299</c:v>
                </c:pt>
                <c:pt idx="994">
                  <c:v>599.221</c:v>
                </c:pt>
                <c:pt idx="995">
                  <c:v>599.236</c:v>
                </c:pt>
                <c:pt idx="996">
                  <c:v>599.209</c:v>
                </c:pt>
                <c:pt idx="997">
                  <c:v>599.221</c:v>
                </c:pt>
                <c:pt idx="998">
                  <c:v>599.205</c:v>
                </c:pt>
                <c:pt idx="999">
                  <c:v>599.209</c:v>
                </c:pt>
                <c:pt idx="1000">
                  <c:v>599.229</c:v>
                </c:pt>
                <c:pt idx="1001">
                  <c:v>599.205</c:v>
                </c:pt>
                <c:pt idx="1002">
                  <c:v>599.213</c:v>
                </c:pt>
                <c:pt idx="1003">
                  <c:v>599.209</c:v>
                </c:pt>
                <c:pt idx="1004">
                  <c:v>599.225</c:v>
                </c:pt>
                <c:pt idx="1005">
                  <c:v>599.225</c:v>
                </c:pt>
                <c:pt idx="1006">
                  <c:v>599.213</c:v>
                </c:pt>
                <c:pt idx="1007">
                  <c:v>599.197</c:v>
                </c:pt>
                <c:pt idx="1008">
                  <c:v>599.24</c:v>
                </c:pt>
                <c:pt idx="1009">
                  <c:v>599.236</c:v>
                </c:pt>
                <c:pt idx="1010">
                  <c:v>599.232</c:v>
                </c:pt>
                <c:pt idx="1011">
                  <c:v>599.232</c:v>
                </c:pt>
                <c:pt idx="1012">
                  <c:v>599.193</c:v>
                </c:pt>
                <c:pt idx="1013">
                  <c:v>599.213</c:v>
                </c:pt>
                <c:pt idx="1014">
                  <c:v>599.223</c:v>
                </c:pt>
                <c:pt idx="1015">
                  <c:v>599.23</c:v>
                </c:pt>
                <c:pt idx="1016">
                  <c:v>599.227</c:v>
                </c:pt>
                <c:pt idx="1017">
                  <c:v>599.227</c:v>
                </c:pt>
                <c:pt idx="1018">
                  <c:v>599.238</c:v>
                </c:pt>
                <c:pt idx="1019">
                  <c:v>599.219</c:v>
                </c:pt>
                <c:pt idx="1020">
                  <c:v>599.215</c:v>
                </c:pt>
                <c:pt idx="1021">
                  <c:v>599.227</c:v>
                </c:pt>
                <c:pt idx="1022">
                  <c:v>599.227</c:v>
                </c:pt>
                <c:pt idx="1023">
                  <c:v>599.219</c:v>
                </c:pt>
                <c:pt idx="1024">
                  <c:v>599.234</c:v>
                </c:pt>
                <c:pt idx="1025">
                  <c:v>599.219</c:v>
                </c:pt>
                <c:pt idx="1026">
                  <c:v>599.234</c:v>
                </c:pt>
                <c:pt idx="1027">
                  <c:v>599.219</c:v>
                </c:pt>
                <c:pt idx="1028">
                  <c:v>599.195</c:v>
                </c:pt>
                <c:pt idx="1029">
                  <c:v>599.192</c:v>
                </c:pt>
                <c:pt idx="1030">
                  <c:v>599.099</c:v>
                </c:pt>
                <c:pt idx="1031">
                  <c:v>599.087</c:v>
                </c:pt>
                <c:pt idx="1032">
                  <c:v>599.091</c:v>
                </c:pt>
                <c:pt idx="1033">
                  <c:v>599.095</c:v>
                </c:pt>
                <c:pt idx="1034">
                  <c:v>599.106</c:v>
                </c:pt>
                <c:pt idx="1035">
                  <c:v>599.114</c:v>
                </c:pt>
                <c:pt idx="1036">
                  <c:v>599.126</c:v>
                </c:pt>
                <c:pt idx="1037">
                  <c:v>599.099</c:v>
                </c:pt>
                <c:pt idx="1038">
                  <c:v>599.099</c:v>
                </c:pt>
                <c:pt idx="1039">
                  <c:v>599.102</c:v>
                </c:pt>
                <c:pt idx="1040">
                  <c:v>599.098</c:v>
                </c:pt>
                <c:pt idx="1041">
                  <c:v>599.105</c:v>
                </c:pt>
                <c:pt idx="1042">
                  <c:v>599.133</c:v>
                </c:pt>
                <c:pt idx="1043">
                  <c:v>599.117</c:v>
                </c:pt>
                <c:pt idx="1044">
                  <c:v>599.117</c:v>
                </c:pt>
                <c:pt idx="1045">
                  <c:v>599.114</c:v>
                </c:pt>
                <c:pt idx="1046">
                  <c:v>599.142</c:v>
                </c:pt>
                <c:pt idx="1047">
                  <c:v>599.134</c:v>
                </c:pt>
                <c:pt idx="1048">
                  <c:v>599.13</c:v>
                </c:pt>
                <c:pt idx="1049">
                  <c:v>599.118</c:v>
                </c:pt>
                <c:pt idx="1050">
                  <c:v>599.122</c:v>
                </c:pt>
                <c:pt idx="1051">
                  <c:v>599.103</c:v>
                </c:pt>
                <c:pt idx="1052">
                  <c:v>599.106</c:v>
                </c:pt>
                <c:pt idx="1053">
                  <c:v>599.138</c:v>
                </c:pt>
                <c:pt idx="1054">
                  <c:v>599.099</c:v>
                </c:pt>
                <c:pt idx="1055">
                  <c:v>599.118</c:v>
                </c:pt>
                <c:pt idx="1056">
                  <c:v>599.114</c:v>
                </c:pt>
                <c:pt idx="1057">
                  <c:v>599.11</c:v>
                </c:pt>
                <c:pt idx="1058">
                  <c:v>599.114</c:v>
                </c:pt>
                <c:pt idx="1059">
                  <c:v>599.114</c:v>
                </c:pt>
                <c:pt idx="1060">
                  <c:v>599.106</c:v>
                </c:pt>
                <c:pt idx="1061">
                  <c:v>599.099</c:v>
                </c:pt>
                <c:pt idx="1062">
                  <c:v>599.118</c:v>
                </c:pt>
                <c:pt idx="1063">
                  <c:v>599.11</c:v>
                </c:pt>
                <c:pt idx="1064">
                  <c:v>599.114</c:v>
                </c:pt>
                <c:pt idx="1065">
                  <c:v>599.099</c:v>
                </c:pt>
                <c:pt idx="1066">
                  <c:v>599.009</c:v>
                </c:pt>
                <c:pt idx="1067">
                  <c:v>599.013</c:v>
                </c:pt>
                <c:pt idx="1068">
                  <c:v>598.997</c:v>
                </c:pt>
                <c:pt idx="1069">
                  <c:v>599.005</c:v>
                </c:pt>
                <c:pt idx="1070">
                  <c:v>598.997</c:v>
                </c:pt>
                <c:pt idx="1071">
                  <c:v>599.009</c:v>
                </c:pt>
                <c:pt idx="1072">
                  <c:v>599.021</c:v>
                </c:pt>
                <c:pt idx="1073">
                  <c:v>599.024</c:v>
                </c:pt>
                <c:pt idx="1074">
                  <c:v>599.017</c:v>
                </c:pt>
                <c:pt idx="1075">
                  <c:v>598.989</c:v>
                </c:pt>
                <c:pt idx="1076">
                  <c:v>598.981</c:v>
                </c:pt>
                <c:pt idx="1077">
                  <c:v>598.981</c:v>
                </c:pt>
                <c:pt idx="1078">
                  <c:v>598.993</c:v>
                </c:pt>
                <c:pt idx="1079">
                  <c:v>598.993</c:v>
                </c:pt>
                <c:pt idx="1080">
                  <c:v>599.005</c:v>
                </c:pt>
                <c:pt idx="1081">
                  <c:v>598.981</c:v>
                </c:pt>
                <c:pt idx="1082">
                  <c:v>599.013</c:v>
                </c:pt>
                <c:pt idx="1083">
                  <c:v>599.165</c:v>
                </c:pt>
                <c:pt idx="1084">
                  <c:v>598.997</c:v>
                </c:pt>
                <c:pt idx="1085">
                  <c:v>598.989</c:v>
                </c:pt>
                <c:pt idx="1086">
                  <c:v>598.989</c:v>
                </c:pt>
                <c:pt idx="1087">
                  <c:v>599.001</c:v>
                </c:pt>
                <c:pt idx="1088">
                  <c:v>598.989</c:v>
                </c:pt>
                <c:pt idx="1089">
                  <c:v>599.005</c:v>
                </c:pt>
                <c:pt idx="1090">
                  <c:v>599.001</c:v>
                </c:pt>
                <c:pt idx="1091">
                  <c:v>599.001</c:v>
                </c:pt>
                <c:pt idx="1092">
                  <c:v>599.009</c:v>
                </c:pt>
                <c:pt idx="1093">
                  <c:v>599.009</c:v>
                </c:pt>
                <c:pt idx="1094">
                  <c:v>599.024</c:v>
                </c:pt>
                <c:pt idx="1095">
                  <c:v>599.392</c:v>
                </c:pt>
                <c:pt idx="1096">
                  <c:v>599.337</c:v>
                </c:pt>
                <c:pt idx="1097">
                  <c:v>599.325</c:v>
                </c:pt>
                <c:pt idx="1098">
                  <c:v>599.345</c:v>
                </c:pt>
                <c:pt idx="1099">
                  <c:v>599.341</c:v>
                </c:pt>
                <c:pt idx="1100">
                  <c:v>599.349</c:v>
                </c:pt>
                <c:pt idx="1101">
                  <c:v>599.259</c:v>
                </c:pt>
                <c:pt idx="1102">
                  <c:v>599.259</c:v>
                </c:pt>
                <c:pt idx="1103">
                  <c:v>599.231</c:v>
                </c:pt>
                <c:pt idx="1104">
                  <c:v>599.239</c:v>
                </c:pt>
                <c:pt idx="1105">
                  <c:v>599.235</c:v>
                </c:pt>
                <c:pt idx="1106">
                  <c:v>599.235</c:v>
                </c:pt>
                <c:pt idx="1107">
                  <c:v>599.239</c:v>
                </c:pt>
                <c:pt idx="1108">
                  <c:v>599.239</c:v>
                </c:pt>
                <c:pt idx="1109">
                  <c:v>599.247</c:v>
                </c:pt>
                <c:pt idx="1110">
                  <c:v>599.243</c:v>
                </c:pt>
                <c:pt idx="1111">
                  <c:v>599.251</c:v>
                </c:pt>
                <c:pt idx="1112">
                  <c:v>599.224</c:v>
                </c:pt>
                <c:pt idx="1113">
                  <c:v>599.243</c:v>
                </c:pt>
                <c:pt idx="1114">
                  <c:v>599.231</c:v>
                </c:pt>
                <c:pt idx="1115">
                  <c:v>599.231</c:v>
                </c:pt>
                <c:pt idx="1116">
                  <c:v>599.235</c:v>
                </c:pt>
                <c:pt idx="1117">
                  <c:v>599.251</c:v>
                </c:pt>
                <c:pt idx="1118">
                  <c:v>599.231</c:v>
                </c:pt>
                <c:pt idx="1119">
                  <c:v>599.228</c:v>
                </c:pt>
                <c:pt idx="1120">
                  <c:v>599.22</c:v>
                </c:pt>
                <c:pt idx="1121">
                  <c:v>599.235</c:v>
                </c:pt>
                <c:pt idx="1122">
                  <c:v>599.239</c:v>
                </c:pt>
                <c:pt idx="1123">
                  <c:v>599.239</c:v>
                </c:pt>
                <c:pt idx="1124">
                  <c:v>599.243</c:v>
                </c:pt>
                <c:pt idx="1125">
                  <c:v>599.239</c:v>
                </c:pt>
                <c:pt idx="1126">
                  <c:v>599.204</c:v>
                </c:pt>
                <c:pt idx="1127">
                  <c:v>599.231</c:v>
                </c:pt>
                <c:pt idx="1128">
                  <c:v>599.239</c:v>
                </c:pt>
                <c:pt idx="1129">
                  <c:v>599.22</c:v>
                </c:pt>
                <c:pt idx="1130">
                  <c:v>599.239</c:v>
                </c:pt>
                <c:pt idx="1131">
                  <c:v>599.255</c:v>
                </c:pt>
                <c:pt idx="1132">
                  <c:v>599.251</c:v>
                </c:pt>
                <c:pt idx="1133">
                  <c:v>599.263</c:v>
                </c:pt>
                <c:pt idx="1134">
                  <c:v>599.251</c:v>
                </c:pt>
                <c:pt idx="1135">
                  <c:v>599.247</c:v>
                </c:pt>
                <c:pt idx="1136">
                  <c:v>599.231</c:v>
                </c:pt>
                <c:pt idx="1137">
                  <c:v>599.106</c:v>
                </c:pt>
                <c:pt idx="1138">
                  <c:v>599.11</c:v>
                </c:pt>
                <c:pt idx="1139">
                  <c:v>599.13</c:v>
                </c:pt>
                <c:pt idx="1140">
                  <c:v>599.142</c:v>
                </c:pt>
                <c:pt idx="1141">
                  <c:v>599.095</c:v>
                </c:pt>
                <c:pt idx="1142">
                  <c:v>599.118</c:v>
                </c:pt>
                <c:pt idx="1143">
                  <c:v>599.114</c:v>
                </c:pt>
                <c:pt idx="1144">
                  <c:v>599.118</c:v>
                </c:pt>
                <c:pt idx="1145">
                  <c:v>599.114</c:v>
                </c:pt>
                <c:pt idx="1146">
                  <c:v>599.122</c:v>
                </c:pt>
                <c:pt idx="1147">
                  <c:v>599.142</c:v>
                </c:pt>
                <c:pt idx="1148">
                  <c:v>599.126</c:v>
                </c:pt>
                <c:pt idx="1149">
                  <c:v>599.122</c:v>
                </c:pt>
                <c:pt idx="1150">
                  <c:v>599.138</c:v>
                </c:pt>
                <c:pt idx="1151">
                  <c:v>599.138</c:v>
                </c:pt>
                <c:pt idx="1152">
                  <c:v>599.126</c:v>
                </c:pt>
                <c:pt idx="1153">
                  <c:v>599.13</c:v>
                </c:pt>
                <c:pt idx="1154">
                  <c:v>599.103</c:v>
                </c:pt>
                <c:pt idx="1155">
                  <c:v>599.114</c:v>
                </c:pt>
                <c:pt idx="1156">
                  <c:v>599.106</c:v>
                </c:pt>
                <c:pt idx="1157">
                  <c:v>599.103</c:v>
                </c:pt>
                <c:pt idx="1158">
                  <c:v>599.118</c:v>
                </c:pt>
                <c:pt idx="1159">
                  <c:v>599.114</c:v>
                </c:pt>
                <c:pt idx="1160">
                  <c:v>599.122</c:v>
                </c:pt>
                <c:pt idx="1161">
                  <c:v>599.118</c:v>
                </c:pt>
                <c:pt idx="1162">
                  <c:v>599.099</c:v>
                </c:pt>
                <c:pt idx="1163">
                  <c:v>599.103</c:v>
                </c:pt>
                <c:pt idx="1164">
                  <c:v>599.106</c:v>
                </c:pt>
                <c:pt idx="1165">
                  <c:v>599.286</c:v>
                </c:pt>
                <c:pt idx="1166">
                  <c:v>599.138</c:v>
                </c:pt>
                <c:pt idx="1167">
                  <c:v>599.126</c:v>
                </c:pt>
                <c:pt idx="1168">
                  <c:v>599.106</c:v>
                </c:pt>
                <c:pt idx="1169">
                  <c:v>599.114</c:v>
                </c:pt>
                <c:pt idx="1170">
                  <c:v>599.118</c:v>
                </c:pt>
                <c:pt idx="1171">
                  <c:v>599.114</c:v>
                </c:pt>
                <c:pt idx="1172">
                  <c:v>599.095</c:v>
                </c:pt>
                <c:pt idx="1173">
                  <c:v>599.013</c:v>
                </c:pt>
                <c:pt idx="1174">
                  <c:v>599.017</c:v>
                </c:pt>
                <c:pt idx="1175">
                  <c:v>599.009</c:v>
                </c:pt>
                <c:pt idx="1176">
                  <c:v>599.009</c:v>
                </c:pt>
                <c:pt idx="1177">
                  <c:v>599.024</c:v>
                </c:pt>
                <c:pt idx="1178">
                  <c:v>599.027</c:v>
                </c:pt>
                <c:pt idx="1179">
                  <c:v>599.027</c:v>
                </c:pt>
                <c:pt idx="1180">
                  <c:v>599.031</c:v>
                </c:pt>
                <c:pt idx="1181">
                  <c:v>599.02</c:v>
                </c:pt>
                <c:pt idx="1182">
                  <c:v>599.012</c:v>
                </c:pt>
                <c:pt idx="1183">
                  <c:v>599.016</c:v>
                </c:pt>
                <c:pt idx="1184">
                  <c:v>599.012</c:v>
                </c:pt>
                <c:pt idx="1185">
                  <c:v>599.035</c:v>
                </c:pt>
                <c:pt idx="1186">
                  <c:v>599.035</c:v>
                </c:pt>
                <c:pt idx="1187">
                  <c:v>599.031</c:v>
                </c:pt>
                <c:pt idx="1188">
                  <c:v>599.012</c:v>
                </c:pt>
                <c:pt idx="1189">
                  <c:v>599.031</c:v>
                </c:pt>
                <c:pt idx="1190">
                  <c:v>599.012</c:v>
                </c:pt>
                <c:pt idx="1191">
                  <c:v>599.012</c:v>
                </c:pt>
                <c:pt idx="1192">
                  <c:v>599.008</c:v>
                </c:pt>
                <c:pt idx="1193">
                  <c:v>599</c:v>
                </c:pt>
                <c:pt idx="1194">
                  <c:v>598.996</c:v>
                </c:pt>
                <c:pt idx="1195">
                  <c:v>599.001</c:v>
                </c:pt>
                <c:pt idx="1196">
                  <c:v>599.009</c:v>
                </c:pt>
                <c:pt idx="1197">
                  <c:v>599.024</c:v>
                </c:pt>
                <c:pt idx="1198">
                  <c:v>599.036</c:v>
                </c:pt>
                <c:pt idx="1199">
                  <c:v>599.021</c:v>
                </c:pt>
                <c:pt idx="1200">
                  <c:v>599.036</c:v>
                </c:pt>
                <c:pt idx="1201">
                  <c:v>598.997</c:v>
                </c:pt>
                <c:pt idx="1202">
                  <c:v>599.478</c:v>
                </c:pt>
                <c:pt idx="1203">
                  <c:v>599.345</c:v>
                </c:pt>
                <c:pt idx="1204">
                  <c:v>599.333</c:v>
                </c:pt>
                <c:pt idx="1205">
                  <c:v>599.352</c:v>
                </c:pt>
                <c:pt idx="1206">
                  <c:v>599.32</c:v>
                </c:pt>
                <c:pt idx="1207">
                  <c:v>599.344</c:v>
                </c:pt>
                <c:pt idx="1208">
                  <c:v>599.32</c:v>
                </c:pt>
                <c:pt idx="1209">
                  <c:v>599.254</c:v>
                </c:pt>
                <c:pt idx="1210">
                  <c:v>599.234</c:v>
                </c:pt>
                <c:pt idx="1211">
                  <c:v>599.258</c:v>
                </c:pt>
                <c:pt idx="1212">
                  <c:v>599.246</c:v>
                </c:pt>
                <c:pt idx="1213">
                  <c:v>599.254</c:v>
                </c:pt>
                <c:pt idx="1214">
                  <c:v>599.227</c:v>
                </c:pt>
                <c:pt idx="1215">
                  <c:v>599.215</c:v>
                </c:pt>
                <c:pt idx="1216">
                  <c:v>599.234</c:v>
                </c:pt>
                <c:pt idx="1217">
                  <c:v>599.219</c:v>
                </c:pt>
                <c:pt idx="1218">
                  <c:v>599.234</c:v>
                </c:pt>
                <c:pt idx="1219">
                  <c:v>599.242</c:v>
                </c:pt>
                <c:pt idx="1220">
                  <c:v>599.234</c:v>
                </c:pt>
                <c:pt idx="1221">
                  <c:v>599.219</c:v>
                </c:pt>
                <c:pt idx="1222">
                  <c:v>599.227</c:v>
                </c:pt>
                <c:pt idx="1223">
                  <c:v>599.219</c:v>
                </c:pt>
                <c:pt idx="1224">
                  <c:v>599.223</c:v>
                </c:pt>
                <c:pt idx="1225">
                  <c:v>599.223</c:v>
                </c:pt>
                <c:pt idx="1226">
                  <c:v>599.211</c:v>
                </c:pt>
                <c:pt idx="1227">
                  <c:v>599.215</c:v>
                </c:pt>
                <c:pt idx="1228">
                  <c:v>599.219</c:v>
                </c:pt>
                <c:pt idx="1229">
                  <c:v>599.246</c:v>
                </c:pt>
                <c:pt idx="1230">
                  <c:v>599.23</c:v>
                </c:pt>
                <c:pt idx="1231">
                  <c:v>599.238</c:v>
                </c:pt>
                <c:pt idx="1232">
                  <c:v>599.219</c:v>
                </c:pt>
                <c:pt idx="1233">
                  <c:v>599.223</c:v>
                </c:pt>
                <c:pt idx="1234">
                  <c:v>599.223</c:v>
                </c:pt>
                <c:pt idx="1235">
                  <c:v>599.223</c:v>
                </c:pt>
                <c:pt idx="1236">
                  <c:v>599.223</c:v>
                </c:pt>
                <c:pt idx="1237">
                  <c:v>599.207</c:v>
                </c:pt>
                <c:pt idx="1238">
                  <c:v>599.211</c:v>
                </c:pt>
                <c:pt idx="1239">
                  <c:v>599.223</c:v>
                </c:pt>
                <c:pt idx="1240">
                  <c:v>599.223</c:v>
                </c:pt>
                <c:pt idx="1241">
                  <c:v>599.238</c:v>
                </c:pt>
                <c:pt idx="1242">
                  <c:v>599.234</c:v>
                </c:pt>
                <c:pt idx="1243">
                  <c:v>599.211</c:v>
                </c:pt>
                <c:pt idx="1244">
                  <c:v>599.211</c:v>
                </c:pt>
                <c:pt idx="1245">
                  <c:v>599.137</c:v>
                </c:pt>
                <c:pt idx="1246">
                  <c:v>599.109</c:v>
                </c:pt>
                <c:pt idx="1247">
                  <c:v>599.133</c:v>
                </c:pt>
                <c:pt idx="1248">
                  <c:v>599.121</c:v>
                </c:pt>
                <c:pt idx="1249">
                  <c:v>599.125</c:v>
                </c:pt>
                <c:pt idx="1250">
                  <c:v>599.121</c:v>
                </c:pt>
                <c:pt idx="1251">
                  <c:v>599.129</c:v>
                </c:pt>
                <c:pt idx="1252">
                  <c:v>599.141</c:v>
                </c:pt>
                <c:pt idx="1253">
                  <c:v>599.137</c:v>
                </c:pt>
                <c:pt idx="1254">
                  <c:v>599.117</c:v>
                </c:pt>
                <c:pt idx="1255">
                  <c:v>599.113</c:v>
                </c:pt>
                <c:pt idx="1256">
                  <c:v>599.129</c:v>
                </c:pt>
                <c:pt idx="1257">
                  <c:v>599.102</c:v>
                </c:pt>
                <c:pt idx="1258">
                  <c:v>599.113</c:v>
                </c:pt>
                <c:pt idx="1259">
                  <c:v>599.102</c:v>
                </c:pt>
                <c:pt idx="1260">
                  <c:v>599.117</c:v>
                </c:pt>
                <c:pt idx="1261">
                  <c:v>599.117</c:v>
                </c:pt>
                <c:pt idx="1262">
                  <c:v>599.117</c:v>
                </c:pt>
                <c:pt idx="1263">
                  <c:v>599.113</c:v>
                </c:pt>
                <c:pt idx="1264">
                  <c:v>599.117</c:v>
                </c:pt>
                <c:pt idx="1265">
                  <c:v>599.117</c:v>
                </c:pt>
                <c:pt idx="1266">
                  <c:v>599.113</c:v>
                </c:pt>
                <c:pt idx="1267">
                  <c:v>599.129</c:v>
                </c:pt>
                <c:pt idx="1268">
                  <c:v>599.105</c:v>
                </c:pt>
                <c:pt idx="1269">
                  <c:v>599.117</c:v>
                </c:pt>
                <c:pt idx="1270">
                  <c:v>599.109</c:v>
                </c:pt>
                <c:pt idx="1271">
                  <c:v>599.125</c:v>
                </c:pt>
                <c:pt idx="1272">
                  <c:v>599.133</c:v>
                </c:pt>
                <c:pt idx="1273">
                  <c:v>599.109</c:v>
                </c:pt>
                <c:pt idx="1274">
                  <c:v>599.129</c:v>
                </c:pt>
                <c:pt idx="1275">
                  <c:v>599.113</c:v>
                </c:pt>
                <c:pt idx="1276">
                  <c:v>599.117</c:v>
                </c:pt>
                <c:pt idx="1277">
                  <c:v>599.105</c:v>
                </c:pt>
                <c:pt idx="1278">
                  <c:v>599.129</c:v>
                </c:pt>
                <c:pt idx="1279">
                  <c:v>599.105</c:v>
                </c:pt>
                <c:pt idx="1280">
                  <c:v>599.039</c:v>
                </c:pt>
                <c:pt idx="1281">
                  <c:v>599.023</c:v>
                </c:pt>
                <c:pt idx="1282">
                  <c:v>599.023</c:v>
                </c:pt>
                <c:pt idx="1283">
                  <c:v>599</c:v>
                </c:pt>
                <c:pt idx="1284">
                  <c:v>599.004</c:v>
                </c:pt>
                <c:pt idx="1285">
                  <c:v>599.02</c:v>
                </c:pt>
                <c:pt idx="1286">
                  <c:v>599.016</c:v>
                </c:pt>
                <c:pt idx="1287">
                  <c:v>599.016</c:v>
                </c:pt>
                <c:pt idx="1288">
                  <c:v>599.004</c:v>
                </c:pt>
                <c:pt idx="1289">
                  <c:v>599.012</c:v>
                </c:pt>
                <c:pt idx="1290">
                  <c:v>599.008</c:v>
                </c:pt>
                <c:pt idx="1291">
                  <c:v>599.004</c:v>
                </c:pt>
                <c:pt idx="1292">
                  <c:v>599.008</c:v>
                </c:pt>
                <c:pt idx="1293">
                  <c:v>599.008</c:v>
                </c:pt>
                <c:pt idx="1294">
                  <c:v>598.996</c:v>
                </c:pt>
                <c:pt idx="1295">
                  <c:v>599.004</c:v>
                </c:pt>
                <c:pt idx="1296">
                  <c:v>599.012</c:v>
                </c:pt>
                <c:pt idx="1297">
                  <c:v>598.992</c:v>
                </c:pt>
                <c:pt idx="1298">
                  <c:v>598.992</c:v>
                </c:pt>
                <c:pt idx="1299">
                  <c:v>598.992</c:v>
                </c:pt>
                <c:pt idx="1300">
                  <c:v>599.008</c:v>
                </c:pt>
                <c:pt idx="1301">
                  <c:v>599.008</c:v>
                </c:pt>
                <c:pt idx="1302">
                  <c:v>598.98</c:v>
                </c:pt>
                <c:pt idx="1303">
                  <c:v>599.004</c:v>
                </c:pt>
                <c:pt idx="1304">
                  <c:v>599.004</c:v>
                </c:pt>
                <c:pt idx="1305">
                  <c:v>599</c:v>
                </c:pt>
                <c:pt idx="1306">
                  <c:v>599.004</c:v>
                </c:pt>
                <c:pt idx="1307">
                  <c:v>599.023</c:v>
                </c:pt>
                <c:pt idx="1308">
                  <c:v>599.016</c:v>
                </c:pt>
                <c:pt idx="1309">
                  <c:v>599.195</c:v>
                </c:pt>
                <c:pt idx="1310">
                  <c:v>599.375</c:v>
                </c:pt>
                <c:pt idx="1311">
                  <c:v>599.336</c:v>
                </c:pt>
                <c:pt idx="1312">
                  <c:v>599.34</c:v>
                </c:pt>
                <c:pt idx="1313">
                  <c:v>599.34</c:v>
                </c:pt>
                <c:pt idx="1314">
                  <c:v>599.336</c:v>
                </c:pt>
                <c:pt idx="1315">
                  <c:v>599.312</c:v>
                </c:pt>
                <c:pt idx="1316">
                  <c:v>599.23</c:v>
                </c:pt>
                <c:pt idx="1317">
                  <c:v>599.23</c:v>
                </c:pt>
                <c:pt idx="1318">
                  <c:v>599.242</c:v>
                </c:pt>
                <c:pt idx="1319">
                  <c:v>599.219</c:v>
                </c:pt>
                <c:pt idx="1320">
                  <c:v>599.238</c:v>
                </c:pt>
                <c:pt idx="1321">
                  <c:v>599.238</c:v>
                </c:pt>
                <c:pt idx="1322">
                  <c:v>599.25</c:v>
                </c:pt>
                <c:pt idx="1323">
                  <c:v>599.25</c:v>
                </c:pt>
                <c:pt idx="1324">
                  <c:v>599.238</c:v>
                </c:pt>
                <c:pt idx="1325">
                  <c:v>599.219</c:v>
                </c:pt>
                <c:pt idx="1326">
                  <c:v>599.223</c:v>
                </c:pt>
                <c:pt idx="1327">
                  <c:v>599.23</c:v>
                </c:pt>
                <c:pt idx="1328">
                  <c:v>599.227</c:v>
                </c:pt>
                <c:pt idx="1329">
                  <c:v>599.227</c:v>
                </c:pt>
                <c:pt idx="1330">
                  <c:v>599.402</c:v>
                </c:pt>
                <c:pt idx="1331">
                  <c:v>599.23</c:v>
                </c:pt>
                <c:pt idx="1332">
                  <c:v>599.234</c:v>
                </c:pt>
                <c:pt idx="1333">
                  <c:v>599.223</c:v>
                </c:pt>
                <c:pt idx="1334">
                  <c:v>599.234</c:v>
                </c:pt>
                <c:pt idx="1335">
                  <c:v>599.242</c:v>
                </c:pt>
                <c:pt idx="1336">
                  <c:v>599.207</c:v>
                </c:pt>
                <c:pt idx="1337">
                  <c:v>599.219</c:v>
                </c:pt>
                <c:pt idx="1338">
                  <c:v>599.23</c:v>
                </c:pt>
                <c:pt idx="1339">
                  <c:v>599.227</c:v>
                </c:pt>
                <c:pt idx="1340">
                  <c:v>599.234</c:v>
                </c:pt>
                <c:pt idx="1341">
                  <c:v>599.234</c:v>
                </c:pt>
                <c:pt idx="1342">
                  <c:v>599.234</c:v>
                </c:pt>
                <c:pt idx="1343">
                  <c:v>599.234</c:v>
                </c:pt>
                <c:pt idx="1344">
                  <c:v>599.227</c:v>
                </c:pt>
                <c:pt idx="1345">
                  <c:v>599.266</c:v>
                </c:pt>
                <c:pt idx="1346">
                  <c:v>599.238</c:v>
                </c:pt>
                <c:pt idx="1347">
                  <c:v>599.23</c:v>
                </c:pt>
                <c:pt idx="1348">
                  <c:v>599.211</c:v>
                </c:pt>
                <c:pt idx="1349">
                  <c:v>599.25</c:v>
                </c:pt>
                <c:pt idx="1350">
                  <c:v>599.238</c:v>
                </c:pt>
                <c:pt idx="1351">
                  <c:v>599.223</c:v>
                </c:pt>
                <c:pt idx="1352">
                  <c:v>599.148</c:v>
                </c:pt>
                <c:pt idx="1353">
                  <c:v>599.129</c:v>
                </c:pt>
                <c:pt idx="1354">
                  <c:v>599.121</c:v>
                </c:pt>
                <c:pt idx="1355">
                  <c:v>599.113</c:v>
                </c:pt>
                <c:pt idx="1356">
                  <c:v>599.117</c:v>
                </c:pt>
                <c:pt idx="1357">
                  <c:v>599.113</c:v>
                </c:pt>
                <c:pt idx="1358">
                  <c:v>599.117</c:v>
                </c:pt>
                <c:pt idx="1359">
                  <c:v>599.102</c:v>
                </c:pt>
                <c:pt idx="1360">
                  <c:v>599.117</c:v>
                </c:pt>
                <c:pt idx="1361">
                  <c:v>599.125</c:v>
                </c:pt>
                <c:pt idx="1362">
                  <c:v>599.125</c:v>
                </c:pt>
                <c:pt idx="1363">
                  <c:v>599.129</c:v>
                </c:pt>
                <c:pt idx="1364">
                  <c:v>599.129</c:v>
                </c:pt>
                <c:pt idx="1365">
                  <c:v>599.141</c:v>
                </c:pt>
                <c:pt idx="1366">
                  <c:v>599.133</c:v>
                </c:pt>
                <c:pt idx="1367">
                  <c:v>599.145</c:v>
                </c:pt>
                <c:pt idx="1368">
                  <c:v>599.121</c:v>
                </c:pt>
                <c:pt idx="1369">
                  <c:v>599.129</c:v>
                </c:pt>
                <c:pt idx="1370">
                  <c:v>599.145</c:v>
                </c:pt>
                <c:pt idx="1371">
                  <c:v>599.156</c:v>
                </c:pt>
                <c:pt idx="1372">
                  <c:v>599.141</c:v>
                </c:pt>
                <c:pt idx="1373">
                  <c:v>599.137</c:v>
                </c:pt>
                <c:pt idx="1374">
                  <c:v>599.102</c:v>
                </c:pt>
                <c:pt idx="1375">
                  <c:v>599.117</c:v>
                </c:pt>
                <c:pt idx="1376">
                  <c:v>599.121</c:v>
                </c:pt>
                <c:pt idx="1377">
                  <c:v>599.133</c:v>
                </c:pt>
                <c:pt idx="1378">
                  <c:v>599.164</c:v>
                </c:pt>
                <c:pt idx="1379">
                  <c:v>599.117</c:v>
                </c:pt>
                <c:pt idx="1380">
                  <c:v>599.133</c:v>
                </c:pt>
                <c:pt idx="1381">
                  <c:v>599.152</c:v>
                </c:pt>
                <c:pt idx="1382">
                  <c:v>599.141</c:v>
                </c:pt>
                <c:pt idx="1383">
                  <c:v>599.105</c:v>
                </c:pt>
                <c:pt idx="1384">
                  <c:v>599.141</c:v>
                </c:pt>
                <c:pt idx="1385">
                  <c:v>599.145</c:v>
                </c:pt>
                <c:pt idx="1386">
                  <c:v>599.137</c:v>
                </c:pt>
                <c:pt idx="1387">
                  <c:v>599.113</c:v>
                </c:pt>
                <c:pt idx="1388">
                  <c:v>599.016</c:v>
                </c:pt>
                <c:pt idx="1389">
                  <c:v>599.023</c:v>
                </c:pt>
                <c:pt idx="1390">
                  <c:v>599.008</c:v>
                </c:pt>
                <c:pt idx="1391">
                  <c:v>599.027</c:v>
                </c:pt>
                <c:pt idx="1392">
                  <c:v>599.012</c:v>
                </c:pt>
                <c:pt idx="1393">
                  <c:v>599.039</c:v>
                </c:pt>
                <c:pt idx="1394">
                  <c:v>599.031</c:v>
                </c:pt>
                <c:pt idx="1395">
                  <c:v>599.023</c:v>
                </c:pt>
                <c:pt idx="1396">
                  <c:v>599.039</c:v>
                </c:pt>
                <c:pt idx="1397">
                  <c:v>599.031</c:v>
                </c:pt>
                <c:pt idx="1398">
                  <c:v>599.035</c:v>
                </c:pt>
                <c:pt idx="1399">
                  <c:v>599.023</c:v>
                </c:pt>
                <c:pt idx="1400">
                  <c:v>599.031</c:v>
                </c:pt>
                <c:pt idx="1401">
                  <c:v>599.016</c:v>
                </c:pt>
                <c:pt idx="1402">
                  <c:v>599.02</c:v>
                </c:pt>
                <c:pt idx="1403">
                  <c:v>598.996</c:v>
                </c:pt>
                <c:pt idx="1404">
                  <c:v>599.035</c:v>
                </c:pt>
                <c:pt idx="1405">
                  <c:v>599.031</c:v>
                </c:pt>
                <c:pt idx="1406">
                  <c:v>599.035</c:v>
                </c:pt>
                <c:pt idx="1407">
                  <c:v>599.027</c:v>
                </c:pt>
                <c:pt idx="1408">
                  <c:v>599.023</c:v>
                </c:pt>
                <c:pt idx="1409">
                  <c:v>599.023</c:v>
                </c:pt>
                <c:pt idx="1410">
                  <c:v>599.047</c:v>
                </c:pt>
                <c:pt idx="1411">
                  <c:v>599.047</c:v>
                </c:pt>
                <c:pt idx="1412">
                  <c:v>599.109</c:v>
                </c:pt>
              </c:numCache>
            </c:numRef>
          </c:val>
          <c:smooth val="0"/>
        </c:ser>
        <c:dLbls>
          <c:showLegendKey val="0"/>
          <c:showVal val="0"/>
          <c:showCatName val="0"/>
          <c:showSerName val="0"/>
          <c:showPercent val="0"/>
          <c:showBubbleSize val="0"/>
        </c:dLbls>
        <c:marker val="0"/>
        <c:smooth val="0"/>
        <c:axId val="945740736"/>
        <c:axId val="945742384"/>
      </c:lineChart>
      <c:catAx>
        <c:axId val="945740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45742384"/>
        <c:crosses val="autoZero"/>
        <c:auto val="1"/>
        <c:lblAlgn val="ctr"/>
        <c:lblOffset val="100"/>
        <c:noMultiLvlLbl val="0"/>
      </c:catAx>
      <c:valAx>
        <c:axId val="94574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45740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launcher</a:t>
            </a:r>
            <a:r>
              <a:t>单屏</a:t>
            </a:r>
          </a:p>
        </c:rich>
      </c:tx>
      <c:layout/>
      <c:overlay val="0"/>
      <c:spPr>
        <a:noFill/>
        <a:ln>
          <a:noFill/>
        </a:ln>
        <a:effectLst/>
      </c:spPr>
    </c:title>
    <c:autoTitleDeleted val="0"/>
    <c:plotArea>
      <c:layout/>
      <c:lineChart>
        <c:grouping val="standard"/>
        <c:varyColors val="0"/>
        <c:ser>
          <c:idx val="0"/>
          <c:order val="0"/>
          <c:tx>
            <c:strRef>
              <c:f>[3]内存泄漏!$A$1</c:f>
              <c:strCache>
                <c:ptCount val="1"/>
                <c:pt idx="0">
                  <c:v>单屏</c:v>
                </c:pt>
              </c:strCache>
            </c:strRef>
          </c:tx>
          <c:spPr>
            <a:ln w="28575" cap="rnd">
              <a:solidFill>
                <a:schemeClr val="accent1"/>
              </a:solidFill>
              <a:round/>
            </a:ln>
            <a:effectLst/>
          </c:spPr>
          <c:marker>
            <c:symbol val="none"/>
          </c:marker>
          <c:dLbls>
            <c:delete val="1"/>
          </c:dLbls>
          <c:val>
            <c:numRef>
              <c:f>[3]内存泄漏!$A$2:$A$1414</c:f>
              <c:numCache>
                <c:formatCode>General</c:formatCode>
                <c:ptCount val="1413"/>
                <c:pt idx="0">
                  <c:v>611.63</c:v>
                </c:pt>
                <c:pt idx="1">
                  <c:v>604.348</c:v>
                </c:pt>
                <c:pt idx="2">
                  <c:v>604.227</c:v>
                </c:pt>
                <c:pt idx="3">
                  <c:v>604.247</c:v>
                </c:pt>
                <c:pt idx="4">
                  <c:v>604.228</c:v>
                </c:pt>
                <c:pt idx="5">
                  <c:v>604.126</c:v>
                </c:pt>
                <c:pt idx="6">
                  <c:v>604.231</c:v>
                </c:pt>
                <c:pt idx="7">
                  <c:v>604.247</c:v>
                </c:pt>
                <c:pt idx="8">
                  <c:v>604.275</c:v>
                </c:pt>
                <c:pt idx="9">
                  <c:v>604.225</c:v>
                </c:pt>
                <c:pt idx="10">
                  <c:v>604.143</c:v>
                </c:pt>
                <c:pt idx="11">
                  <c:v>604.221</c:v>
                </c:pt>
                <c:pt idx="12">
                  <c:v>604.275</c:v>
                </c:pt>
                <c:pt idx="13">
                  <c:v>604.201</c:v>
                </c:pt>
                <c:pt idx="14">
                  <c:v>604.268</c:v>
                </c:pt>
                <c:pt idx="15">
                  <c:v>604.15</c:v>
                </c:pt>
                <c:pt idx="16">
                  <c:v>604.197</c:v>
                </c:pt>
                <c:pt idx="17">
                  <c:v>604.182</c:v>
                </c:pt>
                <c:pt idx="18">
                  <c:v>604.178</c:v>
                </c:pt>
                <c:pt idx="19">
                  <c:v>604.174</c:v>
                </c:pt>
                <c:pt idx="20">
                  <c:v>604.193</c:v>
                </c:pt>
                <c:pt idx="21">
                  <c:v>604.244</c:v>
                </c:pt>
                <c:pt idx="22">
                  <c:v>604.232</c:v>
                </c:pt>
                <c:pt idx="23">
                  <c:v>604.264</c:v>
                </c:pt>
                <c:pt idx="24">
                  <c:v>604.264</c:v>
                </c:pt>
                <c:pt idx="25">
                  <c:v>604.193</c:v>
                </c:pt>
                <c:pt idx="26">
                  <c:v>604.268</c:v>
                </c:pt>
                <c:pt idx="27">
                  <c:v>604.283</c:v>
                </c:pt>
                <c:pt idx="28">
                  <c:v>604.236</c:v>
                </c:pt>
                <c:pt idx="29">
                  <c:v>604.252</c:v>
                </c:pt>
                <c:pt idx="30">
                  <c:v>604.186</c:v>
                </c:pt>
                <c:pt idx="31">
                  <c:v>604.166</c:v>
                </c:pt>
                <c:pt idx="32">
                  <c:v>604.26</c:v>
                </c:pt>
                <c:pt idx="33">
                  <c:v>604.221</c:v>
                </c:pt>
                <c:pt idx="34">
                  <c:v>604.178</c:v>
                </c:pt>
                <c:pt idx="35">
                  <c:v>604.205</c:v>
                </c:pt>
                <c:pt idx="36">
                  <c:v>604.182</c:v>
                </c:pt>
                <c:pt idx="37">
                  <c:v>604.189</c:v>
                </c:pt>
                <c:pt idx="38">
                  <c:v>604.237</c:v>
                </c:pt>
                <c:pt idx="39">
                  <c:v>604.237</c:v>
                </c:pt>
                <c:pt idx="40">
                  <c:v>604.308</c:v>
                </c:pt>
                <c:pt idx="41">
                  <c:v>604.319</c:v>
                </c:pt>
                <c:pt idx="42">
                  <c:v>604.507</c:v>
                </c:pt>
                <c:pt idx="43">
                  <c:v>604.222</c:v>
                </c:pt>
                <c:pt idx="44">
                  <c:v>604.226</c:v>
                </c:pt>
                <c:pt idx="45">
                  <c:v>604.339</c:v>
                </c:pt>
                <c:pt idx="46">
                  <c:v>604.382</c:v>
                </c:pt>
                <c:pt idx="47">
                  <c:v>604.28</c:v>
                </c:pt>
                <c:pt idx="48">
                  <c:v>604.144</c:v>
                </c:pt>
                <c:pt idx="49">
                  <c:v>604.163</c:v>
                </c:pt>
                <c:pt idx="50">
                  <c:v>604.218</c:v>
                </c:pt>
                <c:pt idx="51">
                  <c:v>604.214</c:v>
                </c:pt>
                <c:pt idx="52">
                  <c:v>604.249</c:v>
                </c:pt>
                <c:pt idx="53">
                  <c:v>604.277</c:v>
                </c:pt>
                <c:pt idx="54">
                  <c:v>604.25</c:v>
                </c:pt>
                <c:pt idx="55">
                  <c:v>604.152</c:v>
                </c:pt>
                <c:pt idx="56">
                  <c:v>604.211</c:v>
                </c:pt>
                <c:pt idx="57">
                  <c:v>604.188</c:v>
                </c:pt>
                <c:pt idx="58">
                  <c:v>604.258</c:v>
                </c:pt>
                <c:pt idx="59">
                  <c:v>604.195</c:v>
                </c:pt>
                <c:pt idx="60">
                  <c:v>604.012</c:v>
                </c:pt>
                <c:pt idx="61">
                  <c:v>604.043</c:v>
                </c:pt>
                <c:pt idx="62">
                  <c:v>604.047</c:v>
                </c:pt>
                <c:pt idx="63">
                  <c:v>604.145</c:v>
                </c:pt>
                <c:pt idx="64">
                  <c:v>604.168</c:v>
                </c:pt>
                <c:pt idx="65">
                  <c:v>604.207</c:v>
                </c:pt>
                <c:pt idx="66">
                  <c:v>604.242</c:v>
                </c:pt>
                <c:pt idx="67">
                  <c:v>604.238</c:v>
                </c:pt>
                <c:pt idx="68">
                  <c:v>604.234</c:v>
                </c:pt>
                <c:pt idx="69">
                  <c:v>604.215</c:v>
                </c:pt>
                <c:pt idx="70">
                  <c:v>604.105</c:v>
                </c:pt>
                <c:pt idx="71">
                  <c:v>604.219</c:v>
                </c:pt>
                <c:pt idx="72">
                  <c:v>604.234</c:v>
                </c:pt>
                <c:pt idx="73">
                  <c:v>604.242</c:v>
                </c:pt>
                <c:pt idx="74">
                  <c:v>604.145</c:v>
                </c:pt>
                <c:pt idx="75">
                  <c:v>604.195</c:v>
                </c:pt>
                <c:pt idx="76">
                  <c:v>604.202</c:v>
                </c:pt>
                <c:pt idx="77">
                  <c:v>604.23</c:v>
                </c:pt>
                <c:pt idx="78">
                  <c:v>604.172</c:v>
                </c:pt>
                <c:pt idx="79">
                  <c:v>604.172</c:v>
                </c:pt>
                <c:pt idx="80">
                  <c:v>604.098</c:v>
                </c:pt>
                <c:pt idx="81">
                  <c:v>604.117</c:v>
                </c:pt>
                <c:pt idx="82">
                  <c:v>604.211</c:v>
                </c:pt>
                <c:pt idx="83">
                  <c:v>604.227</c:v>
                </c:pt>
                <c:pt idx="84">
                  <c:v>604.273</c:v>
                </c:pt>
                <c:pt idx="85">
                  <c:v>604.23</c:v>
                </c:pt>
                <c:pt idx="86">
                  <c:v>604.23</c:v>
                </c:pt>
                <c:pt idx="87">
                  <c:v>604.16</c:v>
                </c:pt>
                <c:pt idx="88">
                  <c:v>604.207</c:v>
                </c:pt>
                <c:pt idx="89">
                  <c:v>604.133</c:v>
                </c:pt>
                <c:pt idx="90">
                  <c:v>604.121</c:v>
                </c:pt>
                <c:pt idx="91">
                  <c:v>604.16</c:v>
                </c:pt>
                <c:pt idx="92">
                  <c:v>604.02</c:v>
                </c:pt>
                <c:pt idx="93">
                  <c:v>603.984</c:v>
                </c:pt>
                <c:pt idx="94">
                  <c:v>604.117</c:v>
                </c:pt>
                <c:pt idx="95">
                  <c:v>604.105</c:v>
                </c:pt>
                <c:pt idx="96">
                  <c:v>604.137</c:v>
                </c:pt>
                <c:pt idx="97">
                  <c:v>604.031</c:v>
                </c:pt>
                <c:pt idx="98">
                  <c:v>603.973</c:v>
                </c:pt>
                <c:pt idx="99">
                  <c:v>604.102</c:v>
                </c:pt>
                <c:pt idx="100">
                  <c:v>604.125</c:v>
                </c:pt>
                <c:pt idx="101">
                  <c:v>604.109</c:v>
                </c:pt>
                <c:pt idx="102">
                  <c:v>604.098</c:v>
                </c:pt>
                <c:pt idx="103">
                  <c:v>604.102</c:v>
                </c:pt>
                <c:pt idx="104">
                  <c:v>604.118</c:v>
                </c:pt>
                <c:pt idx="105">
                  <c:v>604.165</c:v>
                </c:pt>
                <c:pt idx="106">
                  <c:v>604.052</c:v>
                </c:pt>
                <c:pt idx="107">
                  <c:v>604.118</c:v>
                </c:pt>
                <c:pt idx="108">
                  <c:v>604.118</c:v>
                </c:pt>
                <c:pt idx="109">
                  <c:v>604.153</c:v>
                </c:pt>
                <c:pt idx="110">
                  <c:v>604.149</c:v>
                </c:pt>
                <c:pt idx="111">
                  <c:v>603.958</c:v>
                </c:pt>
                <c:pt idx="112">
                  <c:v>604.001</c:v>
                </c:pt>
                <c:pt idx="113">
                  <c:v>603.966</c:v>
                </c:pt>
                <c:pt idx="114">
                  <c:v>604.032</c:v>
                </c:pt>
                <c:pt idx="115">
                  <c:v>604.044</c:v>
                </c:pt>
                <c:pt idx="116">
                  <c:v>604.028</c:v>
                </c:pt>
                <c:pt idx="117">
                  <c:v>603.946</c:v>
                </c:pt>
                <c:pt idx="118">
                  <c:v>603.942</c:v>
                </c:pt>
                <c:pt idx="119">
                  <c:v>604.048</c:v>
                </c:pt>
                <c:pt idx="120">
                  <c:v>603.997</c:v>
                </c:pt>
                <c:pt idx="121">
                  <c:v>603.813</c:v>
                </c:pt>
                <c:pt idx="122">
                  <c:v>604.083</c:v>
                </c:pt>
                <c:pt idx="123">
                  <c:v>604.22</c:v>
                </c:pt>
                <c:pt idx="124">
                  <c:v>604.267</c:v>
                </c:pt>
                <c:pt idx="125">
                  <c:v>604.29</c:v>
                </c:pt>
                <c:pt idx="126">
                  <c:v>604.356</c:v>
                </c:pt>
                <c:pt idx="127">
                  <c:v>604.317</c:v>
                </c:pt>
                <c:pt idx="128">
                  <c:v>604.364</c:v>
                </c:pt>
                <c:pt idx="129">
                  <c:v>604.36</c:v>
                </c:pt>
                <c:pt idx="130">
                  <c:v>604.278</c:v>
                </c:pt>
                <c:pt idx="131">
                  <c:v>604.118</c:v>
                </c:pt>
                <c:pt idx="132">
                  <c:v>604.228</c:v>
                </c:pt>
                <c:pt idx="133">
                  <c:v>604.259</c:v>
                </c:pt>
                <c:pt idx="134">
                  <c:v>604.282</c:v>
                </c:pt>
                <c:pt idx="135">
                  <c:v>604.235</c:v>
                </c:pt>
                <c:pt idx="136">
                  <c:v>604.067</c:v>
                </c:pt>
                <c:pt idx="137">
                  <c:v>604.243</c:v>
                </c:pt>
                <c:pt idx="138">
                  <c:v>604.239</c:v>
                </c:pt>
                <c:pt idx="139">
                  <c:v>604.208</c:v>
                </c:pt>
                <c:pt idx="140">
                  <c:v>604.274</c:v>
                </c:pt>
                <c:pt idx="141">
                  <c:v>604.251</c:v>
                </c:pt>
                <c:pt idx="142">
                  <c:v>604.138</c:v>
                </c:pt>
                <c:pt idx="143">
                  <c:v>604.13</c:v>
                </c:pt>
                <c:pt idx="144">
                  <c:v>604.146</c:v>
                </c:pt>
                <c:pt idx="145">
                  <c:v>604.173</c:v>
                </c:pt>
                <c:pt idx="146">
                  <c:v>604.251</c:v>
                </c:pt>
                <c:pt idx="147">
                  <c:v>604.239</c:v>
                </c:pt>
                <c:pt idx="148">
                  <c:v>604.157</c:v>
                </c:pt>
                <c:pt idx="149">
                  <c:v>604.122</c:v>
                </c:pt>
                <c:pt idx="150">
                  <c:v>604.208</c:v>
                </c:pt>
                <c:pt idx="151">
                  <c:v>604.243</c:v>
                </c:pt>
                <c:pt idx="152">
                  <c:v>604.2</c:v>
                </c:pt>
                <c:pt idx="153">
                  <c:v>604.188</c:v>
                </c:pt>
                <c:pt idx="154">
                  <c:v>604.122</c:v>
                </c:pt>
                <c:pt idx="155">
                  <c:v>604.153</c:v>
                </c:pt>
                <c:pt idx="156">
                  <c:v>604.22</c:v>
                </c:pt>
                <c:pt idx="157">
                  <c:v>604.153</c:v>
                </c:pt>
                <c:pt idx="158">
                  <c:v>604.216</c:v>
                </c:pt>
                <c:pt idx="159">
                  <c:v>604.181</c:v>
                </c:pt>
                <c:pt idx="160">
                  <c:v>604.118</c:v>
                </c:pt>
                <c:pt idx="161">
                  <c:v>604.146</c:v>
                </c:pt>
                <c:pt idx="162">
                  <c:v>620.118</c:v>
                </c:pt>
                <c:pt idx="163">
                  <c:v>582.276</c:v>
                </c:pt>
                <c:pt idx="164">
                  <c:v>582.3</c:v>
                </c:pt>
                <c:pt idx="165">
                  <c:v>582.245</c:v>
                </c:pt>
                <c:pt idx="166">
                  <c:v>582.249</c:v>
                </c:pt>
                <c:pt idx="167">
                  <c:v>582.261</c:v>
                </c:pt>
                <c:pt idx="168">
                  <c:v>582.19</c:v>
                </c:pt>
                <c:pt idx="169">
                  <c:v>582.18</c:v>
                </c:pt>
                <c:pt idx="170">
                  <c:v>595.025</c:v>
                </c:pt>
                <c:pt idx="171">
                  <c:v>593.416</c:v>
                </c:pt>
                <c:pt idx="172">
                  <c:v>591.043</c:v>
                </c:pt>
                <c:pt idx="173">
                  <c:v>590.664</c:v>
                </c:pt>
                <c:pt idx="174">
                  <c:v>622.611</c:v>
                </c:pt>
                <c:pt idx="175">
                  <c:v>615.588</c:v>
                </c:pt>
                <c:pt idx="176">
                  <c:v>622.033</c:v>
                </c:pt>
                <c:pt idx="177">
                  <c:v>618.719</c:v>
                </c:pt>
                <c:pt idx="178">
                  <c:v>620.992</c:v>
                </c:pt>
                <c:pt idx="179">
                  <c:v>623.371</c:v>
                </c:pt>
                <c:pt idx="180">
                  <c:v>618.988</c:v>
                </c:pt>
                <c:pt idx="181">
                  <c:v>622.668</c:v>
                </c:pt>
                <c:pt idx="182">
                  <c:v>624.574</c:v>
                </c:pt>
                <c:pt idx="183">
                  <c:v>626.23</c:v>
                </c:pt>
                <c:pt idx="184">
                  <c:v>626.297</c:v>
                </c:pt>
                <c:pt idx="185">
                  <c:v>628.895</c:v>
                </c:pt>
                <c:pt idx="186">
                  <c:v>625.055</c:v>
                </c:pt>
                <c:pt idx="187">
                  <c:v>625.086</c:v>
                </c:pt>
                <c:pt idx="188">
                  <c:v>625.115</c:v>
                </c:pt>
                <c:pt idx="189">
                  <c:v>625.158</c:v>
                </c:pt>
                <c:pt idx="190">
                  <c:v>625.131</c:v>
                </c:pt>
                <c:pt idx="191">
                  <c:v>625.232</c:v>
                </c:pt>
                <c:pt idx="192">
                  <c:v>625.271</c:v>
                </c:pt>
                <c:pt idx="193">
                  <c:v>625.278</c:v>
                </c:pt>
                <c:pt idx="194">
                  <c:v>625.308</c:v>
                </c:pt>
                <c:pt idx="195">
                  <c:v>625.229</c:v>
                </c:pt>
                <c:pt idx="196">
                  <c:v>625.314</c:v>
                </c:pt>
                <c:pt idx="197">
                  <c:v>625.287</c:v>
                </c:pt>
                <c:pt idx="198">
                  <c:v>625.271</c:v>
                </c:pt>
                <c:pt idx="199">
                  <c:v>625.189</c:v>
                </c:pt>
                <c:pt idx="200">
                  <c:v>625.092</c:v>
                </c:pt>
                <c:pt idx="201">
                  <c:v>625.166</c:v>
                </c:pt>
                <c:pt idx="202">
                  <c:v>625.91</c:v>
                </c:pt>
                <c:pt idx="203">
                  <c:v>649.36</c:v>
                </c:pt>
                <c:pt idx="204">
                  <c:v>633.729</c:v>
                </c:pt>
                <c:pt idx="205">
                  <c:v>626.761</c:v>
                </c:pt>
                <c:pt idx="206">
                  <c:v>626.621</c:v>
                </c:pt>
                <c:pt idx="207">
                  <c:v>623.273</c:v>
                </c:pt>
                <c:pt idx="208">
                  <c:v>623.25</c:v>
                </c:pt>
                <c:pt idx="209">
                  <c:v>623.242</c:v>
                </c:pt>
                <c:pt idx="210">
                  <c:v>623.254</c:v>
                </c:pt>
                <c:pt idx="211">
                  <c:v>628.283</c:v>
                </c:pt>
                <c:pt idx="212">
                  <c:v>612.189</c:v>
                </c:pt>
                <c:pt idx="213">
                  <c:v>623.78</c:v>
                </c:pt>
                <c:pt idx="214">
                  <c:v>625.753</c:v>
                </c:pt>
                <c:pt idx="215">
                  <c:v>624.065</c:v>
                </c:pt>
                <c:pt idx="216">
                  <c:v>624.058</c:v>
                </c:pt>
                <c:pt idx="217">
                  <c:v>624.093</c:v>
                </c:pt>
                <c:pt idx="218">
                  <c:v>624.081</c:v>
                </c:pt>
                <c:pt idx="219">
                  <c:v>624.065</c:v>
                </c:pt>
                <c:pt idx="220">
                  <c:v>624.065</c:v>
                </c:pt>
                <c:pt idx="221">
                  <c:v>624.132</c:v>
                </c:pt>
                <c:pt idx="222">
                  <c:v>624.136</c:v>
                </c:pt>
                <c:pt idx="223">
                  <c:v>624.089</c:v>
                </c:pt>
                <c:pt idx="224">
                  <c:v>624.058</c:v>
                </c:pt>
                <c:pt idx="225">
                  <c:v>624.733</c:v>
                </c:pt>
                <c:pt idx="226">
                  <c:v>624.702</c:v>
                </c:pt>
                <c:pt idx="227">
                  <c:v>624.704</c:v>
                </c:pt>
                <c:pt idx="228">
                  <c:v>624.739</c:v>
                </c:pt>
                <c:pt idx="229">
                  <c:v>624.813</c:v>
                </c:pt>
                <c:pt idx="230">
                  <c:v>624.774</c:v>
                </c:pt>
                <c:pt idx="231">
                  <c:v>624.704</c:v>
                </c:pt>
                <c:pt idx="232">
                  <c:v>624.755</c:v>
                </c:pt>
                <c:pt idx="233">
                  <c:v>624.649</c:v>
                </c:pt>
                <c:pt idx="234">
                  <c:v>624.743</c:v>
                </c:pt>
                <c:pt idx="235">
                  <c:v>624.759</c:v>
                </c:pt>
                <c:pt idx="236">
                  <c:v>624.767</c:v>
                </c:pt>
                <c:pt idx="237">
                  <c:v>624.794</c:v>
                </c:pt>
                <c:pt idx="238">
                  <c:v>624.657</c:v>
                </c:pt>
                <c:pt idx="239">
                  <c:v>624.856</c:v>
                </c:pt>
                <c:pt idx="240">
                  <c:v>624.7</c:v>
                </c:pt>
                <c:pt idx="241">
                  <c:v>624.688</c:v>
                </c:pt>
                <c:pt idx="242">
                  <c:v>624.731</c:v>
                </c:pt>
                <c:pt idx="243">
                  <c:v>624.673</c:v>
                </c:pt>
                <c:pt idx="244">
                  <c:v>626.989</c:v>
                </c:pt>
                <c:pt idx="245">
                  <c:v>635.761</c:v>
                </c:pt>
                <c:pt idx="246">
                  <c:v>630.417</c:v>
                </c:pt>
                <c:pt idx="247">
                  <c:v>634.838</c:v>
                </c:pt>
                <c:pt idx="248">
                  <c:v>631.451</c:v>
                </c:pt>
                <c:pt idx="249">
                  <c:v>635.213</c:v>
                </c:pt>
                <c:pt idx="250">
                  <c:v>633.24</c:v>
                </c:pt>
                <c:pt idx="251">
                  <c:v>633.314</c:v>
                </c:pt>
                <c:pt idx="252">
                  <c:v>631.253</c:v>
                </c:pt>
                <c:pt idx="253">
                  <c:v>633.14</c:v>
                </c:pt>
                <c:pt idx="254">
                  <c:v>631.723</c:v>
                </c:pt>
                <c:pt idx="255">
                  <c:v>594.116</c:v>
                </c:pt>
                <c:pt idx="256">
                  <c:v>594.093</c:v>
                </c:pt>
                <c:pt idx="257">
                  <c:v>594.073</c:v>
                </c:pt>
                <c:pt idx="258">
                  <c:v>594.089</c:v>
                </c:pt>
                <c:pt idx="259">
                  <c:v>594.204</c:v>
                </c:pt>
                <c:pt idx="260">
                  <c:v>579.614</c:v>
                </c:pt>
                <c:pt idx="261">
                  <c:v>579.452</c:v>
                </c:pt>
                <c:pt idx="262">
                  <c:v>579.582</c:v>
                </c:pt>
                <c:pt idx="263">
                  <c:v>579.505</c:v>
                </c:pt>
                <c:pt idx="264">
                  <c:v>594.956</c:v>
                </c:pt>
                <c:pt idx="265">
                  <c:v>607.267</c:v>
                </c:pt>
                <c:pt idx="266">
                  <c:v>633.31</c:v>
                </c:pt>
                <c:pt idx="267">
                  <c:v>631.435</c:v>
                </c:pt>
                <c:pt idx="268">
                  <c:v>629.181</c:v>
                </c:pt>
                <c:pt idx="269">
                  <c:v>629.106</c:v>
                </c:pt>
                <c:pt idx="270">
                  <c:v>629.489</c:v>
                </c:pt>
                <c:pt idx="271">
                  <c:v>603.118</c:v>
                </c:pt>
                <c:pt idx="272">
                  <c:v>603.06</c:v>
                </c:pt>
                <c:pt idx="273">
                  <c:v>603.048</c:v>
                </c:pt>
                <c:pt idx="274">
                  <c:v>604.564</c:v>
                </c:pt>
                <c:pt idx="275">
                  <c:v>603.592</c:v>
                </c:pt>
                <c:pt idx="276">
                  <c:v>601.807</c:v>
                </c:pt>
                <c:pt idx="277">
                  <c:v>601.451</c:v>
                </c:pt>
                <c:pt idx="278">
                  <c:v>615.363</c:v>
                </c:pt>
                <c:pt idx="279">
                  <c:v>607.502</c:v>
                </c:pt>
                <c:pt idx="280">
                  <c:v>608.406</c:v>
                </c:pt>
                <c:pt idx="281">
                  <c:v>608.363</c:v>
                </c:pt>
                <c:pt idx="282">
                  <c:v>621.115</c:v>
                </c:pt>
                <c:pt idx="283">
                  <c:v>621.564</c:v>
                </c:pt>
                <c:pt idx="284">
                  <c:v>621.615</c:v>
                </c:pt>
                <c:pt idx="285">
                  <c:v>621.947</c:v>
                </c:pt>
                <c:pt idx="286">
                  <c:v>621.584</c:v>
                </c:pt>
                <c:pt idx="287">
                  <c:v>621.553</c:v>
                </c:pt>
                <c:pt idx="288">
                  <c:v>621.029</c:v>
                </c:pt>
                <c:pt idx="289">
                  <c:v>623.586</c:v>
                </c:pt>
                <c:pt idx="290">
                  <c:v>616.521</c:v>
                </c:pt>
                <c:pt idx="291">
                  <c:v>608.449</c:v>
                </c:pt>
                <c:pt idx="292">
                  <c:v>608.355</c:v>
                </c:pt>
                <c:pt idx="293">
                  <c:v>608.441</c:v>
                </c:pt>
                <c:pt idx="294">
                  <c:v>608.646</c:v>
                </c:pt>
                <c:pt idx="295">
                  <c:v>608.849</c:v>
                </c:pt>
                <c:pt idx="296">
                  <c:v>585.317</c:v>
                </c:pt>
                <c:pt idx="297">
                  <c:v>585.075</c:v>
                </c:pt>
                <c:pt idx="298">
                  <c:v>585.067</c:v>
                </c:pt>
                <c:pt idx="299">
                  <c:v>585.024</c:v>
                </c:pt>
                <c:pt idx="300">
                  <c:v>585.032</c:v>
                </c:pt>
                <c:pt idx="301">
                  <c:v>585.728</c:v>
                </c:pt>
                <c:pt idx="302">
                  <c:v>585.419</c:v>
                </c:pt>
                <c:pt idx="303">
                  <c:v>585.653</c:v>
                </c:pt>
                <c:pt idx="304">
                  <c:v>585.444</c:v>
                </c:pt>
                <c:pt idx="305">
                  <c:v>585.644</c:v>
                </c:pt>
                <c:pt idx="306">
                  <c:v>585.483</c:v>
                </c:pt>
                <c:pt idx="307">
                  <c:v>585.46</c:v>
                </c:pt>
                <c:pt idx="308">
                  <c:v>585.468</c:v>
                </c:pt>
                <c:pt idx="309">
                  <c:v>585.479</c:v>
                </c:pt>
                <c:pt idx="310">
                  <c:v>585.409</c:v>
                </c:pt>
                <c:pt idx="311">
                  <c:v>585.401</c:v>
                </c:pt>
                <c:pt idx="312">
                  <c:v>585.397</c:v>
                </c:pt>
                <c:pt idx="313">
                  <c:v>585.386</c:v>
                </c:pt>
                <c:pt idx="314">
                  <c:v>585.39</c:v>
                </c:pt>
                <c:pt idx="315">
                  <c:v>585.394</c:v>
                </c:pt>
                <c:pt idx="316">
                  <c:v>585.417</c:v>
                </c:pt>
                <c:pt idx="317">
                  <c:v>600.635</c:v>
                </c:pt>
                <c:pt idx="318">
                  <c:v>611.159</c:v>
                </c:pt>
                <c:pt idx="319">
                  <c:v>647.9</c:v>
                </c:pt>
                <c:pt idx="320">
                  <c:v>635.92</c:v>
                </c:pt>
                <c:pt idx="321">
                  <c:v>633.299</c:v>
                </c:pt>
                <c:pt idx="322">
                  <c:v>635.275</c:v>
                </c:pt>
                <c:pt idx="323">
                  <c:v>630.541</c:v>
                </c:pt>
                <c:pt idx="324">
                  <c:v>630.49</c:v>
                </c:pt>
                <c:pt idx="325">
                  <c:v>628.654</c:v>
                </c:pt>
                <c:pt idx="326">
                  <c:v>628.67</c:v>
                </c:pt>
                <c:pt idx="327">
                  <c:v>628.799</c:v>
                </c:pt>
                <c:pt idx="328">
                  <c:v>641.795</c:v>
                </c:pt>
                <c:pt idx="329">
                  <c:v>628.201</c:v>
                </c:pt>
                <c:pt idx="330">
                  <c:v>628.346</c:v>
                </c:pt>
                <c:pt idx="331">
                  <c:v>629.495</c:v>
                </c:pt>
                <c:pt idx="332">
                  <c:v>628.983</c:v>
                </c:pt>
                <c:pt idx="333">
                  <c:v>629.706</c:v>
                </c:pt>
                <c:pt idx="334">
                  <c:v>591.663</c:v>
                </c:pt>
                <c:pt idx="335">
                  <c:v>591.476</c:v>
                </c:pt>
                <c:pt idx="336">
                  <c:v>591.464</c:v>
                </c:pt>
                <c:pt idx="337">
                  <c:v>591.472</c:v>
                </c:pt>
                <c:pt idx="338">
                  <c:v>591.478</c:v>
                </c:pt>
                <c:pt idx="339">
                  <c:v>591.435</c:v>
                </c:pt>
                <c:pt idx="340">
                  <c:v>591.442</c:v>
                </c:pt>
                <c:pt idx="341">
                  <c:v>591.45</c:v>
                </c:pt>
                <c:pt idx="342">
                  <c:v>591.435</c:v>
                </c:pt>
                <c:pt idx="343">
                  <c:v>591.438</c:v>
                </c:pt>
                <c:pt idx="344">
                  <c:v>591.434</c:v>
                </c:pt>
                <c:pt idx="345">
                  <c:v>591.418</c:v>
                </c:pt>
                <c:pt idx="346">
                  <c:v>591.422</c:v>
                </c:pt>
                <c:pt idx="347">
                  <c:v>591.43</c:v>
                </c:pt>
                <c:pt idx="348">
                  <c:v>591.419</c:v>
                </c:pt>
                <c:pt idx="349">
                  <c:v>591.419</c:v>
                </c:pt>
                <c:pt idx="350">
                  <c:v>606.38</c:v>
                </c:pt>
                <c:pt idx="351">
                  <c:v>637.157</c:v>
                </c:pt>
                <c:pt idx="352">
                  <c:v>635.161</c:v>
                </c:pt>
                <c:pt idx="353">
                  <c:v>634.856</c:v>
                </c:pt>
                <c:pt idx="354">
                  <c:v>632.931</c:v>
                </c:pt>
                <c:pt idx="355">
                  <c:v>645.372</c:v>
                </c:pt>
                <c:pt idx="356">
                  <c:v>653.388</c:v>
                </c:pt>
                <c:pt idx="357">
                  <c:v>653.653</c:v>
                </c:pt>
                <c:pt idx="358">
                  <c:v>650.47</c:v>
                </c:pt>
                <c:pt idx="359">
                  <c:v>648.458</c:v>
                </c:pt>
                <c:pt idx="360">
                  <c:v>651.376</c:v>
                </c:pt>
                <c:pt idx="361">
                  <c:v>648.348</c:v>
                </c:pt>
                <c:pt idx="362">
                  <c:v>643.602</c:v>
                </c:pt>
                <c:pt idx="363">
                  <c:v>657.316</c:v>
                </c:pt>
                <c:pt idx="364">
                  <c:v>629.728</c:v>
                </c:pt>
                <c:pt idx="365">
                  <c:v>588.497</c:v>
                </c:pt>
                <c:pt idx="366">
                  <c:v>588.438</c:v>
                </c:pt>
                <c:pt idx="367">
                  <c:v>603.738</c:v>
                </c:pt>
                <c:pt idx="368">
                  <c:v>630.046</c:v>
                </c:pt>
                <c:pt idx="369">
                  <c:v>630.364</c:v>
                </c:pt>
                <c:pt idx="370">
                  <c:v>603.013</c:v>
                </c:pt>
                <c:pt idx="371">
                  <c:v>602.95</c:v>
                </c:pt>
                <c:pt idx="372">
                  <c:v>603.148</c:v>
                </c:pt>
                <c:pt idx="373">
                  <c:v>635.172</c:v>
                </c:pt>
                <c:pt idx="374">
                  <c:v>635.102</c:v>
                </c:pt>
                <c:pt idx="375">
                  <c:v>630.246</c:v>
                </c:pt>
                <c:pt idx="376">
                  <c:v>645.238</c:v>
                </c:pt>
                <c:pt idx="377">
                  <c:v>603.047</c:v>
                </c:pt>
                <c:pt idx="378">
                  <c:v>643.207</c:v>
                </c:pt>
                <c:pt idx="379">
                  <c:v>648.414</c:v>
                </c:pt>
                <c:pt idx="380">
                  <c:v>643.57</c:v>
                </c:pt>
                <c:pt idx="381">
                  <c:v>643.297</c:v>
                </c:pt>
                <c:pt idx="382">
                  <c:v>643.982</c:v>
                </c:pt>
                <c:pt idx="383">
                  <c:v>643.924</c:v>
                </c:pt>
                <c:pt idx="384">
                  <c:v>618.606</c:v>
                </c:pt>
                <c:pt idx="385">
                  <c:v>620.441</c:v>
                </c:pt>
                <c:pt idx="386">
                  <c:v>641.523</c:v>
                </c:pt>
                <c:pt idx="387">
                  <c:v>642.923</c:v>
                </c:pt>
                <c:pt idx="388">
                  <c:v>636.825</c:v>
                </c:pt>
                <c:pt idx="389">
                  <c:v>636.962</c:v>
                </c:pt>
                <c:pt idx="390">
                  <c:v>638.978</c:v>
                </c:pt>
                <c:pt idx="391">
                  <c:v>636.896</c:v>
                </c:pt>
                <c:pt idx="392">
                  <c:v>635.044</c:v>
                </c:pt>
                <c:pt idx="393">
                  <c:v>635.04</c:v>
                </c:pt>
                <c:pt idx="394">
                  <c:v>635.138</c:v>
                </c:pt>
                <c:pt idx="395">
                  <c:v>635.181</c:v>
                </c:pt>
                <c:pt idx="396">
                  <c:v>635.161</c:v>
                </c:pt>
                <c:pt idx="397">
                  <c:v>635.153</c:v>
                </c:pt>
                <c:pt idx="398">
                  <c:v>635.157</c:v>
                </c:pt>
                <c:pt idx="399">
                  <c:v>635.044</c:v>
                </c:pt>
                <c:pt idx="400">
                  <c:v>635.071</c:v>
                </c:pt>
                <c:pt idx="401">
                  <c:v>635.173</c:v>
                </c:pt>
                <c:pt idx="402">
                  <c:v>635.173</c:v>
                </c:pt>
                <c:pt idx="403">
                  <c:v>635.251</c:v>
                </c:pt>
                <c:pt idx="404">
                  <c:v>635.216</c:v>
                </c:pt>
                <c:pt idx="405">
                  <c:v>635.271</c:v>
                </c:pt>
                <c:pt idx="406">
                  <c:v>635.177</c:v>
                </c:pt>
                <c:pt idx="407">
                  <c:v>635.22</c:v>
                </c:pt>
                <c:pt idx="408">
                  <c:v>635.286</c:v>
                </c:pt>
                <c:pt idx="409">
                  <c:v>635.216</c:v>
                </c:pt>
                <c:pt idx="410">
                  <c:v>635.196</c:v>
                </c:pt>
                <c:pt idx="411">
                  <c:v>635.204</c:v>
                </c:pt>
                <c:pt idx="412">
                  <c:v>635.188</c:v>
                </c:pt>
                <c:pt idx="413">
                  <c:v>636.095</c:v>
                </c:pt>
                <c:pt idx="414">
                  <c:v>635.161</c:v>
                </c:pt>
                <c:pt idx="415">
                  <c:v>635.231</c:v>
                </c:pt>
                <c:pt idx="416">
                  <c:v>635.208</c:v>
                </c:pt>
                <c:pt idx="417">
                  <c:v>635.239</c:v>
                </c:pt>
                <c:pt idx="418">
                  <c:v>635.271</c:v>
                </c:pt>
                <c:pt idx="419">
                  <c:v>635.263</c:v>
                </c:pt>
                <c:pt idx="420">
                  <c:v>635.153</c:v>
                </c:pt>
                <c:pt idx="421">
                  <c:v>635.2</c:v>
                </c:pt>
                <c:pt idx="422">
                  <c:v>635.212</c:v>
                </c:pt>
                <c:pt idx="423">
                  <c:v>635.274</c:v>
                </c:pt>
                <c:pt idx="424">
                  <c:v>636.771</c:v>
                </c:pt>
                <c:pt idx="425">
                  <c:v>635.208</c:v>
                </c:pt>
                <c:pt idx="426">
                  <c:v>635.29</c:v>
                </c:pt>
                <c:pt idx="427">
                  <c:v>635.271</c:v>
                </c:pt>
                <c:pt idx="428">
                  <c:v>635.208</c:v>
                </c:pt>
                <c:pt idx="429">
                  <c:v>635.329</c:v>
                </c:pt>
                <c:pt idx="430">
                  <c:v>631.763</c:v>
                </c:pt>
                <c:pt idx="431">
                  <c:v>630.657</c:v>
                </c:pt>
                <c:pt idx="432">
                  <c:v>630.838</c:v>
                </c:pt>
                <c:pt idx="433">
                  <c:v>626.912</c:v>
                </c:pt>
                <c:pt idx="434">
                  <c:v>638.377</c:v>
                </c:pt>
                <c:pt idx="435">
                  <c:v>639.025</c:v>
                </c:pt>
                <c:pt idx="436">
                  <c:v>639.053</c:v>
                </c:pt>
                <c:pt idx="437">
                  <c:v>636.455</c:v>
                </c:pt>
                <c:pt idx="438">
                  <c:v>634.405</c:v>
                </c:pt>
                <c:pt idx="439">
                  <c:v>630.651</c:v>
                </c:pt>
                <c:pt idx="440">
                  <c:v>629.413</c:v>
                </c:pt>
                <c:pt idx="441">
                  <c:v>629.054</c:v>
                </c:pt>
                <c:pt idx="442">
                  <c:v>629.03</c:v>
                </c:pt>
                <c:pt idx="443">
                  <c:v>629.038</c:v>
                </c:pt>
                <c:pt idx="444">
                  <c:v>629.042</c:v>
                </c:pt>
                <c:pt idx="445">
                  <c:v>633.53</c:v>
                </c:pt>
                <c:pt idx="446">
                  <c:v>628.249</c:v>
                </c:pt>
                <c:pt idx="447">
                  <c:v>623.233</c:v>
                </c:pt>
                <c:pt idx="448">
                  <c:v>637.788</c:v>
                </c:pt>
                <c:pt idx="449">
                  <c:v>637.784</c:v>
                </c:pt>
                <c:pt idx="450">
                  <c:v>638.272</c:v>
                </c:pt>
                <c:pt idx="451">
                  <c:v>633.538</c:v>
                </c:pt>
                <c:pt idx="452">
                  <c:v>647.397</c:v>
                </c:pt>
                <c:pt idx="453">
                  <c:v>630.116</c:v>
                </c:pt>
                <c:pt idx="454">
                  <c:v>630.366</c:v>
                </c:pt>
                <c:pt idx="455">
                  <c:v>629.601</c:v>
                </c:pt>
                <c:pt idx="456">
                  <c:v>629.397</c:v>
                </c:pt>
                <c:pt idx="457">
                  <c:v>630.198</c:v>
                </c:pt>
                <c:pt idx="458">
                  <c:v>639.871</c:v>
                </c:pt>
                <c:pt idx="459">
                  <c:v>637.693</c:v>
                </c:pt>
                <c:pt idx="460">
                  <c:v>635.314</c:v>
                </c:pt>
                <c:pt idx="461">
                  <c:v>633.393</c:v>
                </c:pt>
                <c:pt idx="462">
                  <c:v>633.389</c:v>
                </c:pt>
                <c:pt idx="463">
                  <c:v>633.428</c:v>
                </c:pt>
                <c:pt idx="464">
                  <c:v>633.416</c:v>
                </c:pt>
                <c:pt idx="465">
                  <c:v>633.514</c:v>
                </c:pt>
                <c:pt idx="466">
                  <c:v>633.463</c:v>
                </c:pt>
                <c:pt idx="467">
                  <c:v>633.467</c:v>
                </c:pt>
                <c:pt idx="468">
                  <c:v>633.498</c:v>
                </c:pt>
                <c:pt idx="469">
                  <c:v>633.459</c:v>
                </c:pt>
                <c:pt idx="470">
                  <c:v>633.428</c:v>
                </c:pt>
                <c:pt idx="471">
                  <c:v>633.482</c:v>
                </c:pt>
                <c:pt idx="472">
                  <c:v>633.436</c:v>
                </c:pt>
                <c:pt idx="473">
                  <c:v>633.283</c:v>
                </c:pt>
                <c:pt idx="474">
                  <c:v>633.307</c:v>
                </c:pt>
                <c:pt idx="475">
                  <c:v>633.311</c:v>
                </c:pt>
                <c:pt idx="476">
                  <c:v>633.354</c:v>
                </c:pt>
                <c:pt idx="477">
                  <c:v>633.443</c:v>
                </c:pt>
                <c:pt idx="478">
                  <c:v>633.354</c:v>
                </c:pt>
                <c:pt idx="479">
                  <c:v>633.396</c:v>
                </c:pt>
                <c:pt idx="480">
                  <c:v>635.326</c:v>
                </c:pt>
                <c:pt idx="481">
                  <c:v>633.346</c:v>
                </c:pt>
                <c:pt idx="482">
                  <c:v>633.4</c:v>
                </c:pt>
                <c:pt idx="483">
                  <c:v>633.4</c:v>
                </c:pt>
                <c:pt idx="484">
                  <c:v>633.162</c:v>
                </c:pt>
                <c:pt idx="485">
                  <c:v>633.451</c:v>
                </c:pt>
                <c:pt idx="486">
                  <c:v>633.459</c:v>
                </c:pt>
                <c:pt idx="487">
                  <c:v>633.514</c:v>
                </c:pt>
                <c:pt idx="488">
                  <c:v>633.576</c:v>
                </c:pt>
                <c:pt idx="489">
                  <c:v>634.111</c:v>
                </c:pt>
                <c:pt idx="490">
                  <c:v>633.658</c:v>
                </c:pt>
                <c:pt idx="491">
                  <c:v>633.67</c:v>
                </c:pt>
                <c:pt idx="492">
                  <c:v>634.768</c:v>
                </c:pt>
                <c:pt idx="493">
                  <c:v>630.886</c:v>
                </c:pt>
                <c:pt idx="494">
                  <c:v>630.556</c:v>
                </c:pt>
                <c:pt idx="495">
                  <c:v>629.798</c:v>
                </c:pt>
                <c:pt idx="496">
                  <c:v>629.798</c:v>
                </c:pt>
                <c:pt idx="497">
                  <c:v>629.794</c:v>
                </c:pt>
                <c:pt idx="498">
                  <c:v>629.798</c:v>
                </c:pt>
                <c:pt idx="499">
                  <c:v>629.798</c:v>
                </c:pt>
                <c:pt idx="500">
                  <c:v>629.817</c:v>
                </c:pt>
                <c:pt idx="501">
                  <c:v>629.794</c:v>
                </c:pt>
                <c:pt idx="502">
                  <c:v>649.771</c:v>
                </c:pt>
                <c:pt idx="503">
                  <c:v>628.614</c:v>
                </c:pt>
                <c:pt idx="504">
                  <c:v>623.47</c:v>
                </c:pt>
                <c:pt idx="505">
                  <c:v>624.841</c:v>
                </c:pt>
                <c:pt idx="506">
                  <c:v>631.78</c:v>
                </c:pt>
                <c:pt idx="507">
                  <c:v>628.839</c:v>
                </c:pt>
                <c:pt idx="508">
                  <c:v>629.452</c:v>
                </c:pt>
                <c:pt idx="509">
                  <c:v>629.116</c:v>
                </c:pt>
                <c:pt idx="510">
                  <c:v>629.101</c:v>
                </c:pt>
                <c:pt idx="511">
                  <c:v>629.108</c:v>
                </c:pt>
                <c:pt idx="512">
                  <c:v>633.104</c:v>
                </c:pt>
                <c:pt idx="513">
                  <c:v>628.175</c:v>
                </c:pt>
                <c:pt idx="514">
                  <c:v>623.043</c:v>
                </c:pt>
                <c:pt idx="515">
                  <c:v>635.426</c:v>
                </c:pt>
                <c:pt idx="516">
                  <c:v>631.184</c:v>
                </c:pt>
                <c:pt idx="517">
                  <c:v>628.625</c:v>
                </c:pt>
                <c:pt idx="518">
                  <c:v>629.664</c:v>
                </c:pt>
                <c:pt idx="519">
                  <c:v>629.215</c:v>
                </c:pt>
                <c:pt idx="520">
                  <c:v>629.188</c:v>
                </c:pt>
                <c:pt idx="521">
                  <c:v>630.094</c:v>
                </c:pt>
                <c:pt idx="522">
                  <c:v>638.405</c:v>
                </c:pt>
                <c:pt idx="523">
                  <c:v>635.854</c:v>
                </c:pt>
                <c:pt idx="524">
                  <c:v>633.562</c:v>
                </c:pt>
                <c:pt idx="525">
                  <c:v>633.695</c:v>
                </c:pt>
                <c:pt idx="526">
                  <c:v>630.771</c:v>
                </c:pt>
                <c:pt idx="527">
                  <c:v>628.2</c:v>
                </c:pt>
                <c:pt idx="528">
                  <c:v>629.462</c:v>
                </c:pt>
                <c:pt idx="529">
                  <c:v>628.829</c:v>
                </c:pt>
                <c:pt idx="530">
                  <c:v>628.813</c:v>
                </c:pt>
                <c:pt idx="531">
                  <c:v>628.81</c:v>
                </c:pt>
                <c:pt idx="532">
                  <c:v>628.825</c:v>
                </c:pt>
                <c:pt idx="533">
                  <c:v>628.771</c:v>
                </c:pt>
                <c:pt idx="534">
                  <c:v>628.782</c:v>
                </c:pt>
                <c:pt idx="535">
                  <c:v>628.782</c:v>
                </c:pt>
                <c:pt idx="536">
                  <c:v>628.774</c:v>
                </c:pt>
                <c:pt idx="537">
                  <c:v>628.778</c:v>
                </c:pt>
                <c:pt idx="538">
                  <c:v>628.782</c:v>
                </c:pt>
                <c:pt idx="539">
                  <c:v>628.774</c:v>
                </c:pt>
                <c:pt idx="540">
                  <c:v>628.79</c:v>
                </c:pt>
                <c:pt idx="541">
                  <c:v>628.79</c:v>
                </c:pt>
                <c:pt idx="542">
                  <c:v>628.79</c:v>
                </c:pt>
                <c:pt idx="543">
                  <c:v>637.896</c:v>
                </c:pt>
                <c:pt idx="544">
                  <c:v>637.169</c:v>
                </c:pt>
                <c:pt idx="545">
                  <c:v>637.157</c:v>
                </c:pt>
                <c:pt idx="546">
                  <c:v>636.958</c:v>
                </c:pt>
                <c:pt idx="547">
                  <c:v>636.946</c:v>
                </c:pt>
                <c:pt idx="548">
                  <c:v>636.845</c:v>
                </c:pt>
                <c:pt idx="549">
                  <c:v>635.148</c:v>
                </c:pt>
                <c:pt idx="550">
                  <c:v>632.512</c:v>
                </c:pt>
                <c:pt idx="551">
                  <c:v>635.629</c:v>
                </c:pt>
                <c:pt idx="552">
                  <c:v>633.492</c:v>
                </c:pt>
                <c:pt idx="553">
                  <c:v>631.211</c:v>
                </c:pt>
                <c:pt idx="554">
                  <c:v>630.637</c:v>
                </c:pt>
                <c:pt idx="555">
                  <c:v>630.785</c:v>
                </c:pt>
                <c:pt idx="556">
                  <c:v>630.988</c:v>
                </c:pt>
                <c:pt idx="557">
                  <c:v>625.754</c:v>
                </c:pt>
                <c:pt idx="558">
                  <c:v>633.012</c:v>
                </c:pt>
                <c:pt idx="559">
                  <c:v>630.273</c:v>
                </c:pt>
                <c:pt idx="560">
                  <c:v>631.402</c:v>
                </c:pt>
                <c:pt idx="561">
                  <c:v>630.852</c:v>
                </c:pt>
                <c:pt idx="562">
                  <c:v>631.02</c:v>
                </c:pt>
                <c:pt idx="563">
                  <c:v>630.988</c:v>
                </c:pt>
                <c:pt idx="564">
                  <c:v>599.523</c:v>
                </c:pt>
                <c:pt idx="565">
                  <c:v>632.82</c:v>
                </c:pt>
                <c:pt idx="566">
                  <c:v>632.996</c:v>
                </c:pt>
                <c:pt idx="567">
                  <c:v>632.824</c:v>
                </c:pt>
                <c:pt idx="568">
                  <c:v>632.285</c:v>
                </c:pt>
                <c:pt idx="569">
                  <c:v>632.285</c:v>
                </c:pt>
                <c:pt idx="570">
                  <c:v>632.281</c:v>
                </c:pt>
                <c:pt idx="571">
                  <c:v>632.277</c:v>
                </c:pt>
                <c:pt idx="572">
                  <c:v>632.258</c:v>
                </c:pt>
                <c:pt idx="573">
                  <c:v>632.27</c:v>
                </c:pt>
                <c:pt idx="574">
                  <c:v>632.27</c:v>
                </c:pt>
                <c:pt idx="575">
                  <c:v>632.27</c:v>
                </c:pt>
                <c:pt idx="576">
                  <c:v>632.258</c:v>
                </c:pt>
                <c:pt idx="577">
                  <c:v>632.258</c:v>
                </c:pt>
                <c:pt idx="578">
                  <c:v>632.254</c:v>
                </c:pt>
                <c:pt idx="579">
                  <c:v>632.258</c:v>
                </c:pt>
                <c:pt idx="580">
                  <c:v>632.262</c:v>
                </c:pt>
                <c:pt idx="581">
                  <c:v>632.262</c:v>
                </c:pt>
                <c:pt idx="582">
                  <c:v>636.211</c:v>
                </c:pt>
                <c:pt idx="583">
                  <c:v>637.992</c:v>
                </c:pt>
                <c:pt idx="584">
                  <c:v>637.668</c:v>
                </c:pt>
                <c:pt idx="585">
                  <c:v>637.535</c:v>
                </c:pt>
                <c:pt idx="586">
                  <c:v>640.924</c:v>
                </c:pt>
                <c:pt idx="587">
                  <c:v>633.814</c:v>
                </c:pt>
                <c:pt idx="588">
                  <c:v>604.09</c:v>
                </c:pt>
                <c:pt idx="589">
                  <c:v>599.665</c:v>
                </c:pt>
                <c:pt idx="590">
                  <c:v>599.812</c:v>
                </c:pt>
                <c:pt idx="591">
                  <c:v>636.424</c:v>
                </c:pt>
                <c:pt idx="592">
                  <c:v>637.026</c:v>
                </c:pt>
                <c:pt idx="593">
                  <c:v>637.008</c:v>
                </c:pt>
                <c:pt idx="594">
                  <c:v>637.046</c:v>
                </c:pt>
                <c:pt idx="595">
                  <c:v>633.243</c:v>
                </c:pt>
                <c:pt idx="596">
                  <c:v>630.656</c:v>
                </c:pt>
                <c:pt idx="597">
                  <c:v>629.156</c:v>
                </c:pt>
                <c:pt idx="598">
                  <c:v>628.973</c:v>
                </c:pt>
                <c:pt idx="599">
                  <c:v>649.51</c:v>
                </c:pt>
                <c:pt idx="600">
                  <c:v>619.807</c:v>
                </c:pt>
                <c:pt idx="601">
                  <c:v>631.563</c:v>
                </c:pt>
                <c:pt idx="602">
                  <c:v>645.426</c:v>
                </c:pt>
                <c:pt idx="603">
                  <c:v>632.265</c:v>
                </c:pt>
                <c:pt idx="604">
                  <c:v>631.112</c:v>
                </c:pt>
                <c:pt idx="605">
                  <c:v>631.007</c:v>
                </c:pt>
                <c:pt idx="606">
                  <c:v>631.694</c:v>
                </c:pt>
                <c:pt idx="607">
                  <c:v>592.19</c:v>
                </c:pt>
                <c:pt idx="608">
                  <c:v>592.206</c:v>
                </c:pt>
                <c:pt idx="609">
                  <c:v>592.197</c:v>
                </c:pt>
                <c:pt idx="610">
                  <c:v>593.259</c:v>
                </c:pt>
                <c:pt idx="611">
                  <c:v>593.044</c:v>
                </c:pt>
                <c:pt idx="612">
                  <c:v>593.032</c:v>
                </c:pt>
                <c:pt idx="613">
                  <c:v>606.76</c:v>
                </c:pt>
                <c:pt idx="614">
                  <c:v>631.002</c:v>
                </c:pt>
                <c:pt idx="615">
                  <c:v>631.068</c:v>
                </c:pt>
                <c:pt idx="616">
                  <c:v>631.189</c:v>
                </c:pt>
                <c:pt idx="617">
                  <c:v>631.256</c:v>
                </c:pt>
                <c:pt idx="618">
                  <c:v>631.994</c:v>
                </c:pt>
                <c:pt idx="619">
                  <c:v>632.197</c:v>
                </c:pt>
                <c:pt idx="620">
                  <c:v>632.107</c:v>
                </c:pt>
                <c:pt idx="621">
                  <c:v>632.174</c:v>
                </c:pt>
                <c:pt idx="622">
                  <c:v>632.381</c:v>
                </c:pt>
                <c:pt idx="623">
                  <c:v>632.4</c:v>
                </c:pt>
                <c:pt idx="624">
                  <c:v>632.365</c:v>
                </c:pt>
                <c:pt idx="625">
                  <c:v>632.455</c:v>
                </c:pt>
                <c:pt idx="626">
                  <c:v>632.439</c:v>
                </c:pt>
                <c:pt idx="627">
                  <c:v>632.479</c:v>
                </c:pt>
                <c:pt idx="628">
                  <c:v>632.494</c:v>
                </c:pt>
                <c:pt idx="629">
                  <c:v>632.428</c:v>
                </c:pt>
                <c:pt idx="630">
                  <c:v>632.4</c:v>
                </c:pt>
                <c:pt idx="631">
                  <c:v>632.416</c:v>
                </c:pt>
                <c:pt idx="632">
                  <c:v>632.451</c:v>
                </c:pt>
                <c:pt idx="633">
                  <c:v>632.381</c:v>
                </c:pt>
                <c:pt idx="634">
                  <c:v>632.436</c:v>
                </c:pt>
                <c:pt idx="635">
                  <c:v>632.404</c:v>
                </c:pt>
                <c:pt idx="636">
                  <c:v>632.299</c:v>
                </c:pt>
                <c:pt idx="637">
                  <c:v>632.369</c:v>
                </c:pt>
                <c:pt idx="638">
                  <c:v>632.338</c:v>
                </c:pt>
                <c:pt idx="639">
                  <c:v>632.436</c:v>
                </c:pt>
                <c:pt idx="640">
                  <c:v>632.354</c:v>
                </c:pt>
                <c:pt idx="641">
                  <c:v>632.432</c:v>
                </c:pt>
                <c:pt idx="642">
                  <c:v>632.357</c:v>
                </c:pt>
                <c:pt idx="643">
                  <c:v>632.369</c:v>
                </c:pt>
                <c:pt idx="644">
                  <c:v>632.365</c:v>
                </c:pt>
                <c:pt idx="645">
                  <c:v>632.396</c:v>
                </c:pt>
                <c:pt idx="646">
                  <c:v>632.35</c:v>
                </c:pt>
                <c:pt idx="647">
                  <c:v>632.354</c:v>
                </c:pt>
                <c:pt idx="648">
                  <c:v>632.373</c:v>
                </c:pt>
                <c:pt idx="649">
                  <c:v>632.412</c:v>
                </c:pt>
                <c:pt idx="650">
                  <c:v>632.4</c:v>
                </c:pt>
                <c:pt idx="651">
                  <c:v>632.42</c:v>
                </c:pt>
                <c:pt idx="652">
                  <c:v>632.42</c:v>
                </c:pt>
                <c:pt idx="653">
                  <c:v>632.396</c:v>
                </c:pt>
                <c:pt idx="654">
                  <c:v>632.428</c:v>
                </c:pt>
                <c:pt idx="655">
                  <c:v>632.482</c:v>
                </c:pt>
                <c:pt idx="656">
                  <c:v>632.514</c:v>
                </c:pt>
                <c:pt idx="657">
                  <c:v>632.408</c:v>
                </c:pt>
                <c:pt idx="658">
                  <c:v>632.436</c:v>
                </c:pt>
                <c:pt idx="659">
                  <c:v>632.458</c:v>
                </c:pt>
                <c:pt idx="660">
                  <c:v>632.415</c:v>
                </c:pt>
                <c:pt idx="661">
                  <c:v>632.337</c:v>
                </c:pt>
                <c:pt idx="662">
                  <c:v>632.287</c:v>
                </c:pt>
                <c:pt idx="663">
                  <c:v>632.229</c:v>
                </c:pt>
                <c:pt idx="664">
                  <c:v>634.191</c:v>
                </c:pt>
                <c:pt idx="665">
                  <c:v>634.367</c:v>
                </c:pt>
                <c:pt idx="666">
                  <c:v>634.27</c:v>
                </c:pt>
                <c:pt idx="667">
                  <c:v>632.595</c:v>
                </c:pt>
                <c:pt idx="668">
                  <c:v>634.099</c:v>
                </c:pt>
                <c:pt idx="669">
                  <c:v>633.989</c:v>
                </c:pt>
                <c:pt idx="670">
                  <c:v>633.919</c:v>
                </c:pt>
                <c:pt idx="671">
                  <c:v>633.946</c:v>
                </c:pt>
                <c:pt idx="672">
                  <c:v>631.013</c:v>
                </c:pt>
                <c:pt idx="673">
                  <c:v>631.063</c:v>
                </c:pt>
                <c:pt idx="674">
                  <c:v>631.114</c:v>
                </c:pt>
                <c:pt idx="675">
                  <c:v>632.04</c:v>
                </c:pt>
                <c:pt idx="676">
                  <c:v>632.103</c:v>
                </c:pt>
                <c:pt idx="677">
                  <c:v>631.966</c:v>
                </c:pt>
                <c:pt idx="678">
                  <c:v>632.075</c:v>
                </c:pt>
                <c:pt idx="679">
                  <c:v>632.063</c:v>
                </c:pt>
                <c:pt idx="680">
                  <c:v>632.106</c:v>
                </c:pt>
                <c:pt idx="681">
                  <c:v>632.036</c:v>
                </c:pt>
                <c:pt idx="682">
                  <c:v>632.067</c:v>
                </c:pt>
                <c:pt idx="683">
                  <c:v>632.079</c:v>
                </c:pt>
                <c:pt idx="684">
                  <c:v>632.087</c:v>
                </c:pt>
                <c:pt idx="685">
                  <c:v>632.079</c:v>
                </c:pt>
                <c:pt idx="686">
                  <c:v>632.091</c:v>
                </c:pt>
                <c:pt idx="687">
                  <c:v>632.122</c:v>
                </c:pt>
                <c:pt idx="688">
                  <c:v>632.091</c:v>
                </c:pt>
                <c:pt idx="689">
                  <c:v>632.099</c:v>
                </c:pt>
                <c:pt idx="690">
                  <c:v>632.114</c:v>
                </c:pt>
                <c:pt idx="691">
                  <c:v>632.103</c:v>
                </c:pt>
                <c:pt idx="692">
                  <c:v>632.114</c:v>
                </c:pt>
                <c:pt idx="693">
                  <c:v>632.169</c:v>
                </c:pt>
                <c:pt idx="694">
                  <c:v>632.114</c:v>
                </c:pt>
                <c:pt idx="695">
                  <c:v>632.095</c:v>
                </c:pt>
                <c:pt idx="696">
                  <c:v>632.067</c:v>
                </c:pt>
                <c:pt idx="697">
                  <c:v>632.063</c:v>
                </c:pt>
                <c:pt idx="698">
                  <c:v>632.083</c:v>
                </c:pt>
                <c:pt idx="699">
                  <c:v>632.099</c:v>
                </c:pt>
                <c:pt idx="700">
                  <c:v>632.074</c:v>
                </c:pt>
                <c:pt idx="701">
                  <c:v>632.055</c:v>
                </c:pt>
                <c:pt idx="702">
                  <c:v>632.098</c:v>
                </c:pt>
                <c:pt idx="703">
                  <c:v>632.094</c:v>
                </c:pt>
                <c:pt idx="704">
                  <c:v>632.105</c:v>
                </c:pt>
                <c:pt idx="705">
                  <c:v>632.051</c:v>
                </c:pt>
                <c:pt idx="706">
                  <c:v>632.781</c:v>
                </c:pt>
                <c:pt idx="707">
                  <c:v>632.055</c:v>
                </c:pt>
                <c:pt idx="708">
                  <c:v>632.105</c:v>
                </c:pt>
                <c:pt idx="709">
                  <c:v>631.969</c:v>
                </c:pt>
                <c:pt idx="710">
                  <c:v>632.039</c:v>
                </c:pt>
                <c:pt idx="711">
                  <c:v>632.094</c:v>
                </c:pt>
                <c:pt idx="712">
                  <c:v>632.148</c:v>
                </c:pt>
                <c:pt idx="713">
                  <c:v>632.121</c:v>
                </c:pt>
                <c:pt idx="714">
                  <c:v>632.148</c:v>
                </c:pt>
                <c:pt idx="715">
                  <c:v>632.145</c:v>
                </c:pt>
                <c:pt idx="716">
                  <c:v>632.133</c:v>
                </c:pt>
                <c:pt idx="717">
                  <c:v>632.082</c:v>
                </c:pt>
                <c:pt idx="718">
                  <c:v>632.082</c:v>
                </c:pt>
                <c:pt idx="719">
                  <c:v>632.039</c:v>
                </c:pt>
                <c:pt idx="720">
                  <c:v>632.078</c:v>
                </c:pt>
                <c:pt idx="721">
                  <c:v>632.117</c:v>
                </c:pt>
                <c:pt idx="722">
                  <c:v>632.082</c:v>
                </c:pt>
                <c:pt idx="723">
                  <c:v>632.082</c:v>
                </c:pt>
                <c:pt idx="724">
                  <c:v>632.105</c:v>
                </c:pt>
                <c:pt idx="725">
                  <c:v>632.117</c:v>
                </c:pt>
                <c:pt idx="726">
                  <c:v>632.039</c:v>
                </c:pt>
                <c:pt idx="727">
                  <c:v>632.039</c:v>
                </c:pt>
                <c:pt idx="728">
                  <c:v>632.066</c:v>
                </c:pt>
                <c:pt idx="729">
                  <c:v>631.988</c:v>
                </c:pt>
                <c:pt idx="730">
                  <c:v>632.016</c:v>
                </c:pt>
                <c:pt idx="731">
                  <c:v>631.996</c:v>
                </c:pt>
                <c:pt idx="732">
                  <c:v>632.031</c:v>
                </c:pt>
                <c:pt idx="733">
                  <c:v>632.09</c:v>
                </c:pt>
                <c:pt idx="734">
                  <c:v>632.203</c:v>
                </c:pt>
                <c:pt idx="735">
                  <c:v>632.082</c:v>
                </c:pt>
                <c:pt idx="736">
                  <c:v>632.105</c:v>
                </c:pt>
                <c:pt idx="737">
                  <c:v>632.129</c:v>
                </c:pt>
                <c:pt idx="738">
                  <c:v>632.07</c:v>
                </c:pt>
                <c:pt idx="739">
                  <c:v>632.098</c:v>
                </c:pt>
                <c:pt idx="740">
                  <c:v>632.082</c:v>
                </c:pt>
                <c:pt idx="741">
                  <c:v>632.117</c:v>
                </c:pt>
                <c:pt idx="742">
                  <c:v>632.055</c:v>
                </c:pt>
                <c:pt idx="743">
                  <c:v>632.055</c:v>
                </c:pt>
                <c:pt idx="744">
                  <c:v>632.828</c:v>
                </c:pt>
                <c:pt idx="745">
                  <c:v>632.059</c:v>
                </c:pt>
                <c:pt idx="746">
                  <c:v>632.023</c:v>
                </c:pt>
                <c:pt idx="747">
                  <c:v>632.117</c:v>
                </c:pt>
                <c:pt idx="748">
                  <c:v>632.117</c:v>
                </c:pt>
                <c:pt idx="749">
                  <c:v>632.121</c:v>
                </c:pt>
                <c:pt idx="750">
                  <c:v>632.133</c:v>
                </c:pt>
                <c:pt idx="751">
                  <c:v>632.133</c:v>
                </c:pt>
                <c:pt idx="752">
                  <c:v>632.109</c:v>
                </c:pt>
                <c:pt idx="753">
                  <c:v>632.027</c:v>
                </c:pt>
                <c:pt idx="754">
                  <c:v>632.043</c:v>
                </c:pt>
                <c:pt idx="755">
                  <c:v>632.048</c:v>
                </c:pt>
                <c:pt idx="756">
                  <c:v>632.048</c:v>
                </c:pt>
                <c:pt idx="757">
                  <c:v>631.872</c:v>
                </c:pt>
                <c:pt idx="758">
                  <c:v>631.864</c:v>
                </c:pt>
                <c:pt idx="759">
                  <c:v>631.896</c:v>
                </c:pt>
                <c:pt idx="760">
                  <c:v>631.79</c:v>
                </c:pt>
                <c:pt idx="761">
                  <c:v>631.771</c:v>
                </c:pt>
                <c:pt idx="762">
                  <c:v>631.786</c:v>
                </c:pt>
                <c:pt idx="763">
                  <c:v>631.79</c:v>
                </c:pt>
                <c:pt idx="764">
                  <c:v>631.782</c:v>
                </c:pt>
                <c:pt idx="765">
                  <c:v>631.692</c:v>
                </c:pt>
                <c:pt idx="766">
                  <c:v>631.724</c:v>
                </c:pt>
                <c:pt idx="767">
                  <c:v>631.591</c:v>
                </c:pt>
                <c:pt idx="768">
                  <c:v>631.673</c:v>
                </c:pt>
                <c:pt idx="769">
                  <c:v>631.724</c:v>
                </c:pt>
                <c:pt idx="770">
                  <c:v>631.747</c:v>
                </c:pt>
                <c:pt idx="771">
                  <c:v>631.743</c:v>
                </c:pt>
                <c:pt idx="772">
                  <c:v>631.774</c:v>
                </c:pt>
                <c:pt idx="773">
                  <c:v>631.79</c:v>
                </c:pt>
                <c:pt idx="774">
                  <c:v>631.786</c:v>
                </c:pt>
                <c:pt idx="775">
                  <c:v>631.767</c:v>
                </c:pt>
                <c:pt idx="776">
                  <c:v>631.771</c:v>
                </c:pt>
                <c:pt idx="777">
                  <c:v>632.528</c:v>
                </c:pt>
                <c:pt idx="778">
                  <c:v>631.763</c:v>
                </c:pt>
                <c:pt idx="779">
                  <c:v>631.778</c:v>
                </c:pt>
                <c:pt idx="780">
                  <c:v>631.782</c:v>
                </c:pt>
                <c:pt idx="781">
                  <c:v>631.802</c:v>
                </c:pt>
                <c:pt idx="782">
                  <c:v>631.716</c:v>
                </c:pt>
                <c:pt idx="783">
                  <c:v>631.731</c:v>
                </c:pt>
                <c:pt idx="784">
                  <c:v>631.72</c:v>
                </c:pt>
                <c:pt idx="785">
                  <c:v>631.735</c:v>
                </c:pt>
                <c:pt idx="786">
                  <c:v>632.505</c:v>
                </c:pt>
                <c:pt idx="787">
                  <c:v>631.755</c:v>
                </c:pt>
                <c:pt idx="788">
                  <c:v>631.688</c:v>
                </c:pt>
                <c:pt idx="789">
                  <c:v>631.739</c:v>
                </c:pt>
                <c:pt idx="790">
                  <c:v>631.583</c:v>
                </c:pt>
                <c:pt idx="791">
                  <c:v>631.642</c:v>
                </c:pt>
                <c:pt idx="792">
                  <c:v>631.622</c:v>
                </c:pt>
                <c:pt idx="793">
                  <c:v>631.696</c:v>
                </c:pt>
                <c:pt idx="794">
                  <c:v>631.755</c:v>
                </c:pt>
                <c:pt idx="795">
                  <c:v>631.751</c:v>
                </c:pt>
                <c:pt idx="796">
                  <c:v>631.763</c:v>
                </c:pt>
                <c:pt idx="797">
                  <c:v>631.747</c:v>
                </c:pt>
                <c:pt idx="798">
                  <c:v>631.759</c:v>
                </c:pt>
                <c:pt idx="799">
                  <c:v>632.474</c:v>
                </c:pt>
                <c:pt idx="800">
                  <c:v>631.735</c:v>
                </c:pt>
                <c:pt idx="801">
                  <c:v>631.669</c:v>
                </c:pt>
                <c:pt idx="802">
                  <c:v>631.692</c:v>
                </c:pt>
                <c:pt idx="803">
                  <c:v>631.696</c:v>
                </c:pt>
                <c:pt idx="804">
                  <c:v>631.739</c:v>
                </c:pt>
                <c:pt idx="805">
                  <c:v>631.731</c:v>
                </c:pt>
                <c:pt idx="806">
                  <c:v>631.767</c:v>
                </c:pt>
                <c:pt idx="807">
                  <c:v>631.782</c:v>
                </c:pt>
                <c:pt idx="808">
                  <c:v>631.735</c:v>
                </c:pt>
                <c:pt idx="809">
                  <c:v>631.774</c:v>
                </c:pt>
                <c:pt idx="810">
                  <c:v>631.798</c:v>
                </c:pt>
                <c:pt idx="811">
                  <c:v>631.79</c:v>
                </c:pt>
                <c:pt idx="812">
                  <c:v>631.79</c:v>
                </c:pt>
                <c:pt idx="813">
                  <c:v>631.688</c:v>
                </c:pt>
                <c:pt idx="814">
                  <c:v>631.692</c:v>
                </c:pt>
                <c:pt idx="815">
                  <c:v>631.688</c:v>
                </c:pt>
                <c:pt idx="816">
                  <c:v>631.728</c:v>
                </c:pt>
                <c:pt idx="817">
                  <c:v>631.708</c:v>
                </c:pt>
                <c:pt idx="818">
                  <c:v>631.911</c:v>
                </c:pt>
                <c:pt idx="819">
                  <c:v>631.751</c:v>
                </c:pt>
                <c:pt idx="820">
                  <c:v>631.747</c:v>
                </c:pt>
                <c:pt idx="821">
                  <c:v>631.735</c:v>
                </c:pt>
                <c:pt idx="822">
                  <c:v>631.716</c:v>
                </c:pt>
                <c:pt idx="823">
                  <c:v>631.743</c:v>
                </c:pt>
                <c:pt idx="824">
                  <c:v>631.771</c:v>
                </c:pt>
                <c:pt idx="825">
                  <c:v>631.685</c:v>
                </c:pt>
                <c:pt idx="826">
                  <c:v>631.692</c:v>
                </c:pt>
                <c:pt idx="827">
                  <c:v>631.685</c:v>
                </c:pt>
                <c:pt idx="828">
                  <c:v>631.688</c:v>
                </c:pt>
                <c:pt idx="829">
                  <c:v>631.712</c:v>
                </c:pt>
                <c:pt idx="830">
                  <c:v>631.716</c:v>
                </c:pt>
                <c:pt idx="831">
                  <c:v>631.712</c:v>
                </c:pt>
                <c:pt idx="832">
                  <c:v>631.755</c:v>
                </c:pt>
                <c:pt idx="833">
                  <c:v>631.759</c:v>
                </c:pt>
                <c:pt idx="834">
                  <c:v>631.774</c:v>
                </c:pt>
                <c:pt idx="835">
                  <c:v>631.81</c:v>
                </c:pt>
                <c:pt idx="836">
                  <c:v>631.747</c:v>
                </c:pt>
                <c:pt idx="837">
                  <c:v>631.747</c:v>
                </c:pt>
                <c:pt idx="838">
                  <c:v>631.685</c:v>
                </c:pt>
                <c:pt idx="839">
                  <c:v>631.7</c:v>
                </c:pt>
                <c:pt idx="840">
                  <c:v>631.771</c:v>
                </c:pt>
                <c:pt idx="841">
                  <c:v>631.735</c:v>
                </c:pt>
                <c:pt idx="842">
                  <c:v>631.751</c:v>
                </c:pt>
                <c:pt idx="843">
                  <c:v>631.755</c:v>
                </c:pt>
                <c:pt idx="844">
                  <c:v>631.759</c:v>
                </c:pt>
                <c:pt idx="845">
                  <c:v>631.704</c:v>
                </c:pt>
                <c:pt idx="846">
                  <c:v>631.755</c:v>
                </c:pt>
                <c:pt idx="847">
                  <c:v>631.7</c:v>
                </c:pt>
                <c:pt idx="848">
                  <c:v>631.642</c:v>
                </c:pt>
                <c:pt idx="849">
                  <c:v>631.587</c:v>
                </c:pt>
                <c:pt idx="850">
                  <c:v>631.646</c:v>
                </c:pt>
                <c:pt idx="851">
                  <c:v>631.661</c:v>
                </c:pt>
                <c:pt idx="852">
                  <c:v>631.712</c:v>
                </c:pt>
                <c:pt idx="853">
                  <c:v>631.755</c:v>
                </c:pt>
                <c:pt idx="854">
                  <c:v>631.774</c:v>
                </c:pt>
                <c:pt idx="855">
                  <c:v>631.755</c:v>
                </c:pt>
                <c:pt idx="856">
                  <c:v>631.747</c:v>
                </c:pt>
                <c:pt idx="857">
                  <c:v>631.743</c:v>
                </c:pt>
                <c:pt idx="858">
                  <c:v>631.724</c:v>
                </c:pt>
                <c:pt idx="859">
                  <c:v>631.739</c:v>
                </c:pt>
                <c:pt idx="860">
                  <c:v>631.649</c:v>
                </c:pt>
                <c:pt idx="861">
                  <c:v>631.696</c:v>
                </c:pt>
                <c:pt idx="862">
                  <c:v>631.716</c:v>
                </c:pt>
                <c:pt idx="863">
                  <c:v>631.712</c:v>
                </c:pt>
                <c:pt idx="864">
                  <c:v>631.704</c:v>
                </c:pt>
                <c:pt idx="865">
                  <c:v>631.716</c:v>
                </c:pt>
                <c:pt idx="866">
                  <c:v>631.7</c:v>
                </c:pt>
                <c:pt idx="867">
                  <c:v>632.403</c:v>
                </c:pt>
                <c:pt idx="868">
                  <c:v>631.747</c:v>
                </c:pt>
                <c:pt idx="869">
                  <c:v>631.72</c:v>
                </c:pt>
                <c:pt idx="870">
                  <c:v>631.755</c:v>
                </c:pt>
                <c:pt idx="871">
                  <c:v>631.751</c:v>
                </c:pt>
                <c:pt idx="872">
                  <c:v>631.7</c:v>
                </c:pt>
                <c:pt idx="873">
                  <c:v>631.759</c:v>
                </c:pt>
                <c:pt idx="874">
                  <c:v>631.751</c:v>
                </c:pt>
                <c:pt idx="875">
                  <c:v>631.778</c:v>
                </c:pt>
                <c:pt idx="876">
                  <c:v>631.704</c:v>
                </c:pt>
                <c:pt idx="877">
                  <c:v>631.724</c:v>
                </c:pt>
                <c:pt idx="878">
                  <c:v>631.997</c:v>
                </c:pt>
                <c:pt idx="879">
                  <c:v>631.731</c:v>
                </c:pt>
                <c:pt idx="880">
                  <c:v>631.759</c:v>
                </c:pt>
                <c:pt idx="881">
                  <c:v>631.696</c:v>
                </c:pt>
                <c:pt idx="882">
                  <c:v>631.716</c:v>
                </c:pt>
                <c:pt idx="883">
                  <c:v>631.739</c:v>
                </c:pt>
                <c:pt idx="884">
                  <c:v>631.759</c:v>
                </c:pt>
                <c:pt idx="885">
                  <c:v>631.728</c:v>
                </c:pt>
                <c:pt idx="886">
                  <c:v>631.724</c:v>
                </c:pt>
                <c:pt idx="887">
                  <c:v>631.728</c:v>
                </c:pt>
                <c:pt idx="888">
                  <c:v>631.724</c:v>
                </c:pt>
                <c:pt idx="889">
                  <c:v>631.731</c:v>
                </c:pt>
                <c:pt idx="890">
                  <c:v>631.759</c:v>
                </c:pt>
                <c:pt idx="891">
                  <c:v>631.79</c:v>
                </c:pt>
                <c:pt idx="892">
                  <c:v>631.731</c:v>
                </c:pt>
                <c:pt idx="893">
                  <c:v>631.759</c:v>
                </c:pt>
                <c:pt idx="894">
                  <c:v>631.63</c:v>
                </c:pt>
                <c:pt idx="895">
                  <c:v>631.759</c:v>
                </c:pt>
                <c:pt idx="896">
                  <c:v>631.716</c:v>
                </c:pt>
                <c:pt idx="897">
                  <c:v>631.735</c:v>
                </c:pt>
                <c:pt idx="898">
                  <c:v>631.72</c:v>
                </c:pt>
                <c:pt idx="899">
                  <c:v>631.728</c:v>
                </c:pt>
                <c:pt idx="900">
                  <c:v>631.731</c:v>
                </c:pt>
                <c:pt idx="901">
                  <c:v>631.751</c:v>
                </c:pt>
                <c:pt idx="902">
                  <c:v>647.958</c:v>
                </c:pt>
                <c:pt idx="903">
                  <c:v>649.446</c:v>
                </c:pt>
                <c:pt idx="904">
                  <c:v>647.036</c:v>
                </c:pt>
                <c:pt idx="905">
                  <c:v>644.778</c:v>
                </c:pt>
                <c:pt idx="906">
                  <c:v>646.884</c:v>
                </c:pt>
                <c:pt idx="907">
                  <c:v>642.938</c:v>
                </c:pt>
                <c:pt idx="908">
                  <c:v>614.911</c:v>
                </c:pt>
                <c:pt idx="909">
                  <c:v>614.903</c:v>
                </c:pt>
                <c:pt idx="910">
                  <c:v>614.88</c:v>
                </c:pt>
                <c:pt idx="911">
                  <c:v>614.849</c:v>
                </c:pt>
                <c:pt idx="912">
                  <c:v>614.856</c:v>
                </c:pt>
                <c:pt idx="913">
                  <c:v>614.856</c:v>
                </c:pt>
                <c:pt idx="914">
                  <c:v>614.759</c:v>
                </c:pt>
                <c:pt idx="915">
                  <c:v>614.747</c:v>
                </c:pt>
                <c:pt idx="916">
                  <c:v>614.759</c:v>
                </c:pt>
                <c:pt idx="917">
                  <c:v>614.863</c:v>
                </c:pt>
                <c:pt idx="918">
                  <c:v>633.586</c:v>
                </c:pt>
                <c:pt idx="919">
                  <c:v>632.273</c:v>
                </c:pt>
                <c:pt idx="920">
                  <c:v>603.141</c:v>
                </c:pt>
                <c:pt idx="921">
                  <c:v>603.156</c:v>
                </c:pt>
                <c:pt idx="922">
                  <c:v>603.121</c:v>
                </c:pt>
                <c:pt idx="923">
                  <c:v>603.09</c:v>
                </c:pt>
                <c:pt idx="924">
                  <c:v>618.379</c:v>
                </c:pt>
                <c:pt idx="925">
                  <c:v>631.629</c:v>
                </c:pt>
                <c:pt idx="926">
                  <c:v>632.242</c:v>
                </c:pt>
                <c:pt idx="927">
                  <c:v>645.723</c:v>
                </c:pt>
                <c:pt idx="928">
                  <c:v>603.207</c:v>
                </c:pt>
                <c:pt idx="929">
                  <c:v>627.883</c:v>
                </c:pt>
                <c:pt idx="930">
                  <c:v>628.297</c:v>
                </c:pt>
                <c:pt idx="931">
                  <c:v>588.684</c:v>
                </c:pt>
                <c:pt idx="932">
                  <c:v>588.703</c:v>
                </c:pt>
                <c:pt idx="933">
                  <c:v>588.656</c:v>
                </c:pt>
                <c:pt idx="934">
                  <c:v>603.871</c:v>
                </c:pt>
                <c:pt idx="935">
                  <c:v>619.168</c:v>
                </c:pt>
                <c:pt idx="936">
                  <c:v>618.414</c:v>
                </c:pt>
                <c:pt idx="937">
                  <c:v>618.523</c:v>
                </c:pt>
                <c:pt idx="938">
                  <c:v>618.465</c:v>
                </c:pt>
                <c:pt idx="939">
                  <c:v>618.52</c:v>
                </c:pt>
                <c:pt idx="940">
                  <c:v>630.5</c:v>
                </c:pt>
                <c:pt idx="941">
                  <c:v>633.012</c:v>
                </c:pt>
                <c:pt idx="942">
                  <c:v>632.945</c:v>
                </c:pt>
                <c:pt idx="943">
                  <c:v>631.906</c:v>
                </c:pt>
                <c:pt idx="944">
                  <c:v>631.879</c:v>
                </c:pt>
                <c:pt idx="945">
                  <c:v>631.949</c:v>
                </c:pt>
                <c:pt idx="946">
                  <c:v>631.926</c:v>
                </c:pt>
                <c:pt idx="947">
                  <c:v>631.934</c:v>
                </c:pt>
                <c:pt idx="948">
                  <c:v>632.699</c:v>
                </c:pt>
                <c:pt idx="949">
                  <c:v>631.93</c:v>
                </c:pt>
                <c:pt idx="950">
                  <c:v>631.93</c:v>
                </c:pt>
                <c:pt idx="951">
                  <c:v>631.938</c:v>
                </c:pt>
                <c:pt idx="952">
                  <c:v>632.023</c:v>
                </c:pt>
                <c:pt idx="953">
                  <c:v>631.984</c:v>
                </c:pt>
                <c:pt idx="954">
                  <c:v>631.871</c:v>
                </c:pt>
                <c:pt idx="955">
                  <c:v>632.027</c:v>
                </c:pt>
                <c:pt idx="956">
                  <c:v>632.086</c:v>
                </c:pt>
                <c:pt idx="957">
                  <c:v>631.984</c:v>
                </c:pt>
                <c:pt idx="958">
                  <c:v>631.977</c:v>
                </c:pt>
                <c:pt idx="959">
                  <c:v>631.922</c:v>
                </c:pt>
                <c:pt idx="960">
                  <c:v>631.906</c:v>
                </c:pt>
                <c:pt idx="961">
                  <c:v>631.828</c:v>
                </c:pt>
                <c:pt idx="962">
                  <c:v>631.922</c:v>
                </c:pt>
                <c:pt idx="963">
                  <c:v>631.738</c:v>
                </c:pt>
                <c:pt idx="964">
                  <c:v>631.793</c:v>
                </c:pt>
                <c:pt idx="965">
                  <c:v>631.832</c:v>
                </c:pt>
                <c:pt idx="966">
                  <c:v>632.004</c:v>
                </c:pt>
                <c:pt idx="967">
                  <c:v>631.887</c:v>
                </c:pt>
                <c:pt idx="968">
                  <c:v>631.828</c:v>
                </c:pt>
                <c:pt idx="969">
                  <c:v>631.961</c:v>
                </c:pt>
                <c:pt idx="970">
                  <c:v>631.949</c:v>
                </c:pt>
                <c:pt idx="971">
                  <c:v>631.891</c:v>
                </c:pt>
                <c:pt idx="972">
                  <c:v>631.914</c:v>
                </c:pt>
                <c:pt idx="973">
                  <c:v>631.969</c:v>
                </c:pt>
                <c:pt idx="974">
                  <c:v>631.926</c:v>
                </c:pt>
                <c:pt idx="975">
                  <c:v>631.895</c:v>
                </c:pt>
                <c:pt idx="976">
                  <c:v>631.93</c:v>
                </c:pt>
                <c:pt idx="977">
                  <c:v>631.77</c:v>
                </c:pt>
                <c:pt idx="978">
                  <c:v>631.75</c:v>
                </c:pt>
                <c:pt idx="979">
                  <c:v>631.887</c:v>
                </c:pt>
                <c:pt idx="980">
                  <c:v>631.887</c:v>
                </c:pt>
                <c:pt idx="981">
                  <c:v>632.133</c:v>
                </c:pt>
                <c:pt idx="982">
                  <c:v>632.316</c:v>
                </c:pt>
                <c:pt idx="983">
                  <c:v>632.267</c:v>
                </c:pt>
                <c:pt idx="984">
                  <c:v>632.192</c:v>
                </c:pt>
                <c:pt idx="985">
                  <c:v>632.142</c:v>
                </c:pt>
                <c:pt idx="986">
                  <c:v>632.271</c:v>
                </c:pt>
                <c:pt idx="987">
                  <c:v>632.216</c:v>
                </c:pt>
                <c:pt idx="988">
                  <c:v>632.181</c:v>
                </c:pt>
                <c:pt idx="989">
                  <c:v>632.274</c:v>
                </c:pt>
                <c:pt idx="990">
                  <c:v>632.173</c:v>
                </c:pt>
                <c:pt idx="991">
                  <c:v>632.11</c:v>
                </c:pt>
                <c:pt idx="992">
                  <c:v>632.142</c:v>
                </c:pt>
                <c:pt idx="993">
                  <c:v>632.216</c:v>
                </c:pt>
                <c:pt idx="994">
                  <c:v>632.192</c:v>
                </c:pt>
                <c:pt idx="995">
                  <c:v>632.177</c:v>
                </c:pt>
                <c:pt idx="996">
                  <c:v>632.243</c:v>
                </c:pt>
                <c:pt idx="997">
                  <c:v>632.212</c:v>
                </c:pt>
                <c:pt idx="998">
                  <c:v>632.177</c:v>
                </c:pt>
                <c:pt idx="999">
                  <c:v>632.165</c:v>
                </c:pt>
                <c:pt idx="1000">
                  <c:v>645.864</c:v>
                </c:pt>
                <c:pt idx="1001">
                  <c:v>603.458</c:v>
                </c:pt>
                <c:pt idx="1002">
                  <c:v>615.556</c:v>
                </c:pt>
                <c:pt idx="1003">
                  <c:v>620.153</c:v>
                </c:pt>
                <c:pt idx="1004">
                  <c:v>617.735</c:v>
                </c:pt>
                <c:pt idx="1005">
                  <c:v>618.079</c:v>
                </c:pt>
                <c:pt idx="1006">
                  <c:v>618.556</c:v>
                </c:pt>
                <c:pt idx="1007">
                  <c:v>618.649</c:v>
                </c:pt>
                <c:pt idx="1008">
                  <c:v>631.157</c:v>
                </c:pt>
                <c:pt idx="1009">
                  <c:v>644.868</c:v>
                </c:pt>
                <c:pt idx="1010">
                  <c:v>644.767</c:v>
                </c:pt>
                <c:pt idx="1011">
                  <c:v>643.692</c:v>
                </c:pt>
                <c:pt idx="1012">
                  <c:v>645.649</c:v>
                </c:pt>
                <c:pt idx="1013">
                  <c:v>644.556</c:v>
                </c:pt>
                <c:pt idx="1014">
                  <c:v>660.997</c:v>
                </c:pt>
                <c:pt idx="1015">
                  <c:v>615.209</c:v>
                </c:pt>
                <c:pt idx="1016">
                  <c:v>615.201</c:v>
                </c:pt>
                <c:pt idx="1017">
                  <c:v>618.519</c:v>
                </c:pt>
                <c:pt idx="1018">
                  <c:v>620.308</c:v>
                </c:pt>
                <c:pt idx="1019">
                  <c:v>617.909</c:v>
                </c:pt>
                <c:pt idx="1020">
                  <c:v>618.265</c:v>
                </c:pt>
                <c:pt idx="1021">
                  <c:v>632.206</c:v>
                </c:pt>
                <c:pt idx="1022">
                  <c:v>631.366</c:v>
                </c:pt>
                <c:pt idx="1023">
                  <c:v>630.683</c:v>
                </c:pt>
                <c:pt idx="1024">
                  <c:v>630.8</c:v>
                </c:pt>
                <c:pt idx="1025">
                  <c:v>631.464</c:v>
                </c:pt>
                <c:pt idx="1026">
                  <c:v>631.46</c:v>
                </c:pt>
                <c:pt idx="1027">
                  <c:v>631.499</c:v>
                </c:pt>
                <c:pt idx="1028">
                  <c:v>646.683</c:v>
                </c:pt>
                <c:pt idx="1029">
                  <c:v>603.437</c:v>
                </c:pt>
                <c:pt idx="1030">
                  <c:v>603.397</c:v>
                </c:pt>
                <c:pt idx="1031">
                  <c:v>603.397</c:v>
                </c:pt>
                <c:pt idx="1032">
                  <c:v>603.386</c:v>
                </c:pt>
                <c:pt idx="1033">
                  <c:v>619.46</c:v>
                </c:pt>
                <c:pt idx="1034">
                  <c:v>617.753</c:v>
                </c:pt>
                <c:pt idx="1035">
                  <c:v>618.011</c:v>
                </c:pt>
                <c:pt idx="1036">
                  <c:v>618.296</c:v>
                </c:pt>
                <c:pt idx="1037">
                  <c:v>606.89</c:v>
                </c:pt>
                <c:pt idx="1038">
                  <c:v>606.92</c:v>
                </c:pt>
                <c:pt idx="1039">
                  <c:v>620.437</c:v>
                </c:pt>
                <c:pt idx="1040">
                  <c:v>618.679</c:v>
                </c:pt>
                <c:pt idx="1041">
                  <c:v>617.839</c:v>
                </c:pt>
                <c:pt idx="1042">
                  <c:v>632.358</c:v>
                </c:pt>
                <c:pt idx="1043">
                  <c:v>634.124</c:v>
                </c:pt>
                <c:pt idx="1044">
                  <c:v>633.136</c:v>
                </c:pt>
                <c:pt idx="1045">
                  <c:v>632.097</c:v>
                </c:pt>
                <c:pt idx="1046">
                  <c:v>632.03</c:v>
                </c:pt>
                <c:pt idx="1047">
                  <c:v>632.116</c:v>
                </c:pt>
                <c:pt idx="1048">
                  <c:v>632.065</c:v>
                </c:pt>
                <c:pt idx="1049">
                  <c:v>632.077</c:v>
                </c:pt>
                <c:pt idx="1050">
                  <c:v>632.038</c:v>
                </c:pt>
                <c:pt idx="1051">
                  <c:v>632.112</c:v>
                </c:pt>
                <c:pt idx="1052">
                  <c:v>632.042</c:v>
                </c:pt>
                <c:pt idx="1053">
                  <c:v>631.987</c:v>
                </c:pt>
                <c:pt idx="1054">
                  <c:v>632.073</c:v>
                </c:pt>
                <c:pt idx="1055">
                  <c:v>632.034</c:v>
                </c:pt>
                <c:pt idx="1056">
                  <c:v>632.015</c:v>
                </c:pt>
                <c:pt idx="1057">
                  <c:v>632.046</c:v>
                </c:pt>
                <c:pt idx="1058">
                  <c:v>632.077</c:v>
                </c:pt>
                <c:pt idx="1059">
                  <c:v>631.991</c:v>
                </c:pt>
                <c:pt idx="1060">
                  <c:v>632.022</c:v>
                </c:pt>
                <c:pt idx="1061">
                  <c:v>632.108</c:v>
                </c:pt>
                <c:pt idx="1062">
                  <c:v>632.03</c:v>
                </c:pt>
                <c:pt idx="1063">
                  <c:v>632.054</c:v>
                </c:pt>
                <c:pt idx="1064">
                  <c:v>632.151</c:v>
                </c:pt>
                <c:pt idx="1065">
                  <c:v>632.05</c:v>
                </c:pt>
                <c:pt idx="1066">
                  <c:v>631.976</c:v>
                </c:pt>
                <c:pt idx="1067">
                  <c:v>632.046</c:v>
                </c:pt>
                <c:pt idx="1068">
                  <c:v>632.057</c:v>
                </c:pt>
                <c:pt idx="1069">
                  <c:v>631.924</c:v>
                </c:pt>
                <c:pt idx="1070">
                  <c:v>632.021</c:v>
                </c:pt>
                <c:pt idx="1071">
                  <c:v>632.018</c:v>
                </c:pt>
                <c:pt idx="1072">
                  <c:v>632.033</c:v>
                </c:pt>
                <c:pt idx="1073">
                  <c:v>631.947</c:v>
                </c:pt>
                <c:pt idx="1074">
                  <c:v>632.064</c:v>
                </c:pt>
                <c:pt idx="1075">
                  <c:v>631.967</c:v>
                </c:pt>
                <c:pt idx="1076">
                  <c:v>631.959</c:v>
                </c:pt>
                <c:pt idx="1077">
                  <c:v>632.311</c:v>
                </c:pt>
                <c:pt idx="1078">
                  <c:v>632.299</c:v>
                </c:pt>
                <c:pt idx="1079">
                  <c:v>632.275</c:v>
                </c:pt>
                <c:pt idx="1080">
                  <c:v>632.221</c:v>
                </c:pt>
                <c:pt idx="1081">
                  <c:v>632.303</c:v>
                </c:pt>
                <c:pt idx="1082">
                  <c:v>632.271</c:v>
                </c:pt>
                <c:pt idx="1083">
                  <c:v>632.041</c:v>
                </c:pt>
                <c:pt idx="1084">
                  <c:v>632.201</c:v>
                </c:pt>
                <c:pt idx="1085">
                  <c:v>632.244</c:v>
                </c:pt>
                <c:pt idx="1086">
                  <c:v>632.186</c:v>
                </c:pt>
                <c:pt idx="1087">
                  <c:v>632.303</c:v>
                </c:pt>
                <c:pt idx="1088">
                  <c:v>632.299</c:v>
                </c:pt>
                <c:pt idx="1089">
                  <c:v>632.236</c:v>
                </c:pt>
                <c:pt idx="1090">
                  <c:v>632.287</c:v>
                </c:pt>
                <c:pt idx="1091">
                  <c:v>632.299</c:v>
                </c:pt>
                <c:pt idx="1092">
                  <c:v>633.033</c:v>
                </c:pt>
                <c:pt idx="1093">
                  <c:v>632.205</c:v>
                </c:pt>
                <c:pt idx="1094">
                  <c:v>632.252</c:v>
                </c:pt>
                <c:pt idx="1095">
                  <c:v>632.252</c:v>
                </c:pt>
                <c:pt idx="1096">
                  <c:v>632.186</c:v>
                </c:pt>
                <c:pt idx="1097">
                  <c:v>632.229</c:v>
                </c:pt>
                <c:pt idx="1098">
                  <c:v>632.303</c:v>
                </c:pt>
                <c:pt idx="1099">
                  <c:v>632.271</c:v>
                </c:pt>
                <c:pt idx="1100">
                  <c:v>632.252</c:v>
                </c:pt>
                <c:pt idx="1101">
                  <c:v>632.33</c:v>
                </c:pt>
                <c:pt idx="1102">
                  <c:v>632.318</c:v>
                </c:pt>
                <c:pt idx="1103">
                  <c:v>632.268</c:v>
                </c:pt>
                <c:pt idx="1104">
                  <c:v>632.291</c:v>
                </c:pt>
                <c:pt idx="1105">
                  <c:v>632.381</c:v>
                </c:pt>
                <c:pt idx="1106">
                  <c:v>632.283</c:v>
                </c:pt>
                <c:pt idx="1107">
                  <c:v>632.275</c:v>
                </c:pt>
                <c:pt idx="1108">
                  <c:v>632.338</c:v>
                </c:pt>
                <c:pt idx="1109">
                  <c:v>632.225</c:v>
                </c:pt>
                <c:pt idx="1110">
                  <c:v>632.178</c:v>
                </c:pt>
                <c:pt idx="1111">
                  <c:v>632.252</c:v>
                </c:pt>
                <c:pt idx="1112">
                  <c:v>632.271</c:v>
                </c:pt>
                <c:pt idx="1113">
                  <c:v>632.264</c:v>
                </c:pt>
                <c:pt idx="1114">
                  <c:v>632.111</c:v>
                </c:pt>
                <c:pt idx="1115">
                  <c:v>632.189</c:v>
                </c:pt>
                <c:pt idx="1116">
                  <c:v>632.311</c:v>
                </c:pt>
                <c:pt idx="1117">
                  <c:v>632.264</c:v>
                </c:pt>
                <c:pt idx="1118">
                  <c:v>632.334</c:v>
                </c:pt>
                <c:pt idx="1119">
                  <c:v>632.373</c:v>
                </c:pt>
                <c:pt idx="1120">
                  <c:v>632.326</c:v>
                </c:pt>
                <c:pt idx="1121">
                  <c:v>632.365</c:v>
                </c:pt>
                <c:pt idx="1122">
                  <c:v>632.354</c:v>
                </c:pt>
                <c:pt idx="1123">
                  <c:v>632.377</c:v>
                </c:pt>
                <c:pt idx="1124">
                  <c:v>632.279</c:v>
                </c:pt>
                <c:pt idx="1125">
                  <c:v>632.26</c:v>
                </c:pt>
                <c:pt idx="1126">
                  <c:v>632.338</c:v>
                </c:pt>
                <c:pt idx="1127">
                  <c:v>632.271</c:v>
                </c:pt>
                <c:pt idx="1128">
                  <c:v>632.088</c:v>
                </c:pt>
                <c:pt idx="1129">
                  <c:v>632.221</c:v>
                </c:pt>
                <c:pt idx="1130">
                  <c:v>632.158</c:v>
                </c:pt>
                <c:pt idx="1131">
                  <c:v>632.225</c:v>
                </c:pt>
                <c:pt idx="1132">
                  <c:v>632.244</c:v>
                </c:pt>
                <c:pt idx="1133">
                  <c:v>632.311</c:v>
                </c:pt>
                <c:pt idx="1134">
                  <c:v>632.15</c:v>
                </c:pt>
                <c:pt idx="1135">
                  <c:v>632.232</c:v>
                </c:pt>
                <c:pt idx="1136">
                  <c:v>632.299</c:v>
                </c:pt>
                <c:pt idx="1137">
                  <c:v>632.334</c:v>
                </c:pt>
                <c:pt idx="1138">
                  <c:v>632.283</c:v>
                </c:pt>
                <c:pt idx="1139">
                  <c:v>632.225</c:v>
                </c:pt>
                <c:pt idx="1140">
                  <c:v>632.303</c:v>
                </c:pt>
                <c:pt idx="1141">
                  <c:v>632.334</c:v>
                </c:pt>
                <c:pt idx="1142">
                  <c:v>632.24</c:v>
                </c:pt>
                <c:pt idx="1143">
                  <c:v>632.162</c:v>
                </c:pt>
                <c:pt idx="1144">
                  <c:v>632.275</c:v>
                </c:pt>
                <c:pt idx="1145">
                  <c:v>632.213</c:v>
                </c:pt>
                <c:pt idx="1146">
                  <c:v>632.221</c:v>
                </c:pt>
                <c:pt idx="1147">
                  <c:v>632.271</c:v>
                </c:pt>
                <c:pt idx="1148">
                  <c:v>632.373</c:v>
                </c:pt>
                <c:pt idx="1149">
                  <c:v>632.268</c:v>
                </c:pt>
                <c:pt idx="1150">
                  <c:v>632.279</c:v>
                </c:pt>
                <c:pt idx="1151">
                  <c:v>632.334</c:v>
                </c:pt>
                <c:pt idx="1152">
                  <c:v>632.275</c:v>
                </c:pt>
                <c:pt idx="1153">
                  <c:v>632.236</c:v>
                </c:pt>
                <c:pt idx="1154">
                  <c:v>632.275</c:v>
                </c:pt>
                <c:pt idx="1155">
                  <c:v>632.311</c:v>
                </c:pt>
                <c:pt idx="1156">
                  <c:v>632.236</c:v>
                </c:pt>
                <c:pt idx="1157">
                  <c:v>633.021</c:v>
                </c:pt>
                <c:pt idx="1158">
                  <c:v>632.311</c:v>
                </c:pt>
                <c:pt idx="1159">
                  <c:v>632.178</c:v>
                </c:pt>
                <c:pt idx="1160">
                  <c:v>632.248</c:v>
                </c:pt>
                <c:pt idx="1161">
                  <c:v>649.068</c:v>
                </c:pt>
                <c:pt idx="1162">
                  <c:v>603.385</c:v>
                </c:pt>
                <c:pt idx="1163">
                  <c:v>603.396</c:v>
                </c:pt>
                <c:pt idx="1164">
                  <c:v>603.342</c:v>
                </c:pt>
                <c:pt idx="1165">
                  <c:v>618.756</c:v>
                </c:pt>
                <c:pt idx="1166">
                  <c:v>649.308</c:v>
                </c:pt>
                <c:pt idx="1167">
                  <c:v>649.358</c:v>
                </c:pt>
                <c:pt idx="1168">
                  <c:v>650.136</c:v>
                </c:pt>
                <c:pt idx="1169">
                  <c:v>647.265</c:v>
                </c:pt>
                <c:pt idx="1170">
                  <c:v>647.265</c:v>
                </c:pt>
                <c:pt idx="1171">
                  <c:v>655.022</c:v>
                </c:pt>
                <c:pt idx="1172">
                  <c:v>653.675</c:v>
                </c:pt>
                <c:pt idx="1173">
                  <c:v>662.003</c:v>
                </c:pt>
                <c:pt idx="1174">
                  <c:v>660.769</c:v>
                </c:pt>
                <c:pt idx="1175">
                  <c:v>664.046</c:v>
                </c:pt>
                <c:pt idx="1176">
                  <c:v>655.823</c:v>
                </c:pt>
                <c:pt idx="1177">
                  <c:v>666.042</c:v>
                </c:pt>
                <c:pt idx="1178">
                  <c:v>655.257</c:v>
                </c:pt>
                <c:pt idx="1179">
                  <c:v>653.913</c:v>
                </c:pt>
                <c:pt idx="1180">
                  <c:v>654.058</c:v>
                </c:pt>
                <c:pt idx="1181">
                  <c:v>657.425</c:v>
                </c:pt>
                <c:pt idx="1182">
                  <c:v>653.585</c:v>
                </c:pt>
                <c:pt idx="1183">
                  <c:v>653.62</c:v>
                </c:pt>
                <c:pt idx="1184">
                  <c:v>653.979</c:v>
                </c:pt>
                <c:pt idx="1185">
                  <c:v>654.054</c:v>
                </c:pt>
                <c:pt idx="1186">
                  <c:v>654.026</c:v>
                </c:pt>
                <c:pt idx="1187">
                  <c:v>653.972</c:v>
                </c:pt>
                <c:pt idx="1188">
                  <c:v>654.128</c:v>
                </c:pt>
                <c:pt idx="1189">
                  <c:v>654.183</c:v>
                </c:pt>
                <c:pt idx="1190">
                  <c:v>654.14</c:v>
                </c:pt>
                <c:pt idx="1191">
                  <c:v>654.21</c:v>
                </c:pt>
                <c:pt idx="1192">
                  <c:v>654.272</c:v>
                </c:pt>
                <c:pt idx="1193">
                  <c:v>654.097</c:v>
                </c:pt>
                <c:pt idx="1194">
                  <c:v>653.886</c:v>
                </c:pt>
                <c:pt idx="1195">
                  <c:v>654.034</c:v>
                </c:pt>
                <c:pt idx="1196">
                  <c:v>654.183</c:v>
                </c:pt>
                <c:pt idx="1197">
                  <c:v>654.007</c:v>
                </c:pt>
                <c:pt idx="1198">
                  <c:v>654.097</c:v>
                </c:pt>
                <c:pt idx="1199">
                  <c:v>654.136</c:v>
                </c:pt>
                <c:pt idx="1200">
                  <c:v>654.069</c:v>
                </c:pt>
                <c:pt idx="1201">
                  <c:v>654.073</c:v>
                </c:pt>
                <c:pt idx="1202">
                  <c:v>654.144</c:v>
                </c:pt>
                <c:pt idx="1203">
                  <c:v>654.046</c:v>
                </c:pt>
                <c:pt idx="1204">
                  <c:v>654.069</c:v>
                </c:pt>
                <c:pt idx="1205">
                  <c:v>654.072</c:v>
                </c:pt>
                <c:pt idx="1206">
                  <c:v>654.041</c:v>
                </c:pt>
                <c:pt idx="1207">
                  <c:v>653.99</c:v>
                </c:pt>
                <c:pt idx="1208">
                  <c:v>654.025</c:v>
                </c:pt>
                <c:pt idx="1209">
                  <c:v>654.088</c:v>
                </c:pt>
                <c:pt idx="1210">
                  <c:v>654.08</c:v>
                </c:pt>
                <c:pt idx="1211">
                  <c:v>654.045</c:v>
                </c:pt>
                <c:pt idx="1212">
                  <c:v>654.045</c:v>
                </c:pt>
                <c:pt idx="1213">
                  <c:v>654.15</c:v>
                </c:pt>
                <c:pt idx="1214">
                  <c:v>654.111</c:v>
                </c:pt>
                <c:pt idx="1215">
                  <c:v>653.994</c:v>
                </c:pt>
                <c:pt idx="1216">
                  <c:v>654.104</c:v>
                </c:pt>
                <c:pt idx="1217">
                  <c:v>654.057</c:v>
                </c:pt>
                <c:pt idx="1218">
                  <c:v>654.029</c:v>
                </c:pt>
                <c:pt idx="1219">
                  <c:v>653.998</c:v>
                </c:pt>
                <c:pt idx="1220">
                  <c:v>625.221</c:v>
                </c:pt>
                <c:pt idx="1221">
                  <c:v>597.944</c:v>
                </c:pt>
                <c:pt idx="1222">
                  <c:v>624.072</c:v>
                </c:pt>
                <c:pt idx="1223">
                  <c:v>624.463</c:v>
                </c:pt>
                <c:pt idx="1224">
                  <c:v>637.061</c:v>
                </c:pt>
                <c:pt idx="1225">
                  <c:v>637.115</c:v>
                </c:pt>
                <c:pt idx="1226">
                  <c:v>639.084</c:v>
                </c:pt>
                <c:pt idx="1227">
                  <c:v>638.826</c:v>
                </c:pt>
                <c:pt idx="1228">
                  <c:v>638.088</c:v>
                </c:pt>
                <c:pt idx="1229">
                  <c:v>638.791</c:v>
                </c:pt>
                <c:pt idx="1230">
                  <c:v>638.842</c:v>
                </c:pt>
                <c:pt idx="1231">
                  <c:v>637.229</c:v>
                </c:pt>
                <c:pt idx="1232">
                  <c:v>637.248</c:v>
                </c:pt>
                <c:pt idx="1233">
                  <c:v>637.295</c:v>
                </c:pt>
                <c:pt idx="1234">
                  <c:v>637.225</c:v>
                </c:pt>
                <c:pt idx="1235">
                  <c:v>637.283</c:v>
                </c:pt>
                <c:pt idx="1236">
                  <c:v>637.342</c:v>
                </c:pt>
                <c:pt idx="1237">
                  <c:v>637.631</c:v>
                </c:pt>
                <c:pt idx="1238">
                  <c:v>637.678</c:v>
                </c:pt>
                <c:pt idx="1239">
                  <c:v>637.635</c:v>
                </c:pt>
                <c:pt idx="1240">
                  <c:v>637.654</c:v>
                </c:pt>
                <c:pt idx="1241">
                  <c:v>637.576</c:v>
                </c:pt>
                <c:pt idx="1242">
                  <c:v>637.604</c:v>
                </c:pt>
                <c:pt idx="1243">
                  <c:v>637.611</c:v>
                </c:pt>
                <c:pt idx="1244">
                  <c:v>637.467</c:v>
                </c:pt>
                <c:pt idx="1245">
                  <c:v>637.518</c:v>
                </c:pt>
                <c:pt idx="1246">
                  <c:v>637.588</c:v>
                </c:pt>
                <c:pt idx="1247">
                  <c:v>637.611</c:v>
                </c:pt>
                <c:pt idx="1248">
                  <c:v>637.611</c:v>
                </c:pt>
                <c:pt idx="1249">
                  <c:v>637.627</c:v>
                </c:pt>
                <c:pt idx="1250">
                  <c:v>637.576</c:v>
                </c:pt>
                <c:pt idx="1251">
                  <c:v>637.639</c:v>
                </c:pt>
                <c:pt idx="1252">
                  <c:v>637.623</c:v>
                </c:pt>
                <c:pt idx="1253">
                  <c:v>637.486</c:v>
                </c:pt>
                <c:pt idx="1254">
                  <c:v>637.467</c:v>
                </c:pt>
                <c:pt idx="1255">
                  <c:v>637.428</c:v>
                </c:pt>
                <c:pt idx="1256">
                  <c:v>637.537</c:v>
                </c:pt>
                <c:pt idx="1257">
                  <c:v>637.51</c:v>
                </c:pt>
                <c:pt idx="1258">
                  <c:v>637.58</c:v>
                </c:pt>
                <c:pt idx="1259">
                  <c:v>637.537</c:v>
                </c:pt>
                <c:pt idx="1260">
                  <c:v>637.545</c:v>
                </c:pt>
                <c:pt idx="1261">
                  <c:v>637.58</c:v>
                </c:pt>
                <c:pt idx="1262">
                  <c:v>637.561</c:v>
                </c:pt>
                <c:pt idx="1263">
                  <c:v>637.537</c:v>
                </c:pt>
                <c:pt idx="1264">
                  <c:v>637.576</c:v>
                </c:pt>
                <c:pt idx="1265">
                  <c:v>638.432</c:v>
                </c:pt>
                <c:pt idx="1266">
                  <c:v>637.604</c:v>
                </c:pt>
                <c:pt idx="1267">
                  <c:v>637.607</c:v>
                </c:pt>
                <c:pt idx="1268">
                  <c:v>637.635</c:v>
                </c:pt>
                <c:pt idx="1269">
                  <c:v>637.607</c:v>
                </c:pt>
                <c:pt idx="1270">
                  <c:v>637.58</c:v>
                </c:pt>
                <c:pt idx="1271">
                  <c:v>637.588</c:v>
                </c:pt>
                <c:pt idx="1272">
                  <c:v>637.623</c:v>
                </c:pt>
                <c:pt idx="1273">
                  <c:v>637.627</c:v>
                </c:pt>
                <c:pt idx="1274">
                  <c:v>637.615</c:v>
                </c:pt>
                <c:pt idx="1275">
                  <c:v>637.564</c:v>
                </c:pt>
                <c:pt idx="1276">
                  <c:v>637.592</c:v>
                </c:pt>
                <c:pt idx="1277">
                  <c:v>637.518</c:v>
                </c:pt>
                <c:pt idx="1278">
                  <c:v>637.529</c:v>
                </c:pt>
                <c:pt idx="1279">
                  <c:v>637.529</c:v>
                </c:pt>
                <c:pt idx="1280">
                  <c:v>637.564</c:v>
                </c:pt>
                <c:pt idx="1281">
                  <c:v>637.561</c:v>
                </c:pt>
                <c:pt idx="1282">
                  <c:v>637.537</c:v>
                </c:pt>
                <c:pt idx="1283">
                  <c:v>637.564</c:v>
                </c:pt>
                <c:pt idx="1284">
                  <c:v>637.623</c:v>
                </c:pt>
                <c:pt idx="1285">
                  <c:v>637.615</c:v>
                </c:pt>
                <c:pt idx="1286">
                  <c:v>637.588</c:v>
                </c:pt>
                <c:pt idx="1287">
                  <c:v>637.615</c:v>
                </c:pt>
                <c:pt idx="1288">
                  <c:v>637.627</c:v>
                </c:pt>
                <c:pt idx="1289">
                  <c:v>637.607</c:v>
                </c:pt>
                <c:pt idx="1290">
                  <c:v>637.549</c:v>
                </c:pt>
                <c:pt idx="1291">
                  <c:v>637.557</c:v>
                </c:pt>
                <c:pt idx="1292">
                  <c:v>637.549</c:v>
                </c:pt>
                <c:pt idx="1293">
                  <c:v>637.541</c:v>
                </c:pt>
                <c:pt idx="1294">
                  <c:v>637.568</c:v>
                </c:pt>
                <c:pt idx="1295">
                  <c:v>637.607</c:v>
                </c:pt>
                <c:pt idx="1296">
                  <c:v>637.549</c:v>
                </c:pt>
                <c:pt idx="1297">
                  <c:v>637.607</c:v>
                </c:pt>
                <c:pt idx="1298">
                  <c:v>637.635</c:v>
                </c:pt>
                <c:pt idx="1299">
                  <c:v>637.623</c:v>
                </c:pt>
                <c:pt idx="1300">
                  <c:v>637.646</c:v>
                </c:pt>
                <c:pt idx="1301">
                  <c:v>637.611</c:v>
                </c:pt>
                <c:pt idx="1302">
                  <c:v>637.592</c:v>
                </c:pt>
                <c:pt idx="1303">
                  <c:v>637.916</c:v>
                </c:pt>
                <c:pt idx="1304">
                  <c:v>637.58</c:v>
                </c:pt>
                <c:pt idx="1305">
                  <c:v>637.627</c:v>
                </c:pt>
                <c:pt idx="1306">
                  <c:v>637.646</c:v>
                </c:pt>
                <c:pt idx="1307">
                  <c:v>637.596</c:v>
                </c:pt>
                <c:pt idx="1308">
                  <c:v>638.385</c:v>
                </c:pt>
                <c:pt idx="1309">
                  <c:v>637.619</c:v>
                </c:pt>
                <c:pt idx="1310">
                  <c:v>637.611</c:v>
                </c:pt>
                <c:pt idx="1311">
                  <c:v>637.607</c:v>
                </c:pt>
                <c:pt idx="1312">
                  <c:v>637.619</c:v>
                </c:pt>
                <c:pt idx="1313">
                  <c:v>637.658</c:v>
                </c:pt>
                <c:pt idx="1314">
                  <c:v>637.631</c:v>
                </c:pt>
                <c:pt idx="1315">
                  <c:v>637.537</c:v>
                </c:pt>
                <c:pt idx="1316">
                  <c:v>637.557</c:v>
                </c:pt>
                <c:pt idx="1317">
                  <c:v>637.537</c:v>
                </c:pt>
                <c:pt idx="1318">
                  <c:v>637.588</c:v>
                </c:pt>
                <c:pt idx="1319">
                  <c:v>637.619</c:v>
                </c:pt>
                <c:pt idx="1320">
                  <c:v>637.627</c:v>
                </c:pt>
                <c:pt idx="1321">
                  <c:v>637.65</c:v>
                </c:pt>
                <c:pt idx="1322">
                  <c:v>637.639</c:v>
                </c:pt>
                <c:pt idx="1323">
                  <c:v>637.627</c:v>
                </c:pt>
                <c:pt idx="1324">
                  <c:v>637.611</c:v>
                </c:pt>
                <c:pt idx="1325">
                  <c:v>637.584</c:v>
                </c:pt>
                <c:pt idx="1326">
                  <c:v>637.65</c:v>
                </c:pt>
                <c:pt idx="1327">
                  <c:v>637.568</c:v>
                </c:pt>
                <c:pt idx="1328">
                  <c:v>638.338</c:v>
                </c:pt>
                <c:pt idx="1329">
                  <c:v>638.314</c:v>
                </c:pt>
                <c:pt idx="1330">
                  <c:v>637.561</c:v>
                </c:pt>
                <c:pt idx="1331">
                  <c:v>637.576</c:v>
                </c:pt>
                <c:pt idx="1332">
                  <c:v>637.502</c:v>
                </c:pt>
                <c:pt idx="1333">
                  <c:v>637.506</c:v>
                </c:pt>
                <c:pt idx="1334">
                  <c:v>637.564</c:v>
                </c:pt>
                <c:pt idx="1335">
                  <c:v>637.592</c:v>
                </c:pt>
                <c:pt idx="1336">
                  <c:v>637.611</c:v>
                </c:pt>
                <c:pt idx="1337">
                  <c:v>637.623</c:v>
                </c:pt>
                <c:pt idx="1338">
                  <c:v>637.568</c:v>
                </c:pt>
                <c:pt idx="1339">
                  <c:v>637.627</c:v>
                </c:pt>
                <c:pt idx="1340">
                  <c:v>637.588</c:v>
                </c:pt>
                <c:pt idx="1341">
                  <c:v>637.572</c:v>
                </c:pt>
                <c:pt idx="1342">
                  <c:v>637.537</c:v>
                </c:pt>
                <c:pt idx="1343">
                  <c:v>637.557</c:v>
                </c:pt>
                <c:pt idx="1344">
                  <c:v>637.588</c:v>
                </c:pt>
                <c:pt idx="1345">
                  <c:v>637.584</c:v>
                </c:pt>
                <c:pt idx="1346">
                  <c:v>637.6</c:v>
                </c:pt>
                <c:pt idx="1347">
                  <c:v>637.576</c:v>
                </c:pt>
                <c:pt idx="1348">
                  <c:v>637.619</c:v>
                </c:pt>
                <c:pt idx="1349">
                  <c:v>637.803</c:v>
                </c:pt>
                <c:pt idx="1350">
                  <c:v>637.619</c:v>
                </c:pt>
                <c:pt idx="1351">
                  <c:v>637.814</c:v>
                </c:pt>
                <c:pt idx="1352">
                  <c:v>637.529</c:v>
                </c:pt>
                <c:pt idx="1353">
                  <c:v>637.533</c:v>
                </c:pt>
                <c:pt idx="1354">
                  <c:v>637.541</c:v>
                </c:pt>
                <c:pt idx="1355">
                  <c:v>637.584</c:v>
                </c:pt>
                <c:pt idx="1356">
                  <c:v>637.615</c:v>
                </c:pt>
                <c:pt idx="1357">
                  <c:v>637.607</c:v>
                </c:pt>
                <c:pt idx="1358">
                  <c:v>637.592</c:v>
                </c:pt>
                <c:pt idx="1359">
                  <c:v>637.596</c:v>
                </c:pt>
                <c:pt idx="1360">
                  <c:v>637.596</c:v>
                </c:pt>
                <c:pt idx="1361">
                  <c:v>637.846</c:v>
                </c:pt>
                <c:pt idx="1362">
                  <c:v>637.631</c:v>
                </c:pt>
                <c:pt idx="1363">
                  <c:v>637.494</c:v>
                </c:pt>
                <c:pt idx="1364">
                  <c:v>637.502</c:v>
                </c:pt>
                <c:pt idx="1365">
                  <c:v>637.51</c:v>
                </c:pt>
                <c:pt idx="1366">
                  <c:v>637.545</c:v>
                </c:pt>
                <c:pt idx="1367">
                  <c:v>637.6</c:v>
                </c:pt>
                <c:pt idx="1368">
                  <c:v>637.588</c:v>
                </c:pt>
                <c:pt idx="1369">
                  <c:v>637.545</c:v>
                </c:pt>
                <c:pt idx="1370">
                  <c:v>637.514</c:v>
                </c:pt>
                <c:pt idx="1371">
                  <c:v>637.518</c:v>
                </c:pt>
                <c:pt idx="1372">
                  <c:v>637.6</c:v>
                </c:pt>
                <c:pt idx="1373">
                  <c:v>637.615</c:v>
                </c:pt>
                <c:pt idx="1374">
                  <c:v>637.604</c:v>
                </c:pt>
                <c:pt idx="1375">
                  <c:v>637.615</c:v>
                </c:pt>
                <c:pt idx="1376">
                  <c:v>637.588</c:v>
                </c:pt>
                <c:pt idx="1377">
                  <c:v>637.58</c:v>
                </c:pt>
                <c:pt idx="1378">
                  <c:v>637.611</c:v>
                </c:pt>
                <c:pt idx="1379">
                  <c:v>637.557</c:v>
                </c:pt>
                <c:pt idx="1380">
                  <c:v>638.271</c:v>
                </c:pt>
                <c:pt idx="1381">
                  <c:v>637.518</c:v>
                </c:pt>
                <c:pt idx="1382">
                  <c:v>637.58</c:v>
                </c:pt>
                <c:pt idx="1383">
                  <c:v>637.604</c:v>
                </c:pt>
                <c:pt idx="1384">
                  <c:v>637.611</c:v>
                </c:pt>
                <c:pt idx="1385">
                  <c:v>637.592</c:v>
                </c:pt>
                <c:pt idx="1386">
                  <c:v>637.596</c:v>
                </c:pt>
                <c:pt idx="1387">
                  <c:v>637.6</c:v>
                </c:pt>
                <c:pt idx="1388">
                  <c:v>637.607</c:v>
                </c:pt>
                <c:pt idx="1389">
                  <c:v>637.584</c:v>
                </c:pt>
                <c:pt idx="1390">
                  <c:v>637.607</c:v>
                </c:pt>
                <c:pt idx="1391">
                  <c:v>637.439</c:v>
                </c:pt>
                <c:pt idx="1392">
                  <c:v>637.498</c:v>
                </c:pt>
                <c:pt idx="1393">
                  <c:v>637.572</c:v>
                </c:pt>
                <c:pt idx="1394">
                  <c:v>637.607</c:v>
                </c:pt>
                <c:pt idx="1395">
                  <c:v>637.631</c:v>
                </c:pt>
                <c:pt idx="1396">
                  <c:v>637.611</c:v>
                </c:pt>
                <c:pt idx="1397">
                  <c:v>637.525</c:v>
                </c:pt>
                <c:pt idx="1398">
                  <c:v>637.537</c:v>
                </c:pt>
                <c:pt idx="1399">
                  <c:v>637.561</c:v>
                </c:pt>
                <c:pt idx="1400">
                  <c:v>637.588</c:v>
                </c:pt>
                <c:pt idx="1401">
                  <c:v>637.541</c:v>
                </c:pt>
                <c:pt idx="1402">
                  <c:v>637.561</c:v>
                </c:pt>
                <c:pt idx="1403">
                  <c:v>637.58</c:v>
                </c:pt>
                <c:pt idx="1404">
                  <c:v>637.533</c:v>
                </c:pt>
                <c:pt idx="1405">
                  <c:v>637.561</c:v>
                </c:pt>
                <c:pt idx="1406">
                  <c:v>637.572</c:v>
                </c:pt>
                <c:pt idx="1407">
                  <c:v>637.604</c:v>
                </c:pt>
                <c:pt idx="1408">
                  <c:v>637.506</c:v>
                </c:pt>
                <c:pt idx="1409">
                  <c:v>637.596</c:v>
                </c:pt>
                <c:pt idx="1410">
                  <c:v>637.553</c:v>
                </c:pt>
                <c:pt idx="1411">
                  <c:v>637.611</c:v>
                </c:pt>
              </c:numCache>
            </c:numRef>
          </c:val>
          <c:smooth val="0"/>
        </c:ser>
        <c:dLbls>
          <c:showLegendKey val="0"/>
          <c:showVal val="0"/>
          <c:showCatName val="0"/>
          <c:showSerName val="0"/>
          <c:showPercent val="0"/>
          <c:showBubbleSize val="0"/>
        </c:dLbls>
        <c:marker val="0"/>
        <c:smooth val="0"/>
        <c:axId val="933388736"/>
        <c:axId val="933390672"/>
      </c:lineChart>
      <c:catAx>
        <c:axId val="933388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33390672"/>
        <c:crosses val="autoZero"/>
        <c:auto val="1"/>
        <c:lblAlgn val="ctr"/>
        <c:lblOffset val="100"/>
        <c:noMultiLvlLbl val="0"/>
      </c:catAx>
      <c:valAx>
        <c:axId val="93339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33388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输入法</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[4]内存泄漏测试!$A$1:$A$1503</c:f>
              <c:numCache>
                <c:formatCode>General</c:formatCode>
                <c:ptCount val="1503"/>
                <c:pt idx="0">
                  <c:v>34.124</c:v>
                </c:pt>
                <c:pt idx="1">
                  <c:v>34.583</c:v>
                </c:pt>
                <c:pt idx="2">
                  <c:v>34.5635</c:v>
                </c:pt>
                <c:pt idx="3">
                  <c:v>34.5635</c:v>
                </c:pt>
                <c:pt idx="4">
                  <c:v>34.5635</c:v>
                </c:pt>
                <c:pt idx="5">
                  <c:v>34.5635</c:v>
                </c:pt>
                <c:pt idx="6">
                  <c:v>34.5635</c:v>
                </c:pt>
                <c:pt idx="7">
                  <c:v>34.5635</c:v>
                </c:pt>
                <c:pt idx="8">
                  <c:v>34.5635</c:v>
                </c:pt>
                <c:pt idx="9">
                  <c:v>34.5635</c:v>
                </c:pt>
                <c:pt idx="10">
                  <c:v>34.5635</c:v>
                </c:pt>
                <c:pt idx="11">
                  <c:v>34.5635</c:v>
                </c:pt>
                <c:pt idx="12">
                  <c:v>34.5635</c:v>
                </c:pt>
                <c:pt idx="13">
                  <c:v>34.5635</c:v>
                </c:pt>
                <c:pt idx="14">
                  <c:v>34.5635</c:v>
                </c:pt>
                <c:pt idx="15">
                  <c:v>34.5635</c:v>
                </c:pt>
                <c:pt idx="16">
                  <c:v>34.5635</c:v>
                </c:pt>
                <c:pt idx="17">
                  <c:v>34.5625</c:v>
                </c:pt>
                <c:pt idx="18">
                  <c:v>34.5625</c:v>
                </c:pt>
                <c:pt idx="19">
                  <c:v>34.5625</c:v>
                </c:pt>
                <c:pt idx="20">
                  <c:v>34.5664</c:v>
                </c:pt>
                <c:pt idx="21">
                  <c:v>34.5625</c:v>
                </c:pt>
                <c:pt idx="22">
                  <c:v>34.5273</c:v>
                </c:pt>
                <c:pt idx="23">
                  <c:v>34.5273</c:v>
                </c:pt>
                <c:pt idx="24">
                  <c:v>34.5273</c:v>
                </c:pt>
                <c:pt idx="25">
                  <c:v>34.5273</c:v>
                </c:pt>
                <c:pt idx="26">
                  <c:v>34.5273</c:v>
                </c:pt>
                <c:pt idx="27">
                  <c:v>34.5273</c:v>
                </c:pt>
                <c:pt idx="28">
                  <c:v>34.5273</c:v>
                </c:pt>
                <c:pt idx="29">
                  <c:v>34.5283</c:v>
                </c:pt>
                <c:pt idx="30">
                  <c:v>34.5244</c:v>
                </c:pt>
                <c:pt idx="31">
                  <c:v>34.5283</c:v>
                </c:pt>
                <c:pt idx="32">
                  <c:v>34.5283</c:v>
                </c:pt>
                <c:pt idx="33">
                  <c:v>34.5283</c:v>
                </c:pt>
                <c:pt idx="34">
                  <c:v>34.5283</c:v>
                </c:pt>
                <c:pt idx="35">
                  <c:v>34.5283</c:v>
                </c:pt>
                <c:pt idx="36">
                  <c:v>34.5283</c:v>
                </c:pt>
                <c:pt idx="37">
                  <c:v>34.5283</c:v>
                </c:pt>
                <c:pt idx="38">
                  <c:v>34.5283</c:v>
                </c:pt>
                <c:pt idx="39">
                  <c:v>34.5283</c:v>
                </c:pt>
                <c:pt idx="40">
                  <c:v>34.5205</c:v>
                </c:pt>
                <c:pt idx="41">
                  <c:v>34.5205</c:v>
                </c:pt>
                <c:pt idx="42">
                  <c:v>34.5205</c:v>
                </c:pt>
                <c:pt idx="43">
                  <c:v>34.5205</c:v>
                </c:pt>
                <c:pt idx="44">
                  <c:v>34.4893</c:v>
                </c:pt>
                <c:pt idx="45">
                  <c:v>34.4854</c:v>
                </c:pt>
                <c:pt idx="46">
                  <c:v>34.4883</c:v>
                </c:pt>
                <c:pt idx="47">
                  <c:v>34.4883</c:v>
                </c:pt>
                <c:pt idx="48">
                  <c:v>34.4883</c:v>
                </c:pt>
                <c:pt idx="49">
                  <c:v>34.4922</c:v>
                </c:pt>
                <c:pt idx="50">
                  <c:v>34.4922</c:v>
                </c:pt>
                <c:pt idx="51">
                  <c:v>34.4883</c:v>
                </c:pt>
                <c:pt idx="52">
                  <c:v>34.4883</c:v>
                </c:pt>
                <c:pt idx="53">
                  <c:v>34.4883</c:v>
                </c:pt>
                <c:pt idx="54">
                  <c:v>34.4883</c:v>
                </c:pt>
                <c:pt idx="55">
                  <c:v>34.4883</c:v>
                </c:pt>
                <c:pt idx="56">
                  <c:v>34.4883</c:v>
                </c:pt>
                <c:pt idx="57">
                  <c:v>34.4893</c:v>
                </c:pt>
                <c:pt idx="58">
                  <c:v>34.4893</c:v>
                </c:pt>
                <c:pt idx="59">
                  <c:v>34.4893</c:v>
                </c:pt>
                <c:pt idx="60">
                  <c:v>34.4854</c:v>
                </c:pt>
                <c:pt idx="61">
                  <c:v>34.4893</c:v>
                </c:pt>
                <c:pt idx="62">
                  <c:v>34.4893</c:v>
                </c:pt>
                <c:pt idx="63">
                  <c:v>34.4893</c:v>
                </c:pt>
                <c:pt idx="64">
                  <c:v>34.4893</c:v>
                </c:pt>
                <c:pt idx="65">
                  <c:v>34.4893</c:v>
                </c:pt>
                <c:pt idx="66">
                  <c:v>34.4893</c:v>
                </c:pt>
                <c:pt idx="67">
                  <c:v>34.4893</c:v>
                </c:pt>
                <c:pt idx="68">
                  <c:v>34.4893</c:v>
                </c:pt>
                <c:pt idx="69">
                  <c:v>34.4893</c:v>
                </c:pt>
                <c:pt idx="70">
                  <c:v>34.4893</c:v>
                </c:pt>
                <c:pt idx="71">
                  <c:v>34.4893</c:v>
                </c:pt>
                <c:pt idx="72">
                  <c:v>34.4893</c:v>
                </c:pt>
                <c:pt idx="73">
                  <c:v>34.4893</c:v>
                </c:pt>
                <c:pt idx="74">
                  <c:v>34.4883</c:v>
                </c:pt>
                <c:pt idx="75">
                  <c:v>34.4883</c:v>
                </c:pt>
                <c:pt idx="76">
                  <c:v>34.4883</c:v>
                </c:pt>
                <c:pt idx="77">
                  <c:v>34.4883</c:v>
                </c:pt>
                <c:pt idx="78">
                  <c:v>34.4883</c:v>
                </c:pt>
                <c:pt idx="79">
                  <c:v>34.4922</c:v>
                </c:pt>
                <c:pt idx="80">
                  <c:v>34.4922</c:v>
                </c:pt>
                <c:pt idx="81">
                  <c:v>34.4883</c:v>
                </c:pt>
                <c:pt idx="82">
                  <c:v>34.4883</c:v>
                </c:pt>
                <c:pt idx="83">
                  <c:v>34.4883</c:v>
                </c:pt>
                <c:pt idx="84">
                  <c:v>34.4883</c:v>
                </c:pt>
                <c:pt idx="85">
                  <c:v>34.4883</c:v>
                </c:pt>
                <c:pt idx="86">
                  <c:v>34.4893</c:v>
                </c:pt>
                <c:pt idx="87">
                  <c:v>34.4893</c:v>
                </c:pt>
                <c:pt idx="88">
                  <c:v>34.4893</c:v>
                </c:pt>
                <c:pt idx="89">
                  <c:v>34.4893</c:v>
                </c:pt>
                <c:pt idx="90">
                  <c:v>34.4854</c:v>
                </c:pt>
                <c:pt idx="91">
                  <c:v>34.4893</c:v>
                </c:pt>
                <c:pt idx="92">
                  <c:v>34.4893</c:v>
                </c:pt>
                <c:pt idx="93">
                  <c:v>34.4893</c:v>
                </c:pt>
                <c:pt idx="94">
                  <c:v>34.4893</c:v>
                </c:pt>
                <c:pt idx="95">
                  <c:v>34.4893</c:v>
                </c:pt>
                <c:pt idx="96">
                  <c:v>34.4893</c:v>
                </c:pt>
                <c:pt idx="97">
                  <c:v>34.4893</c:v>
                </c:pt>
                <c:pt idx="98">
                  <c:v>34.4893</c:v>
                </c:pt>
                <c:pt idx="99">
                  <c:v>34.4893</c:v>
                </c:pt>
                <c:pt idx="100">
                  <c:v>34.4893</c:v>
                </c:pt>
                <c:pt idx="101">
                  <c:v>34.4893</c:v>
                </c:pt>
                <c:pt idx="102">
                  <c:v>34.4893</c:v>
                </c:pt>
                <c:pt idx="103">
                  <c:v>34.4883</c:v>
                </c:pt>
                <c:pt idx="104">
                  <c:v>34.4883</c:v>
                </c:pt>
                <c:pt idx="105">
                  <c:v>34.4883</c:v>
                </c:pt>
                <c:pt idx="106">
                  <c:v>34.4883</c:v>
                </c:pt>
                <c:pt idx="107">
                  <c:v>34.4883</c:v>
                </c:pt>
                <c:pt idx="108">
                  <c:v>34.4883</c:v>
                </c:pt>
                <c:pt idx="109">
                  <c:v>34.4922</c:v>
                </c:pt>
                <c:pt idx="110">
                  <c:v>34.4922</c:v>
                </c:pt>
                <c:pt idx="111">
                  <c:v>34.4883</c:v>
                </c:pt>
                <c:pt idx="112">
                  <c:v>34.4883</c:v>
                </c:pt>
                <c:pt idx="113">
                  <c:v>34.4883</c:v>
                </c:pt>
                <c:pt idx="114">
                  <c:v>34.4883</c:v>
                </c:pt>
                <c:pt idx="115">
                  <c:v>34.4893</c:v>
                </c:pt>
                <c:pt idx="116">
                  <c:v>34.4893</c:v>
                </c:pt>
                <c:pt idx="117">
                  <c:v>34.4893</c:v>
                </c:pt>
                <c:pt idx="118">
                  <c:v>34.4893</c:v>
                </c:pt>
                <c:pt idx="119">
                  <c:v>34.4893</c:v>
                </c:pt>
                <c:pt idx="120">
                  <c:v>34.4854</c:v>
                </c:pt>
                <c:pt idx="121">
                  <c:v>34.4893</c:v>
                </c:pt>
                <c:pt idx="122">
                  <c:v>34.4893</c:v>
                </c:pt>
                <c:pt idx="123">
                  <c:v>34.4893</c:v>
                </c:pt>
                <c:pt idx="124">
                  <c:v>34.4893</c:v>
                </c:pt>
                <c:pt idx="125">
                  <c:v>34.4893</c:v>
                </c:pt>
                <c:pt idx="126">
                  <c:v>34.4893</c:v>
                </c:pt>
                <c:pt idx="127">
                  <c:v>34.4893</c:v>
                </c:pt>
                <c:pt idx="128">
                  <c:v>34.4893</c:v>
                </c:pt>
                <c:pt idx="129">
                  <c:v>34.4893</c:v>
                </c:pt>
                <c:pt idx="130">
                  <c:v>34.4893</c:v>
                </c:pt>
                <c:pt idx="131">
                  <c:v>34.4883</c:v>
                </c:pt>
                <c:pt idx="132">
                  <c:v>34.4883</c:v>
                </c:pt>
                <c:pt idx="133">
                  <c:v>34.4883</c:v>
                </c:pt>
                <c:pt idx="134">
                  <c:v>34.4873</c:v>
                </c:pt>
                <c:pt idx="135">
                  <c:v>34.4844</c:v>
                </c:pt>
                <c:pt idx="136">
                  <c:v>34.4844</c:v>
                </c:pt>
                <c:pt idx="137">
                  <c:v>34.4844</c:v>
                </c:pt>
                <c:pt idx="138">
                  <c:v>34.4844</c:v>
                </c:pt>
                <c:pt idx="139">
                  <c:v>34.4883</c:v>
                </c:pt>
                <c:pt idx="140">
                  <c:v>34.4844</c:v>
                </c:pt>
                <c:pt idx="141">
                  <c:v>34.4844</c:v>
                </c:pt>
                <c:pt idx="142">
                  <c:v>34.4844</c:v>
                </c:pt>
                <c:pt idx="143">
                  <c:v>34.4844</c:v>
                </c:pt>
                <c:pt idx="144">
                  <c:v>34.4863</c:v>
                </c:pt>
                <c:pt idx="145">
                  <c:v>34.4863</c:v>
                </c:pt>
                <c:pt idx="146">
                  <c:v>34.4863</c:v>
                </c:pt>
                <c:pt idx="147">
                  <c:v>34.4863</c:v>
                </c:pt>
                <c:pt idx="148">
                  <c:v>34.4863</c:v>
                </c:pt>
                <c:pt idx="149">
                  <c:v>34.4863</c:v>
                </c:pt>
                <c:pt idx="150">
                  <c:v>34.4863</c:v>
                </c:pt>
                <c:pt idx="151">
                  <c:v>34.4863</c:v>
                </c:pt>
                <c:pt idx="152">
                  <c:v>34.4893</c:v>
                </c:pt>
                <c:pt idx="153">
                  <c:v>34.4873</c:v>
                </c:pt>
                <c:pt idx="154">
                  <c:v>34.4873</c:v>
                </c:pt>
                <c:pt idx="155">
                  <c:v>34.4863</c:v>
                </c:pt>
                <c:pt idx="156">
                  <c:v>34.4863</c:v>
                </c:pt>
                <c:pt idx="157">
                  <c:v>34.4863</c:v>
                </c:pt>
                <c:pt idx="158">
                  <c:v>34.4863</c:v>
                </c:pt>
                <c:pt idx="159">
                  <c:v>34.4863</c:v>
                </c:pt>
                <c:pt idx="160">
                  <c:v>34.4854</c:v>
                </c:pt>
                <c:pt idx="161">
                  <c:v>34.4854</c:v>
                </c:pt>
                <c:pt idx="162">
                  <c:v>34.4854</c:v>
                </c:pt>
                <c:pt idx="163">
                  <c:v>34.4854</c:v>
                </c:pt>
                <c:pt idx="164">
                  <c:v>34.4854</c:v>
                </c:pt>
                <c:pt idx="165">
                  <c:v>34.4854</c:v>
                </c:pt>
                <c:pt idx="166">
                  <c:v>44.4443</c:v>
                </c:pt>
                <c:pt idx="167">
                  <c:v>43.6631</c:v>
                </c:pt>
                <c:pt idx="168">
                  <c:v>43.6631</c:v>
                </c:pt>
                <c:pt idx="169">
                  <c:v>43.6709</c:v>
                </c:pt>
                <c:pt idx="170">
                  <c:v>43.6631</c:v>
                </c:pt>
                <c:pt idx="171">
                  <c:v>43.6631</c:v>
                </c:pt>
                <c:pt idx="172">
                  <c:v>43.6641</c:v>
                </c:pt>
                <c:pt idx="173">
                  <c:v>62.9922</c:v>
                </c:pt>
                <c:pt idx="174">
                  <c:v>63.0938</c:v>
                </c:pt>
                <c:pt idx="175">
                  <c:v>63.082</c:v>
                </c:pt>
                <c:pt idx="176">
                  <c:v>63.8242</c:v>
                </c:pt>
                <c:pt idx="177">
                  <c:v>63.8516</c:v>
                </c:pt>
                <c:pt idx="178">
                  <c:v>63.8398</c:v>
                </c:pt>
                <c:pt idx="179">
                  <c:v>63.3477</c:v>
                </c:pt>
                <c:pt idx="180">
                  <c:v>63.3828</c:v>
                </c:pt>
                <c:pt idx="181">
                  <c:v>63.3711</c:v>
                </c:pt>
                <c:pt idx="182">
                  <c:v>63.2266</c:v>
                </c:pt>
                <c:pt idx="183">
                  <c:v>63.1016</c:v>
                </c:pt>
                <c:pt idx="184">
                  <c:v>63.1016</c:v>
                </c:pt>
                <c:pt idx="185">
                  <c:v>63.4844</c:v>
                </c:pt>
                <c:pt idx="186">
                  <c:v>63.125</c:v>
                </c:pt>
                <c:pt idx="187">
                  <c:v>63.043</c:v>
                </c:pt>
                <c:pt idx="188">
                  <c:v>64.2148</c:v>
                </c:pt>
                <c:pt idx="189">
                  <c:v>63.8906</c:v>
                </c:pt>
                <c:pt idx="190">
                  <c:v>63.1982</c:v>
                </c:pt>
                <c:pt idx="191">
                  <c:v>63.1436</c:v>
                </c:pt>
                <c:pt idx="192">
                  <c:v>63.0908</c:v>
                </c:pt>
                <c:pt idx="193">
                  <c:v>63.334</c:v>
                </c:pt>
                <c:pt idx="194">
                  <c:v>63.1113</c:v>
                </c:pt>
                <c:pt idx="195">
                  <c:v>62.9785</c:v>
                </c:pt>
                <c:pt idx="196">
                  <c:v>63.5527</c:v>
                </c:pt>
                <c:pt idx="197">
                  <c:v>63.1191</c:v>
                </c:pt>
                <c:pt idx="198">
                  <c:v>63.0488</c:v>
                </c:pt>
                <c:pt idx="199">
                  <c:v>64.1348</c:v>
                </c:pt>
                <c:pt idx="200">
                  <c:v>63.8652</c:v>
                </c:pt>
                <c:pt idx="201">
                  <c:v>63.8809</c:v>
                </c:pt>
                <c:pt idx="202">
                  <c:v>63.9092</c:v>
                </c:pt>
                <c:pt idx="203">
                  <c:v>63.9102</c:v>
                </c:pt>
                <c:pt idx="204">
                  <c:v>63.9102</c:v>
                </c:pt>
                <c:pt idx="205">
                  <c:v>64.1133</c:v>
                </c:pt>
                <c:pt idx="206">
                  <c:v>64.1846</c:v>
                </c:pt>
                <c:pt idx="207">
                  <c:v>64.1924</c:v>
                </c:pt>
                <c:pt idx="208">
                  <c:v>64.4541</c:v>
                </c:pt>
                <c:pt idx="209">
                  <c:v>64.4893</c:v>
                </c:pt>
                <c:pt idx="210">
                  <c:v>64.4697</c:v>
                </c:pt>
                <c:pt idx="211">
                  <c:v>64.3252</c:v>
                </c:pt>
                <c:pt idx="212">
                  <c:v>64.1611</c:v>
                </c:pt>
                <c:pt idx="213">
                  <c:v>64.1689</c:v>
                </c:pt>
                <c:pt idx="214">
                  <c:v>64.165</c:v>
                </c:pt>
                <c:pt idx="215">
                  <c:v>64.1494</c:v>
                </c:pt>
                <c:pt idx="216">
                  <c:v>64.1455</c:v>
                </c:pt>
                <c:pt idx="217">
                  <c:v>64.1455</c:v>
                </c:pt>
                <c:pt idx="218">
                  <c:v>64.1455</c:v>
                </c:pt>
                <c:pt idx="219">
                  <c:v>64.1445</c:v>
                </c:pt>
                <c:pt idx="220">
                  <c:v>64.1445</c:v>
                </c:pt>
                <c:pt idx="221">
                  <c:v>64.1445</c:v>
                </c:pt>
                <c:pt idx="222">
                  <c:v>64.1445</c:v>
                </c:pt>
                <c:pt idx="223">
                  <c:v>64.6641</c:v>
                </c:pt>
                <c:pt idx="224">
                  <c:v>64.4453</c:v>
                </c:pt>
                <c:pt idx="225">
                  <c:v>64.4375</c:v>
                </c:pt>
                <c:pt idx="226">
                  <c:v>64.4375</c:v>
                </c:pt>
                <c:pt idx="227">
                  <c:v>64.4375</c:v>
                </c:pt>
                <c:pt idx="228">
                  <c:v>63.707</c:v>
                </c:pt>
                <c:pt idx="229">
                  <c:v>63.543</c:v>
                </c:pt>
                <c:pt idx="230">
                  <c:v>63.3672</c:v>
                </c:pt>
                <c:pt idx="231">
                  <c:v>64.3535</c:v>
                </c:pt>
                <c:pt idx="232">
                  <c:v>64.0527</c:v>
                </c:pt>
                <c:pt idx="233">
                  <c:v>63.9844</c:v>
                </c:pt>
                <c:pt idx="234">
                  <c:v>64.6875</c:v>
                </c:pt>
                <c:pt idx="235">
                  <c:v>63.8281</c:v>
                </c:pt>
                <c:pt idx="236">
                  <c:v>63.6094</c:v>
                </c:pt>
                <c:pt idx="237">
                  <c:v>63.8682</c:v>
                </c:pt>
                <c:pt idx="238">
                  <c:v>63.7158</c:v>
                </c:pt>
                <c:pt idx="239">
                  <c:v>63.8018</c:v>
                </c:pt>
                <c:pt idx="240">
                  <c:v>63.7744</c:v>
                </c:pt>
                <c:pt idx="241">
                  <c:v>63.8623</c:v>
                </c:pt>
                <c:pt idx="242">
                  <c:v>63.8975</c:v>
                </c:pt>
                <c:pt idx="243">
                  <c:v>63.6318</c:v>
                </c:pt>
                <c:pt idx="244">
                  <c:v>63.9443</c:v>
                </c:pt>
                <c:pt idx="245">
                  <c:v>63.8857</c:v>
                </c:pt>
                <c:pt idx="246">
                  <c:v>64.1357</c:v>
                </c:pt>
                <c:pt idx="247">
                  <c:v>63.9131</c:v>
                </c:pt>
                <c:pt idx="248">
                  <c:v>64.0684</c:v>
                </c:pt>
                <c:pt idx="249">
                  <c:v>63.9238</c:v>
                </c:pt>
                <c:pt idx="250">
                  <c:v>63.9121</c:v>
                </c:pt>
                <c:pt idx="251">
                  <c:v>63.834</c:v>
                </c:pt>
                <c:pt idx="252">
                  <c:v>63.9199</c:v>
                </c:pt>
                <c:pt idx="253">
                  <c:v>63.916</c:v>
                </c:pt>
                <c:pt idx="254">
                  <c:v>63.916</c:v>
                </c:pt>
                <c:pt idx="255">
                  <c:v>63.9395</c:v>
                </c:pt>
                <c:pt idx="256">
                  <c:v>63.9434</c:v>
                </c:pt>
                <c:pt idx="257">
                  <c:v>63.9395</c:v>
                </c:pt>
                <c:pt idx="258">
                  <c:v>63.9473</c:v>
                </c:pt>
                <c:pt idx="259">
                  <c:v>63.9473</c:v>
                </c:pt>
                <c:pt idx="260">
                  <c:v>63.9434</c:v>
                </c:pt>
                <c:pt idx="261">
                  <c:v>63.9365</c:v>
                </c:pt>
                <c:pt idx="262">
                  <c:v>63.9443</c:v>
                </c:pt>
                <c:pt idx="263">
                  <c:v>63.8857</c:v>
                </c:pt>
                <c:pt idx="264">
                  <c:v>63.9248</c:v>
                </c:pt>
                <c:pt idx="265">
                  <c:v>63.9209</c:v>
                </c:pt>
                <c:pt idx="266">
                  <c:v>63.9209</c:v>
                </c:pt>
                <c:pt idx="267">
                  <c:v>63.8662</c:v>
                </c:pt>
                <c:pt idx="268">
                  <c:v>64.1748</c:v>
                </c:pt>
                <c:pt idx="269">
                  <c:v>63.9678</c:v>
                </c:pt>
                <c:pt idx="270">
                  <c:v>63.96</c:v>
                </c:pt>
                <c:pt idx="271">
                  <c:v>63.96</c:v>
                </c:pt>
                <c:pt idx="272">
                  <c:v>63.9365</c:v>
                </c:pt>
                <c:pt idx="273">
                  <c:v>64.0693</c:v>
                </c:pt>
                <c:pt idx="274">
                  <c:v>63.7998</c:v>
                </c:pt>
                <c:pt idx="275">
                  <c:v>64.042</c:v>
                </c:pt>
                <c:pt idx="276">
                  <c:v>64.0928</c:v>
                </c:pt>
                <c:pt idx="277">
                  <c:v>64.1162</c:v>
                </c:pt>
                <c:pt idx="278">
                  <c:v>64.1426</c:v>
                </c:pt>
                <c:pt idx="279">
                  <c:v>64.998</c:v>
                </c:pt>
                <c:pt idx="280">
                  <c:v>64.666</c:v>
                </c:pt>
                <c:pt idx="281">
                  <c:v>64.6621</c:v>
                </c:pt>
                <c:pt idx="282">
                  <c:v>64.0762</c:v>
                </c:pt>
                <c:pt idx="283">
                  <c:v>63.7207</c:v>
                </c:pt>
                <c:pt idx="284">
                  <c:v>64.0527</c:v>
                </c:pt>
                <c:pt idx="285">
                  <c:v>64.1504</c:v>
                </c:pt>
                <c:pt idx="286">
                  <c:v>64.1309</c:v>
                </c:pt>
                <c:pt idx="287">
                  <c:v>64.2832</c:v>
                </c:pt>
                <c:pt idx="288">
                  <c:v>63.9551</c:v>
                </c:pt>
                <c:pt idx="289">
                  <c:v>63.8066</c:v>
                </c:pt>
                <c:pt idx="290">
                  <c:v>63.999</c:v>
                </c:pt>
                <c:pt idx="291">
                  <c:v>64.0781</c:v>
                </c:pt>
                <c:pt idx="292">
                  <c:v>63.8945</c:v>
                </c:pt>
                <c:pt idx="293">
                  <c:v>64.1602</c:v>
                </c:pt>
                <c:pt idx="294">
                  <c:v>63.918</c:v>
                </c:pt>
                <c:pt idx="295">
                  <c:v>64.2344</c:v>
                </c:pt>
                <c:pt idx="296">
                  <c:v>63.9336</c:v>
                </c:pt>
                <c:pt idx="297">
                  <c:v>63.957</c:v>
                </c:pt>
                <c:pt idx="298">
                  <c:v>63.9688</c:v>
                </c:pt>
                <c:pt idx="299">
                  <c:v>64.5859</c:v>
                </c:pt>
                <c:pt idx="300">
                  <c:v>64.1328</c:v>
                </c:pt>
                <c:pt idx="301">
                  <c:v>63.8828</c:v>
                </c:pt>
                <c:pt idx="302">
                  <c:v>64.0547</c:v>
                </c:pt>
                <c:pt idx="303">
                  <c:v>64.1016</c:v>
                </c:pt>
                <c:pt idx="304">
                  <c:v>64.1367</c:v>
                </c:pt>
                <c:pt idx="305">
                  <c:v>63.9141</c:v>
                </c:pt>
                <c:pt idx="306">
                  <c:v>63.9141</c:v>
                </c:pt>
                <c:pt idx="307">
                  <c:v>63.8545</c:v>
                </c:pt>
                <c:pt idx="308">
                  <c:v>63.9053</c:v>
                </c:pt>
                <c:pt idx="309">
                  <c:v>63.8975</c:v>
                </c:pt>
                <c:pt idx="310">
                  <c:v>63.8975</c:v>
                </c:pt>
                <c:pt idx="311">
                  <c:v>63.9248</c:v>
                </c:pt>
                <c:pt idx="312">
                  <c:v>63.9209</c:v>
                </c:pt>
                <c:pt idx="313">
                  <c:v>63.917</c:v>
                </c:pt>
                <c:pt idx="314">
                  <c:v>63.9248</c:v>
                </c:pt>
                <c:pt idx="315">
                  <c:v>63.917</c:v>
                </c:pt>
                <c:pt idx="316">
                  <c:v>63.9287</c:v>
                </c:pt>
                <c:pt idx="317">
                  <c:v>63.917</c:v>
                </c:pt>
                <c:pt idx="318">
                  <c:v>63.9248</c:v>
                </c:pt>
                <c:pt idx="319">
                  <c:v>63.9219</c:v>
                </c:pt>
                <c:pt idx="320">
                  <c:v>63.9141</c:v>
                </c:pt>
                <c:pt idx="321">
                  <c:v>63.9141</c:v>
                </c:pt>
                <c:pt idx="322">
                  <c:v>63.8984</c:v>
                </c:pt>
                <c:pt idx="323">
                  <c:v>63.8906</c:v>
                </c:pt>
                <c:pt idx="324">
                  <c:v>63.8906</c:v>
                </c:pt>
                <c:pt idx="325">
                  <c:v>63.8633</c:v>
                </c:pt>
                <c:pt idx="326">
                  <c:v>64.4971</c:v>
                </c:pt>
                <c:pt idx="327">
                  <c:v>65.2412</c:v>
                </c:pt>
                <c:pt idx="328">
                  <c:v>65.2334</c:v>
                </c:pt>
                <c:pt idx="329">
                  <c:v>65.2373</c:v>
                </c:pt>
                <c:pt idx="330">
                  <c:v>65.2334</c:v>
                </c:pt>
                <c:pt idx="331">
                  <c:v>65.2373</c:v>
                </c:pt>
                <c:pt idx="332">
                  <c:v>65.2334</c:v>
                </c:pt>
                <c:pt idx="333">
                  <c:v>65.2373</c:v>
                </c:pt>
                <c:pt idx="334">
                  <c:v>65.1436</c:v>
                </c:pt>
                <c:pt idx="335">
                  <c:v>65.3779</c:v>
                </c:pt>
                <c:pt idx="336">
                  <c:v>65.1943</c:v>
                </c:pt>
                <c:pt idx="337">
                  <c:v>65.1973</c:v>
                </c:pt>
                <c:pt idx="338">
                  <c:v>65.1934</c:v>
                </c:pt>
                <c:pt idx="339">
                  <c:v>65.1973</c:v>
                </c:pt>
                <c:pt idx="340">
                  <c:v>65.1934</c:v>
                </c:pt>
                <c:pt idx="341">
                  <c:v>65.1973</c:v>
                </c:pt>
                <c:pt idx="342">
                  <c:v>65.1504</c:v>
                </c:pt>
                <c:pt idx="343">
                  <c:v>65.4082</c:v>
                </c:pt>
                <c:pt idx="344">
                  <c:v>65.1543</c:v>
                </c:pt>
                <c:pt idx="345">
                  <c:v>65.209</c:v>
                </c:pt>
                <c:pt idx="346">
                  <c:v>65.2051</c:v>
                </c:pt>
                <c:pt idx="347">
                  <c:v>65.209</c:v>
                </c:pt>
                <c:pt idx="348">
                  <c:v>65.2051</c:v>
                </c:pt>
                <c:pt idx="349">
                  <c:v>66.0889</c:v>
                </c:pt>
                <c:pt idx="350">
                  <c:v>65.96</c:v>
                </c:pt>
                <c:pt idx="351">
                  <c:v>65.9795</c:v>
                </c:pt>
                <c:pt idx="352">
                  <c:v>65.9756</c:v>
                </c:pt>
                <c:pt idx="353">
                  <c:v>65.9326</c:v>
                </c:pt>
                <c:pt idx="354">
                  <c:v>65.9795</c:v>
                </c:pt>
                <c:pt idx="355">
                  <c:v>65.9795</c:v>
                </c:pt>
                <c:pt idx="356">
                  <c:v>66.0186</c:v>
                </c:pt>
                <c:pt idx="357">
                  <c:v>65.9795</c:v>
                </c:pt>
                <c:pt idx="358">
                  <c:v>65.9756</c:v>
                </c:pt>
                <c:pt idx="359">
                  <c:v>65.8271</c:v>
                </c:pt>
                <c:pt idx="360">
                  <c:v>66.0039</c:v>
                </c:pt>
                <c:pt idx="361">
                  <c:v>65.9023</c:v>
                </c:pt>
                <c:pt idx="362">
                  <c:v>65.9023</c:v>
                </c:pt>
                <c:pt idx="363">
                  <c:v>65.8789</c:v>
                </c:pt>
                <c:pt idx="364">
                  <c:v>65.875</c:v>
                </c:pt>
                <c:pt idx="365">
                  <c:v>65.875</c:v>
                </c:pt>
                <c:pt idx="366">
                  <c:v>65.9951</c:v>
                </c:pt>
                <c:pt idx="367">
                  <c:v>70.4062</c:v>
                </c:pt>
                <c:pt idx="368">
                  <c:v>67.7148</c:v>
                </c:pt>
                <c:pt idx="369">
                  <c:v>67.6797</c:v>
                </c:pt>
                <c:pt idx="370">
                  <c:v>67.6758</c:v>
                </c:pt>
                <c:pt idx="371">
                  <c:v>67.6797</c:v>
                </c:pt>
                <c:pt idx="372">
                  <c:v>67.6758</c:v>
                </c:pt>
                <c:pt idx="373">
                  <c:v>67.793</c:v>
                </c:pt>
                <c:pt idx="374">
                  <c:v>67.6641</c:v>
                </c:pt>
                <c:pt idx="375">
                  <c:v>67.6289</c:v>
                </c:pt>
                <c:pt idx="376">
                  <c:v>67.6289</c:v>
                </c:pt>
                <c:pt idx="377">
                  <c:v>67.6641</c:v>
                </c:pt>
                <c:pt idx="378">
                  <c:v>67.6377</c:v>
                </c:pt>
                <c:pt idx="379">
                  <c:v>67.6338</c:v>
                </c:pt>
                <c:pt idx="380">
                  <c:v>67.665</c:v>
                </c:pt>
                <c:pt idx="381">
                  <c:v>67.6377</c:v>
                </c:pt>
                <c:pt idx="382">
                  <c:v>67.6416</c:v>
                </c:pt>
                <c:pt idx="383">
                  <c:v>67.6807</c:v>
                </c:pt>
                <c:pt idx="384">
                  <c:v>67.7471</c:v>
                </c:pt>
                <c:pt idx="385">
                  <c:v>67.7002</c:v>
                </c:pt>
                <c:pt idx="386">
                  <c:v>67.6416</c:v>
                </c:pt>
                <c:pt idx="387">
                  <c:v>67.6377</c:v>
                </c:pt>
                <c:pt idx="388">
                  <c:v>67.9541</c:v>
                </c:pt>
                <c:pt idx="389">
                  <c:v>67.6729</c:v>
                </c:pt>
                <c:pt idx="390">
                  <c:v>67.665</c:v>
                </c:pt>
                <c:pt idx="391">
                  <c:v>67.665</c:v>
                </c:pt>
                <c:pt idx="392">
                  <c:v>67.665</c:v>
                </c:pt>
                <c:pt idx="393">
                  <c:v>67.6689</c:v>
                </c:pt>
                <c:pt idx="394">
                  <c:v>67.6689</c:v>
                </c:pt>
                <c:pt idx="395">
                  <c:v>67.6523</c:v>
                </c:pt>
                <c:pt idx="396">
                  <c:v>67.6055</c:v>
                </c:pt>
                <c:pt idx="397">
                  <c:v>67.6094</c:v>
                </c:pt>
                <c:pt idx="398">
                  <c:v>67.6055</c:v>
                </c:pt>
                <c:pt idx="399">
                  <c:v>67.6211</c:v>
                </c:pt>
                <c:pt idx="400">
                  <c:v>67.6016</c:v>
                </c:pt>
                <c:pt idx="401">
                  <c:v>67.6289</c:v>
                </c:pt>
                <c:pt idx="402">
                  <c:v>67.6016</c:v>
                </c:pt>
                <c:pt idx="403">
                  <c:v>67.5781</c:v>
                </c:pt>
                <c:pt idx="404">
                  <c:v>67.5547</c:v>
                </c:pt>
                <c:pt idx="405">
                  <c:v>67.5547</c:v>
                </c:pt>
                <c:pt idx="406">
                  <c:v>67.5547</c:v>
                </c:pt>
                <c:pt idx="407">
                  <c:v>67.5752</c:v>
                </c:pt>
                <c:pt idx="408">
                  <c:v>67.7822</c:v>
                </c:pt>
                <c:pt idx="409">
                  <c:v>67.6846</c:v>
                </c:pt>
                <c:pt idx="410">
                  <c:v>67.6846</c:v>
                </c:pt>
                <c:pt idx="411">
                  <c:v>67.7119</c:v>
                </c:pt>
                <c:pt idx="412">
                  <c:v>69.626</c:v>
                </c:pt>
                <c:pt idx="413">
                  <c:v>69.3994</c:v>
                </c:pt>
                <c:pt idx="414">
                  <c:v>69.3877</c:v>
                </c:pt>
                <c:pt idx="415">
                  <c:v>69.3838</c:v>
                </c:pt>
                <c:pt idx="416">
                  <c:v>69.3877</c:v>
                </c:pt>
                <c:pt idx="417">
                  <c:v>69.3838</c:v>
                </c:pt>
                <c:pt idx="418">
                  <c:v>40.3994</c:v>
                </c:pt>
                <c:pt idx="419">
                  <c:v>39.5361</c:v>
                </c:pt>
                <c:pt idx="420">
                  <c:v>39.5361</c:v>
                </c:pt>
                <c:pt idx="421">
                  <c:v>39.5322</c:v>
                </c:pt>
                <c:pt idx="422">
                  <c:v>39.5361</c:v>
                </c:pt>
                <c:pt idx="423">
                  <c:v>39.5312</c:v>
                </c:pt>
                <c:pt idx="424">
                  <c:v>39.5352</c:v>
                </c:pt>
                <c:pt idx="425">
                  <c:v>39.5352</c:v>
                </c:pt>
                <c:pt idx="426">
                  <c:v>39.5352</c:v>
                </c:pt>
                <c:pt idx="427">
                  <c:v>39.5312</c:v>
                </c:pt>
                <c:pt idx="428">
                  <c:v>39.5352</c:v>
                </c:pt>
                <c:pt idx="429">
                  <c:v>39.5312</c:v>
                </c:pt>
                <c:pt idx="430">
                  <c:v>39.5352</c:v>
                </c:pt>
                <c:pt idx="431">
                  <c:v>39.5312</c:v>
                </c:pt>
                <c:pt idx="432">
                  <c:v>39.5352</c:v>
                </c:pt>
                <c:pt idx="433">
                  <c:v>39.2812</c:v>
                </c:pt>
                <c:pt idx="434">
                  <c:v>39.2812</c:v>
                </c:pt>
                <c:pt idx="435">
                  <c:v>39.3096</c:v>
                </c:pt>
                <c:pt idx="436">
                  <c:v>39.3096</c:v>
                </c:pt>
                <c:pt idx="437">
                  <c:v>39.3096</c:v>
                </c:pt>
                <c:pt idx="438">
                  <c:v>39.3096</c:v>
                </c:pt>
                <c:pt idx="439">
                  <c:v>39.3096</c:v>
                </c:pt>
                <c:pt idx="440">
                  <c:v>39.3057</c:v>
                </c:pt>
                <c:pt idx="441">
                  <c:v>39.3096</c:v>
                </c:pt>
                <c:pt idx="442">
                  <c:v>39.251</c:v>
                </c:pt>
                <c:pt idx="443">
                  <c:v>39.2549</c:v>
                </c:pt>
                <c:pt idx="444">
                  <c:v>39.251</c:v>
                </c:pt>
                <c:pt idx="445">
                  <c:v>39.2549</c:v>
                </c:pt>
                <c:pt idx="446">
                  <c:v>39.251</c:v>
                </c:pt>
                <c:pt idx="447">
                  <c:v>39.2549</c:v>
                </c:pt>
                <c:pt idx="448">
                  <c:v>39.251</c:v>
                </c:pt>
                <c:pt idx="449">
                  <c:v>39.2549</c:v>
                </c:pt>
                <c:pt idx="450">
                  <c:v>39.251</c:v>
                </c:pt>
                <c:pt idx="451">
                  <c:v>39.2549</c:v>
                </c:pt>
                <c:pt idx="452">
                  <c:v>39.25</c:v>
                </c:pt>
                <c:pt idx="453">
                  <c:v>39.2539</c:v>
                </c:pt>
                <c:pt idx="454">
                  <c:v>39.25</c:v>
                </c:pt>
                <c:pt idx="455">
                  <c:v>39.25</c:v>
                </c:pt>
                <c:pt idx="456">
                  <c:v>39.25</c:v>
                </c:pt>
                <c:pt idx="457">
                  <c:v>39.2539</c:v>
                </c:pt>
                <c:pt idx="458">
                  <c:v>39.25</c:v>
                </c:pt>
                <c:pt idx="459">
                  <c:v>39.2539</c:v>
                </c:pt>
                <c:pt idx="460">
                  <c:v>39.25</c:v>
                </c:pt>
                <c:pt idx="461">
                  <c:v>39.2539</c:v>
                </c:pt>
                <c:pt idx="462">
                  <c:v>39.2539</c:v>
                </c:pt>
                <c:pt idx="463">
                  <c:v>39.2578</c:v>
                </c:pt>
                <c:pt idx="464">
                  <c:v>39.2549</c:v>
                </c:pt>
                <c:pt idx="465">
                  <c:v>39.2588</c:v>
                </c:pt>
                <c:pt idx="466">
                  <c:v>39.2549</c:v>
                </c:pt>
                <c:pt idx="467">
                  <c:v>39.2588</c:v>
                </c:pt>
                <c:pt idx="468">
                  <c:v>39.2549</c:v>
                </c:pt>
                <c:pt idx="469">
                  <c:v>39.2627</c:v>
                </c:pt>
                <c:pt idx="470">
                  <c:v>39.2549</c:v>
                </c:pt>
                <c:pt idx="471">
                  <c:v>39.2588</c:v>
                </c:pt>
                <c:pt idx="472">
                  <c:v>39.2549</c:v>
                </c:pt>
                <c:pt idx="473">
                  <c:v>39.2588</c:v>
                </c:pt>
                <c:pt idx="474">
                  <c:v>39.2549</c:v>
                </c:pt>
                <c:pt idx="475">
                  <c:v>39.2588</c:v>
                </c:pt>
                <c:pt idx="476">
                  <c:v>39.2549</c:v>
                </c:pt>
                <c:pt idx="477">
                  <c:v>39.2627</c:v>
                </c:pt>
                <c:pt idx="478">
                  <c:v>39.2588</c:v>
                </c:pt>
                <c:pt idx="479">
                  <c:v>39.2588</c:v>
                </c:pt>
                <c:pt idx="480">
                  <c:v>39.2539</c:v>
                </c:pt>
                <c:pt idx="481">
                  <c:v>39.2578</c:v>
                </c:pt>
                <c:pt idx="482">
                  <c:v>39.2578</c:v>
                </c:pt>
                <c:pt idx="483">
                  <c:v>39.2578</c:v>
                </c:pt>
                <c:pt idx="484">
                  <c:v>39.2578</c:v>
                </c:pt>
                <c:pt idx="485">
                  <c:v>39.2578</c:v>
                </c:pt>
                <c:pt idx="486">
                  <c:v>39.2539</c:v>
                </c:pt>
                <c:pt idx="487">
                  <c:v>39.2578</c:v>
                </c:pt>
                <c:pt idx="488">
                  <c:v>39.2578</c:v>
                </c:pt>
                <c:pt idx="489">
                  <c:v>39.2578</c:v>
                </c:pt>
                <c:pt idx="490">
                  <c:v>39.2578</c:v>
                </c:pt>
                <c:pt idx="491">
                  <c:v>39.2578</c:v>
                </c:pt>
                <c:pt idx="492">
                  <c:v>39.2578</c:v>
                </c:pt>
                <c:pt idx="493">
                  <c:v>39.2588</c:v>
                </c:pt>
                <c:pt idx="494">
                  <c:v>39.2588</c:v>
                </c:pt>
                <c:pt idx="495">
                  <c:v>39.2588</c:v>
                </c:pt>
                <c:pt idx="496">
                  <c:v>39.2588</c:v>
                </c:pt>
                <c:pt idx="497">
                  <c:v>39.2588</c:v>
                </c:pt>
                <c:pt idx="498">
                  <c:v>39.2588</c:v>
                </c:pt>
                <c:pt idx="499">
                  <c:v>39.2627</c:v>
                </c:pt>
                <c:pt idx="500">
                  <c:v>39.2588</c:v>
                </c:pt>
                <c:pt idx="501">
                  <c:v>39.2549</c:v>
                </c:pt>
                <c:pt idx="502">
                  <c:v>39.2588</c:v>
                </c:pt>
                <c:pt idx="503">
                  <c:v>39.2549</c:v>
                </c:pt>
                <c:pt idx="504">
                  <c:v>39.2588</c:v>
                </c:pt>
                <c:pt idx="505">
                  <c:v>39.2549</c:v>
                </c:pt>
                <c:pt idx="506">
                  <c:v>39.2588</c:v>
                </c:pt>
                <c:pt idx="507">
                  <c:v>39.2549</c:v>
                </c:pt>
                <c:pt idx="508">
                  <c:v>39.2588</c:v>
                </c:pt>
                <c:pt idx="509">
                  <c:v>39.2549</c:v>
                </c:pt>
                <c:pt idx="510">
                  <c:v>39.2578</c:v>
                </c:pt>
                <c:pt idx="511">
                  <c:v>39.2539</c:v>
                </c:pt>
                <c:pt idx="512">
                  <c:v>39.2578</c:v>
                </c:pt>
                <c:pt idx="513">
                  <c:v>39.2539</c:v>
                </c:pt>
                <c:pt idx="514">
                  <c:v>39.2578</c:v>
                </c:pt>
                <c:pt idx="515">
                  <c:v>39.2539</c:v>
                </c:pt>
                <c:pt idx="516">
                  <c:v>39.2578</c:v>
                </c:pt>
                <c:pt idx="517">
                  <c:v>39.25</c:v>
                </c:pt>
                <c:pt idx="518">
                  <c:v>39.2578</c:v>
                </c:pt>
                <c:pt idx="519">
                  <c:v>39.2539</c:v>
                </c:pt>
                <c:pt idx="520">
                  <c:v>39.2578</c:v>
                </c:pt>
                <c:pt idx="521">
                  <c:v>39.2539</c:v>
                </c:pt>
                <c:pt idx="522">
                  <c:v>39.2588</c:v>
                </c:pt>
                <c:pt idx="523">
                  <c:v>39.2549</c:v>
                </c:pt>
                <c:pt idx="524">
                  <c:v>39.2588</c:v>
                </c:pt>
                <c:pt idx="525">
                  <c:v>39.2549</c:v>
                </c:pt>
                <c:pt idx="526">
                  <c:v>39.2588</c:v>
                </c:pt>
                <c:pt idx="527">
                  <c:v>39.2549</c:v>
                </c:pt>
                <c:pt idx="528">
                  <c:v>39.2588</c:v>
                </c:pt>
                <c:pt idx="529">
                  <c:v>39.2588</c:v>
                </c:pt>
                <c:pt idx="530">
                  <c:v>39.2588</c:v>
                </c:pt>
                <c:pt idx="531">
                  <c:v>39.2549</c:v>
                </c:pt>
                <c:pt idx="532">
                  <c:v>39.2588</c:v>
                </c:pt>
                <c:pt idx="533">
                  <c:v>39.2549</c:v>
                </c:pt>
                <c:pt idx="534">
                  <c:v>39.2588</c:v>
                </c:pt>
                <c:pt idx="535">
                  <c:v>39.2549</c:v>
                </c:pt>
                <c:pt idx="536">
                  <c:v>39.2588</c:v>
                </c:pt>
                <c:pt idx="537">
                  <c:v>39.2549</c:v>
                </c:pt>
                <c:pt idx="538">
                  <c:v>39.2588</c:v>
                </c:pt>
                <c:pt idx="539">
                  <c:v>39.2539</c:v>
                </c:pt>
                <c:pt idx="540">
                  <c:v>39.2578</c:v>
                </c:pt>
                <c:pt idx="541">
                  <c:v>39.2539</c:v>
                </c:pt>
                <c:pt idx="542">
                  <c:v>39.2578</c:v>
                </c:pt>
                <c:pt idx="543">
                  <c:v>39.2539</c:v>
                </c:pt>
                <c:pt idx="544">
                  <c:v>39.2578</c:v>
                </c:pt>
                <c:pt idx="545">
                  <c:v>39.2539</c:v>
                </c:pt>
                <c:pt idx="546">
                  <c:v>39.2578</c:v>
                </c:pt>
                <c:pt idx="547">
                  <c:v>39.2539</c:v>
                </c:pt>
                <c:pt idx="548">
                  <c:v>39.2539</c:v>
                </c:pt>
                <c:pt idx="549">
                  <c:v>39.2539</c:v>
                </c:pt>
                <c:pt idx="550">
                  <c:v>39.2578</c:v>
                </c:pt>
                <c:pt idx="551">
                  <c:v>39.2549</c:v>
                </c:pt>
                <c:pt idx="552">
                  <c:v>39.2588</c:v>
                </c:pt>
                <c:pt idx="553">
                  <c:v>39.2549</c:v>
                </c:pt>
                <c:pt idx="554">
                  <c:v>39.2588</c:v>
                </c:pt>
                <c:pt idx="555">
                  <c:v>39.2549</c:v>
                </c:pt>
                <c:pt idx="556">
                  <c:v>39.2588</c:v>
                </c:pt>
                <c:pt idx="557">
                  <c:v>39.2549</c:v>
                </c:pt>
                <c:pt idx="558">
                  <c:v>39.2588</c:v>
                </c:pt>
                <c:pt idx="559">
                  <c:v>39.2549</c:v>
                </c:pt>
                <c:pt idx="560">
                  <c:v>39.2588</c:v>
                </c:pt>
                <c:pt idx="561">
                  <c:v>39.2549</c:v>
                </c:pt>
                <c:pt idx="562">
                  <c:v>39.2588</c:v>
                </c:pt>
                <c:pt idx="563">
                  <c:v>39.2549</c:v>
                </c:pt>
                <c:pt idx="564">
                  <c:v>39.2588</c:v>
                </c:pt>
                <c:pt idx="565">
                  <c:v>39.2549</c:v>
                </c:pt>
                <c:pt idx="566">
                  <c:v>39.2588</c:v>
                </c:pt>
                <c:pt idx="567">
                  <c:v>39.2549</c:v>
                </c:pt>
                <c:pt idx="568">
                  <c:v>39.2578</c:v>
                </c:pt>
                <c:pt idx="569">
                  <c:v>39.2539</c:v>
                </c:pt>
                <c:pt idx="570">
                  <c:v>39.2578</c:v>
                </c:pt>
                <c:pt idx="571">
                  <c:v>39.2539</c:v>
                </c:pt>
                <c:pt idx="572">
                  <c:v>39.2578</c:v>
                </c:pt>
                <c:pt idx="573">
                  <c:v>39.2539</c:v>
                </c:pt>
                <c:pt idx="574">
                  <c:v>39.2578</c:v>
                </c:pt>
                <c:pt idx="575">
                  <c:v>39.2539</c:v>
                </c:pt>
                <c:pt idx="576">
                  <c:v>39.2578</c:v>
                </c:pt>
                <c:pt idx="577">
                  <c:v>39.2539</c:v>
                </c:pt>
                <c:pt idx="578">
                  <c:v>39.2578</c:v>
                </c:pt>
                <c:pt idx="579">
                  <c:v>39.2539</c:v>
                </c:pt>
                <c:pt idx="580">
                  <c:v>39.2588</c:v>
                </c:pt>
                <c:pt idx="581">
                  <c:v>39.2549</c:v>
                </c:pt>
                <c:pt idx="582">
                  <c:v>39.2588</c:v>
                </c:pt>
                <c:pt idx="583">
                  <c:v>39.2549</c:v>
                </c:pt>
                <c:pt idx="584">
                  <c:v>39.2588</c:v>
                </c:pt>
                <c:pt idx="585">
                  <c:v>39.2549</c:v>
                </c:pt>
                <c:pt idx="586">
                  <c:v>39.2588</c:v>
                </c:pt>
                <c:pt idx="587">
                  <c:v>39.2549</c:v>
                </c:pt>
                <c:pt idx="588">
                  <c:v>39.2588</c:v>
                </c:pt>
                <c:pt idx="589">
                  <c:v>39.2549</c:v>
                </c:pt>
                <c:pt idx="590">
                  <c:v>39.2588</c:v>
                </c:pt>
                <c:pt idx="591">
                  <c:v>39.2549</c:v>
                </c:pt>
                <c:pt idx="592">
                  <c:v>39.2588</c:v>
                </c:pt>
                <c:pt idx="593">
                  <c:v>39.2549</c:v>
                </c:pt>
                <c:pt idx="594">
                  <c:v>39.2588</c:v>
                </c:pt>
                <c:pt idx="595">
                  <c:v>39.2549</c:v>
                </c:pt>
                <c:pt idx="596">
                  <c:v>39.2578</c:v>
                </c:pt>
                <c:pt idx="597">
                  <c:v>39.2539</c:v>
                </c:pt>
                <c:pt idx="598">
                  <c:v>39.2578</c:v>
                </c:pt>
                <c:pt idx="599">
                  <c:v>39.2539</c:v>
                </c:pt>
                <c:pt idx="600">
                  <c:v>39.2578</c:v>
                </c:pt>
                <c:pt idx="601">
                  <c:v>39.2539</c:v>
                </c:pt>
                <c:pt idx="602">
                  <c:v>39.2578</c:v>
                </c:pt>
                <c:pt idx="603">
                  <c:v>39.2539</c:v>
                </c:pt>
                <c:pt idx="604">
                  <c:v>39.2578</c:v>
                </c:pt>
                <c:pt idx="605">
                  <c:v>39.2539</c:v>
                </c:pt>
                <c:pt idx="606">
                  <c:v>39.2578</c:v>
                </c:pt>
                <c:pt idx="607">
                  <c:v>39.2539</c:v>
                </c:pt>
                <c:pt idx="608">
                  <c:v>39.2578</c:v>
                </c:pt>
                <c:pt idx="609">
                  <c:v>39.2549</c:v>
                </c:pt>
                <c:pt idx="610">
                  <c:v>39.2549</c:v>
                </c:pt>
                <c:pt idx="611">
                  <c:v>39.2549</c:v>
                </c:pt>
                <c:pt idx="612">
                  <c:v>39.2588</c:v>
                </c:pt>
                <c:pt idx="613">
                  <c:v>39.2549</c:v>
                </c:pt>
                <c:pt idx="614">
                  <c:v>39.2588</c:v>
                </c:pt>
                <c:pt idx="615">
                  <c:v>39.2549</c:v>
                </c:pt>
                <c:pt idx="616">
                  <c:v>39.2588</c:v>
                </c:pt>
                <c:pt idx="617">
                  <c:v>39.2549</c:v>
                </c:pt>
                <c:pt idx="618">
                  <c:v>39.2588</c:v>
                </c:pt>
                <c:pt idx="619">
                  <c:v>39.2549</c:v>
                </c:pt>
                <c:pt idx="620">
                  <c:v>39.2588</c:v>
                </c:pt>
                <c:pt idx="621">
                  <c:v>39.2549</c:v>
                </c:pt>
                <c:pt idx="622">
                  <c:v>39.2588</c:v>
                </c:pt>
                <c:pt idx="623">
                  <c:v>39.2549</c:v>
                </c:pt>
                <c:pt idx="624">
                  <c:v>39.2588</c:v>
                </c:pt>
                <c:pt idx="625">
                  <c:v>39.2539</c:v>
                </c:pt>
                <c:pt idx="626">
                  <c:v>39.2578</c:v>
                </c:pt>
                <c:pt idx="627">
                  <c:v>39.2539</c:v>
                </c:pt>
                <c:pt idx="628">
                  <c:v>39.2578</c:v>
                </c:pt>
                <c:pt idx="629">
                  <c:v>39.2539</c:v>
                </c:pt>
                <c:pt idx="630">
                  <c:v>39.2578</c:v>
                </c:pt>
                <c:pt idx="631">
                  <c:v>39.2539</c:v>
                </c:pt>
                <c:pt idx="632">
                  <c:v>39.2578</c:v>
                </c:pt>
                <c:pt idx="633">
                  <c:v>39.2539</c:v>
                </c:pt>
                <c:pt idx="634">
                  <c:v>39.2578</c:v>
                </c:pt>
                <c:pt idx="635">
                  <c:v>39.2539</c:v>
                </c:pt>
                <c:pt idx="636">
                  <c:v>39.2578</c:v>
                </c:pt>
                <c:pt idx="637">
                  <c:v>39.2549</c:v>
                </c:pt>
                <c:pt idx="638">
                  <c:v>39.2588</c:v>
                </c:pt>
                <c:pt idx="639">
                  <c:v>39.2549</c:v>
                </c:pt>
                <c:pt idx="640">
                  <c:v>39.2588</c:v>
                </c:pt>
                <c:pt idx="641">
                  <c:v>39.2588</c:v>
                </c:pt>
                <c:pt idx="642">
                  <c:v>39.2627</c:v>
                </c:pt>
                <c:pt idx="643">
                  <c:v>39.2588</c:v>
                </c:pt>
                <c:pt idx="644">
                  <c:v>39.2627</c:v>
                </c:pt>
                <c:pt idx="645">
                  <c:v>39.2588</c:v>
                </c:pt>
                <c:pt idx="646">
                  <c:v>39.2627</c:v>
                </c:pt>
                <c:pt idx="647">
                  <c:v>39.2588</c:v>
                </c:pt>
                <c:pt idx="648">
                  <c:v>39.2627</c:v>
                </c:pt>
                <c:pt idx="649">
                  <c:v>39.2588</c:v>
                </c:pt>
                <c:pt idx="650">
                  <c:v>39.2666</c:v>
                </c:pt>
                <c:pt idx="651">
                  <c:v>39.2627</c:v>
                </c:pt>
                <c:pt idx="652">
                  <c:v>39.2627</c:v>
                </c:pt>
                <c:pt idx="653">
                  <c:v>39.2627</c:v>
                </c:pt>
                <c:pt idx="654">
                  <c:v>39.2617</c:v>
                </c:pt>
                <c:pt idx="655">
                  <c:v>39.2617</c:v>
                </c:pt>
                <c:pt idx="656">
                  <c:v>39.2617</c:v>
                </c:pt>
                <c:pt idx="657">
                  <c:v>39.2617</c:v>
                </c:pt>
                <c:pt idx="658">
                  <c:v>39.2617</c:v>
                </c:pt>
                <c:pt idx="659">
                  <c:v>39.2617</c:v>
                </c:pt>
                <c:pt idx="660">
                  <c:v>39.2617</c:v>
                </c:pt>
                <c:pt idx="661">
                  <c:v>39.2617</c:v>
                </c:pt>
                <c:pt idx="662">
                  <c:v>39.2617</c:v>
                </c:pt>
                <c:pt idx="663">
                  <c:v>39.2617</c:v>
                </c:pt>
                <c:pt idx="664">
                  <c:v>49.1104</c:v>
                </c:pt>
                <c:pt idx="665">
                  <c:v>47.8447</c:v>
                </c:pt>
                <c:pt idx="666">
                  <c:v>47.8369</c:v>
                </c:pt>
                <c:pt idx="667">
                  <c:v>47.8408</c:v>
                </c:pt>
                <c:pt idx="668">
                  <c:v>47.8369</c:v>
                </c:pt>
                <c:pt idx="669">
                  <c:v>67.6338</c:v>
                </c:pt>
                <c:pt idx="670">
                  <c:v>67.3057</c:v>
                </c:pt>
                <c:pt idx="671">
                  <c:v>67.2793</c:v>
                </c:pt>
                <c:pt idx="672">
                  <c:v>67.6934</c:v>
                </c:pt>
                <c:pt idx="673">
                  <c:v>67.3184</c:v>
                </c:pt>
                <c:pt idx="674">
                  <c:v>67.4277</c:v>
                </c:pt>
                <c:pt idx="675">
                  <c:v>67.3613</c:v>
                </c:pt>
                <c:pt idx="676">
                  <c:v>67.1816</c:v>
                </c:pt>
                <c:pt idx="677">
                  <c:v>68.4707</c:v>
                </c:pt>
                <c:pt idx="678">
                  <c:v>67.9082</c:v>
                </c:pt>
                <c:pt idx="679">
                  <c:v>67.7168</c:v>
                </c:pt>
                <c:pt idx="680">
                  <c:v>67.3496</c:v>
                </c:pt>
                <c:pt idx="681">
                  <c:v>67.6553</c:v>
                </c:pt>
                <c:pt idx="682">
                  <c:v>67.3662</c:v>
                </c:pt>
                <c:pt idx="683">
                  <c:v>67.3535</c:v>
                </c:pt>
                <c:pt idx="684">
                  <c:v>67.4395</c:v>
                </c:pt>
                <c:pt idx="685">
                  <c:v>67.7832</c:v>
                </c:pt>
                <c:pt idx="686">
                  <c:v>67.5566</c:v>
                </c:pt>
                <c:pt idx="687">
                  <c:v>67.2051</c:v>
                </c:pt>
                <c:pt idx="688">
                  <c:v>67.3213</c:v>
                </c:pt>
                <c:pt idx="689">
                  <c:v>67.2861</c:v>
                </c:pt>
                <c:pt idx="690">
                  <c:v>67.2822</c:v>
                </c:pt>
                <c:pt idx="691">
                  <c:v>67.2783</c:v>
                </c:pt>
                <c:pt idx="692">
                  <c:v>67.2588</c:v>
                </c:pt>
                <c:pt idx="693">
                  <c:v>67.2549</c:v>
                </c:pt>
                <c:pt idx="694">
                  <c:v>67.2158</c:v>
                </c:pt>
                <c:pt idx="695">
                  <c:v>67.3213</c:v>
                </c:pt>
                <c:pt idx="696">
                  <c:v>67.3213</c:v>
                </c:pt>
                <c:pt idx="697">
                  <c:v>67.2002</c:v>
                </c:pt>
                <c:pt idx="698">
                  <c:v>67.376</c:v>
                </c:pt>
                <c:pt idx="699">
                  <c:v>67.2705</c:v>
                </c:pt>
                <c:pt idx="700">
                  <c:v>67.8535</c:v>
                </c:pt>
                <c:pt idx="701">
                  <c:v>67.7949</c:v>
                </c:pt>
                <c:pt idx="702">
                  <c:v>68.1934</c:v>
                </c:pt>
                <c:pt idx="703">
                  <c:v>67.9824</c:v>
                </c:pt>
                <c:pt idx="704">
                  <c:v>67.8887</c:v>
                </c:pt>
                <c:pt idx="705">
                  <c:v>67.8887</c:v>
                </c:pt>
                <c:pt idx="706">
                  <c:v>67.8691</c:v>
                </c:pt>
                <c:pt idx="707">
                  <c:v>67.8301</c:v>
                </c:pt>
                <c:pt idx="708">
                  <c:v>67.8262</c:v>
                </c:pt>
                <c:pt idx="709">
                  <c:v>67.8262</c:v>
                </c:pt>
                <c:pt idx="710">
                  <c:v>67.8262</c:v>
                </c:pt>
                <c:pt idx="711">
                  <c:v>67.8262</c:v>
                </c:pt>
                <c:pt idx="712">
                  <c:v>67.9902</c:v>
                </c:pt>
                <c:pt idx="713">
                  <c:v>68.0527</c:v>
                </c:pt>
                <c:pt idx="714">
                  <c:v>68.0449</c:v>
                </c:pt>
                <c:pt idx="715">
                  <c:v>68.0488</c:v>
                </c:pt>
                <c:pt idx="716">
                  <c:v>66.9473</c:v>
                </c:pt>
                <c:pt idx="717">
                  <c:v>67.1543</c:v>
                </c:pt>
                <c:pt idx="718">
                  <c:v>67.1191</c:v>
                </c:pt>
                <c:pt idx="719">
                  <c:v>68.1006</c:v>
                </c:pt>
                <c:pt idx="720">
                  <c:v>67.9248</c:v>
                </c:pt>
                <c:pt idx="721">
                  <c:v>67.0928</c:v>
                </c:pt>
                <c:pt idx="722">
                  <c:v>67.1279</c:v>
                </c:pt>
                <c:pt idx="723">
                  <c:v>67.7334</c:v>
                </c:pt>
                <c:pt idx="724">
                  <c:v>67.3584</c:v>
                </c:pt>
                <c:pt idx="725">
                  <c:v>67.2178</c:v>
                </c:pt>
                <c:pt idx="726">
                  <c:v>67.3975</c:v>
                </c:pt>
                <c:pt idx="727">
                  <c:v>67.1162</c:v>
                </c:pt>
                <c:pt idx="728">
                  <c:v>67.1904</c:v>
                </c:pt>
                <c:pt idx="729">
                  <c:v>67.1592</c:v>
                </c:pt>
                <c:pt idx="730">
                  <c:v>67.0459</c:v>
                </c:pt>
                <c:pt idx="731">
                  <c:v>67.3008</c:v>
                </c:pt>
                <c:pt idx="732">
                  <c:v>67.0586</c:v>
                </c:pt>
                <c:pt idx="733">
                  <c:v>67.3438</c:v>
                </c:pt>
                <c:pt idx="734">
                  <c:v>67.0625</c:v>
                </c:pt>
                <c:pt idx="735">
                  <c:v>68.125</c:v>
                </c:pt>
                <c:pt idx="736">
                  <c:v>67.8633</c:v>
                </c:pt>
                <c:pt idx="737">
                  <c:v>67.2227</c:v>
                </c:pt>
                <c:pt idx="738">
                  <c:v>67.1523</c:v>
                </c:pt>
                <c:pt idx="739">
                  <c:v>67.1562</c:v>
                </c:pt>
                <c:pt idx="740">
                  <c:v>67.0781</c:v>
                </c:pt>
                <c:pt idx="741">
                  <c:v>67.1484</c:v>
                </c:pt>
                <c:pt idx="742">
                  <c:v>67.1523</c:v>
                </c:pt>
                <c:pt idx="743">
                  <c:v>67.1719</c:v>
                </c:pt>
                <c:pt idx="744">
                  <c:v>67.1758</c:v>
                </c:pt>
                <c:pt idx="745">
                  <c:v>67.1758</c:v>
                </c:pt>
                <c:pt idx="746">
                  <c:v>67.168</c:v>
                </c:pt>
                <c:pt idx="747">
                  <c:v>67.1943</c:v>
                </c:pt>
                <c:pt idx="748">
                  <c:v>67.167</c:v>
                </c:pt>
                <c:pt idx="749">
                  <c:v>67.1748</c:v>
                </c:pt>
                <c:pt idx="750">
                  <c:v>67.1631</c:v>
                </c:pt>
                <c:pt idx="751">
                  <c:v>67.1162</c:v>
                </c:pt>
                <c:pt idx="752">
                  <c:v>67.1553</c:v>
                </c:pt>
                <c:pt idx="753">
                  <c:v>67.1553</c:v>
                </c:pt>
                <c:pt idx="754">
                  <c:v>67.1553</c:v>
                </c:pt>
                <c:pt idx="755">
                  <c:v>67.1553</c:v>
                </c:pt>
                <c:pt idx="756">
                  <c:v>67.1553</c:v>
                </c:pt>
                <c:pt idx="757">
                  <c:v>67.1553</c:v>
                </c:pt>
                <c:pt idx="758">
                  <c:v>67.2842</c:v>
                </c:pt>
                <c:pt idx="759">
                  <c:v>66.9727</c:v>
                </c:pt>
                <c:pt idx="760">
                  <c:v>66.957</c:v>
                </c:pt>
                <c:pt idx="761">
                  <c:v>66.9531</c:v>
                </c:pt>
                <c:pt idx="762">
                  <c:v>66.9531</c:v>
                </c:pt>
                <c:pt idx="763">
                  <c:v>67.2539</c:v>
                </c:pt>
                <c:pt idx="764">
                  <c:v>66.9766</c:v>
                </c:pt>
                <c:pt idx="765">
                  <c:v>66.9805</c:v>
                </c:pt>
                <c:pt idx="766">
                  <c:v>67.0801</c:v>
                </c:pt>
                <c:pt idx="767">
                  <c:v>66.8691</c:v>
                </c:pt>
                <c:pt idx="768">
                  <c:v>66.9941</c:v>
                </c:pt>
                <c:pt idx="769">
                  <c:v>67.7402</c:v>
                </c:pt>
                <c:pt idx="770">
                  <c:v>66.9707</c:v>
                </c:pt>
                <c:pt idx="771">
                  <c:v>66.959</c:v>
                </c:pt>
                <c:pt idx="772">
                  <c:v>66.6816</c:v>
                </c:pt>
                <c:pt idx="773">
                  <c:v>67.0176</c:v>
                </c:pt>
                <c:pt idx="774">
                  <c:v>66.6699</c:v>
                </c:pt>
                <c:pt idx="775">
                  <c:v>67.0244</c:v>
                </c:pt>
                <c:pt idx="776">
                  <c:v>67.0244</c:v>
                </c:pt>
                <c:pt idx="777">
                  <c:v>66.8799</c:v>
                </c:pt>
                <c:pt idx="778">
                  <c:v>66.9736</c:v>
                </c:pt>
                <c:pt idx="779">
                  <c:v>67.0088</c:v>
                </c:pt>
                <c:pt idx="780">
                  <c:v>67.0479</c:v>
                </c:pt>
                <c:pt idx="781">
                  <c:v>66.8369</c:v>
                </c:pt>
                <c:pt idx="782">
                  <c:v>67.0205</c:v>
                </c:pt>
                <c:pt idx="783">
                  <c:v>66.8135</c:v>
                </c:pt>
                <c:pt idx="784">
                  <c:v>66.9697</c:v>
                </c:pt>
                <c:pt idx="785">
                  <c:v>67.0049</c:v>
                </c:pt>
                <c:pt idx="786">
                  <c:v>66.8564</c:v>
                </c:pt>
                <c:pt idx="787">
                  <c:v>67.623</c:v>
                </c:pt>
                <c:pt idx="788">
                  <c:v>67.5527</c:v>
                </c:pt>
                <c:pt idx="789">
                  <c:v>67.5371</c:v>
                </c:pt>
                <c:pt idx="790">
                  <c:v>66.9004</c:v>
                </c:pt>
                <c:pt idx="791">
                  <c:v>66.6582</c:v>
                </c:pt>
                <c:pt idx="792">
                  <c:v>66.998</c:v>
                </c:pt>
                <c:pt idx="793">
                  <c:v>66.9824</c:v>
                </c:pt>
                <c:pt idx="794">
                  <c:v>66.8262</c:v>
                </c:pt>
                <c:pt idx="795">
                  <c:v>66.8184</c:v>
                </c:pt>
                <c:pt idx="796">
                  <c:v>66.8613</c:v>
                </c:pt>
                <c:pt idx="797">
                  <c:v>66.834</c:v>
                </c:pt>
                <c:pt idx="798">
                  <c:v>66.8379</c:v>
                </c:pt>
                <c:pt idx="799">
                  <c:v>66.8535</c:v>
                </c:pt>
                <c:pt idx="800">
                  <c:v>66.8574</c:v>
                </c:pt>
                <c:pt idx="801">
                  <c:v>66.8574</c:v>
                </c:pt>
                <c:pt idx="802">
                  <c:v>66.8535</c:v>
                </c:pt>
                <c:pt idx="803">
                  <c:v>66.8652</c:v>
                </c:pt>
                <c:pt idx="804">
                  <c:v>66.8525</c:v>
                </c:pt>
                <c:pt idx="805">
                  <c:v>66.8564</c:v>
                </c:pt>
                <c:pt idx="806">
                  <c:v>66.8525</c:v>
                </c:pt>
                <c:pt idx="807">
                  <c:v>66.8564</c:v>
                </c:pt>
                <c:pt idx="808">
                  <c:v>66.8604</c:v>
                </c:pt>
                <c:pt idx="809">
                  <c:v>66.8447</c:v>
                </c:pt>
                <c:pt idx="810">
                  <c:v>66.8486</c:v>
                </c:pt>
                <c:pt idx="811">
                  <c:v>66.8457</c:v>
                </c:pt>
                <c:pt idx="812">
                  <c:v>66.834</c:v>
                </c:pt>
                <c:pt idx="813">
                  <c:v>66.834</c:v>
                </c:pt>
                <c:pt idx="814">
                  <c:v>66.834</c:v>
                </c:pt>
                <c:pt idx="815">
                  <c:v>66.8105</c:v>
                </c:pt>
                <c:pt idx="816">
                  <c:v>67.3936</c:v>
                </c:pt>
                <c:pt idx="817">
                  <c:v>67.0693</c:v>
                </c:pt>
                <c:pt idx="818">
                  <c:v>67.0576</c:v>
                </c:pt>
                <c:pt idx="819">
                  <c:v>67.0615</c:v>
                </c:pt>
                <c:pt idx="820">
                  <c:v>67.0576</c:v>
                </c:pt>
                <c:pt idx="821">
                  <c:v>67.0537</c:v>
                </c:pt>
                <c:pt idx="822">
                  <c:v>67.3018</c:v>
                </c:pt>
                <c:pt idx="823">
                  <c:v>67.1455</c:v>
                </c:pt>
                <c:pt idx="824">
                  <c:v>67.1621</c:v>
                </c:pt>
                <c:pt idx="825">
                  <c:v>67.9277</c:v>
                </c:pt>
                <c:pt idx="826">
                  <c:v>67.373</c:v>
                </c:pt>
                <c:pt idx="827">
                  <c:v>67.2715</c:v>
                </c:pt>
                <c:pt idx="828">
                  <c:v>67.3184</c:v>
                </c:pt>
                <c:pt idx="829">
                  <c:v>67.2969</c:v>
                </c:pt>
                <c:pt idx="830">
                  <c:v>67.4395</c:v>
                </c:pt>
                <c:pt idx="831">
                  <c:v>67.2871</c:v>
                </c:pt>
                <c:pt idx="832">
                  <c:v>68.1689</c:v>
                </c:pt>
                <c:pt idx="833">
                  <c:v>68.1035</c:v>
                </c:pt>
                <c:pt idx="834">
                  <c:v>68.127</c:v>
                </c:pt>
                <c:pt idx="835">
                  <c:v>67.3779</c:v>
                </c:pt>
                <c:pt idx="836">
                  <c:v>67.3115</c:v>
                </c:pt>
                <c:pt idx="837">
                  <c:v>67.4092</c:v>
                </c:pt>
                <c:pt idx="838">
                  <c:v>67.3232</c:v>
                </c:pt>
                <c:pt idx="839">
                  <c:v>67.3975</c:v>
                </c:pt>
                <c:pt idx="840">
                  <c:v>67.3457</c:v>
                </c:pt>
                <c:pt idx="841">
                  <c:v>67.1582</c:v>
                </c:pt>
                <c:pt idx="842">
                  <c:v>68.2012</c:v>
                </c:pt>
                <c:pt idx="843">
                  <c:v>68.0654</c:v>
                </c:pt>
                <c:pt idx="844">
                  <c:v>68.0186</c:v>
                </c:pt>
                <c:pt idx="845">
                  <c:v>68.0498</c:v>
                </c:pt>
                <c:pt idx="846">
                  <c:v>68.0498</c:v>
                </c:pt>
                <c:pt idx="847">
                  <c:v>67.9912</c:v>
                </c:pt>
                <c:pt idx="848">
                  <c:v>68.0068</c:v>
                </c:pt>
                <c:pt idx="849">
                  <c:v>68.0186</c:v>
                </c:pt>
                <c:pt idx="850">
                  <c:v>67.9912</c:v>
                </c:pt>
                <c:pt idx="851">
                  <c:v>68.0029</c:v>
                </c:pt>
                <c:pt idx="852">
                  <c:v>67.999</c:v>
                </c:pt>
                <c:pt idx="853">
                  <c:v>67.9912</c:v>
                </c:pt>
                <c:pt idx="854">
                  <c:v>67.9951</c:v>
                </c:pt>
                <c:pt idx="855">
                  <c:v>67.9951</c:v>
                </c:pt>
                <c:pt idx="856">
                  <c:v>67.9951</c:v>
                </c:pt>
                <c:pt idx="857">
                  <c:v>67.9756</c:v>
                </c:pt>
                <c:pt idx="858">
                  <c:v>67.9717</c:v>
                </c:pt>
                <c:pt idx="859">
                  <c:v>67.9756</c:v>
                </c:pt>
                <c:pt idx="860">
                  <c:v>67.9707</c:v>
                </c:pt>
                <c:pt idx="861">
                  <c:v>67.9746</c:v>
                </c:pt>
                <c:pt idx="862">
                  <c:v>67.9707</c:v>
                </c:pt>
                <c:pt idx="863">
                  <c:v>67.9746</c:v>
                </c:pt>
                <c:pt idx="864">
                  <c:v>67.9707</c:v>
                </c:pt>
                <c:pt idx="865">
                  <c:v>67.9746</c:v>
                </c:pt>
                <c:pt idx="866">
                  <c:v>67.9707</c:v>
                </c:pt>
                <c:pt idx="867">
                  <c:v>67.9746</c:v>
                </c:pt>
                <c:pt idx="868">
                  <c:v>67.9707</c:v>
                </c:pt>
                <c:pt idx="869">
                  <c:v>67.9746</c:v>
                </c:pt>
                <c:pt idx="870">
                  <c:v>67.9707</c:v>
                </c:pt>
                <c:pt idx="871">
                  <c:v>67.9746</c:v>
                </c:pt>
                <c:pt idx="872">
                  <c:v>67.9717</c:v>
                </c:pt>
                <c:pt idx="873">
                  <c:v>67.9756</c:v>
                </c:pt>
                <c:pt idx="874">
                  <c:v>67.9717</c:v>
                </c:pt>
                <c:pt idx="875">
                  <c:v>67.9756</c:v>
                </c:pt>
                <c:pt idx="876">
                  <c:v>67.9717</c:v>
                </c:pt>
                <c:pt idx="877">
                  <c:v>67.9756</c:v>
                </c:pt>
                <c:pt idx="878">
                  <c:v>67.9717</c:v>
                </c:pt>
                <c:pt idx="879">
                  <c:v>68.2529</c:v>
                </c:pt>
                <c:pt idx="880">
                  <c:v>68.0186</c:v>
                </c:pt>
                <c:pt idx="881">
                  <c:v>68.0107</c:v>
                </c:pt>
                <c:pt idx="882">
                  <c:v>68.0068</c:v>
                </c:pt>
                <c:pt idx="883">
                  <c:v>68.0107</c:v>
                </c:pt>
                <c:pt idx="884">
                  <c:v>68.0107</c:v>
                </c:pt>
                <c:pt idx="885">
                  <c:v>68.0107</c:v>
                </c:pt>
                <c:pt idx="886">
                  <c:v>67.9287</c:v>
                </c:pt>
                <c:pt idx="887">
                  <c:v>68.0186</c:v>
                </c:pt>
                <c:pt idx="888">
                  <c:v>68.0146</c:v>
                </c:pt>
                <c:pt idx="889">
                  <c:v>68.3184</c:v>
                </c:pt>
                <c:pt idx="890">
                  <c:v>68.3574</c:v>
                </c:pt>
                <c:pt idx="891">
                  <c:v>68.2676</c:v>
                </c:pt>
                <c:pt idx="892">
                  <c:v>68.2832</c:v>
                </c:pt>
                <c:pt idx="893">
                  <c:v>68.2715</c:v>
                </c:pt>
                <c:pt idx="894">
                  <c:v>68.2676</c:v>
                </c:pt>
                <c:pt idx="895">
                  <c:v>68.3008</c:v>
                </c:pt>
                <c:pt idx="896">
                  <c:v>68.2656</c:v>
                </c:pt>
                <c:pt idx="897">
                  <c:v>68.2695</c:v>
                </c:pt>
                <c:pt idx="898">
                  <c:v>68.25</c:v>
                </c:pt>
                <c:pt idx="899">
                  <c:v>68.25</c:v>
                </c:pt>
                <c:pt idx="900">
                  <c:v>68.3242</c:v>
                </c:pt>
                <c:pt idx="901">
                  <c:v>68.3252</c:v>
                </c:pt>
                <c:pt idx="902">
                  <c:v>68.2549</c:v>
                </c:pt>
                <c:pt idx="903">
                  <c:v>68.3369</c:v>
                </c:pt>
                <c:pt idx="904">
                  <c:v>68.4385</c:v>
                </c:pt>
                <c:pt idx="905">
                  <c:v>68.3721</c:v>
                </c:pt>
                <c:pt idx="906">
                  <c:v>68.376</c:v>
                </c:pt>
                <c:pt idx="907">
                  <c:v>68.7744</c:v>
                </c:pt>
                <c:pt idx="908">
                  <c:v>68.9346</c:v>
                </c:pt>
                <c:pt idx="909">
                  <c:v>68.9307</c:v>
                </c:pt>
                <c:pt idx="910">
                  <c:v>68.9268</c:v>
                </c:pt>
                <c:pt idx="911">
                  <c:v>68.9268</c:v>
                </c:pt>
                <c:pt idx="912">
                  <c:v>68.8994</c:v>
                </c:pt>
                <c:pt idx="913">
                  <c:v>68.9268</c:v>
                </c:pt>
                <c:pt idx="914">
                  <c:v>68.8721</c:v>
                </c:pt>
                <c:pt idx="915">
                  <c:v>69.0244</c:v>
                </c:pt>
                <c:pt idx="916">
                  <c:v>68.9775</c:v>
                </c:pt>
                <c:pt idx="917">
                  <c:v>68.9658</c:v>
                </c:pt>
                <c:pt idx="918">
                  <c:v>68.9609</c:v>
                </c:pt>
                <c:pt idx="919">
                  <c:v>68.9688</c:v>
                </c:pt>
                <c:pt idx="920">
                  <c:v>68.9609</c:v>
                </c:pt>
                <c:pt idx="921">
                  <c:v>68.9688</c:v>
                </c:pt>
                <c:pt idx="922">
                  <c:v>68.9609</c:v>
                </c:pt>
                <c:pt idx="923">
                  <c:v>68.9883</c:v>
                </c:pt>
                <c:pt idx="924">
                  <c:v>68.9648</c:v>
                </c:pt>
                <c:pt idx="925">
                  <c:v>69.0547</c:v>
                </c:pt>
                <c:pt idx="926">
                  <c:v>69.0781</c:v>
                </c:pt>
                <c:pt idx="927">
                  <c:v>68.9414</c:v>
                </c:pt>
                <c:pt idx="928">
                  <c:v>68.957</c:v>
                </c:pt>
                <c:pt idx="929">
                  <c:v>38.9102</c:v>
                </c:pt>
                <c:pt idx="930">
                  <c:v>38.8682</c:v>
                </c:pt>
                <c:pt idx="931">
                  <c:v>38.8721</c:v>
                </c:pt>
                <c:pt idx="932">
                  <c:v>38.8682</c:v>
                </c:pt>
                <c:pt idx="933">
                  <c:v>38.8916</c:v>
                </c:pt>
                <c:pt idx="934">
                  <c:v>38.833</c:v>
                </c:pt>
                <c:pt idx="935">
                  <c:v>38.8291</c:v>
                </c:pt>
                <c:pt idx="936">
                  <c:v>38.833</c:v>
                </c:pt>
                <c:pt idx="937">
                  <c:v>38.8291</c:v>
                </c:pt>
                <c:pt idx="938">
                  <c:v>38.833</c:v>
                </c:pt>
                <c:pt idx="939">
                  <c:v>38.8291</c:v>
                </c:pt>
                <c:pt idx="940">
                  <c:v>38.8291</c:v>
                </c:pt>
                <c:pt idx="941">
                  <c:v>38.8252</c:v>
                </c:pt>
                <c:pt idx="942">
                  <c:v>38.8291</c:v>
                </c:pt>
                <c:pt idx="943">
                  <c:v>38.8252</c:v>
                </c:pt>
                <c:pt idx="944">
                  <c:v>38.8291</c:v>
                </c:pt>
                <c:pt idx="945">
                  <c:v>38.8252</c:v>
                </c:pt>
                <c:pt idx="946">
                  <c:v>38.8281</c:v>
                </c:pt>
                <c:pt idx="947">
                  <c:v>38.8242</c:v>
                </c:pt>
                <c:pt idx="948">
                  <c:v>38.8281</c:v>
                </c:pt>
                <c:pt idx="949">
                  <c:v>38.8242</c:v>
                </c:pt>
                <c:pt idx="950">
                  <c:v>38.8281</c:v>
                </c:pt>
                <c:pt idx="951">
                  <c:v>38.8242</c:v>
                </c:pt>
                <c:pt idx="952">
                  <c:v>38.8281</c:v>
                </c:pt>
                <c:pt idx="953">
                  <c:v>38.8242</c:v>
                </c:pt>
                <c:pt idx="954">
                  <c:v>38.8281</c:v>
                </c:pt>
                <c:pt idx="955">
                  <c:v>38.8242</c:v>
                </c:pt>
                <c:pt idx="956">
                  <c:v>38.8281</c:v>
                </c:pt>
                <c:pt idx="957">
                  <c:v>38.8242</c:v>
                </c:pt>
                <c:pt idx="958">
                  <c:v>38.8291</c:v>
                </c:pt>
                <c:pt idx="959">
                  <c:v>38.8252</c:v>
                </c:pt>
                <c:pt idx="960">
                  <c:v>38.8291</c:v>
                </c:pt>
                <c:pt idx="961">
                  <c:v>38.8252</c:v>
                </c:pt>
                <c:pt idx="962">
                  <c:v>39.5869</c:v>
                </c:pt>
                <c:pt idx="963">
                  <c:v>38.8291</c:v>
                </c:pt>
                <c:pt idx="964">
                  <c:v>38.8252</c:v>
                </c:pt>
                <c:pt idx="965">
                  <c:v>38.8291</c:v>
                </c:pt>
                <c:pt idx="966">
                  <c:v>38.8252</c:v>
                </c:pt>
                <c:pt idx="967">
                  <c:v>38.8135</c:v>
                </c:pt>
                <c:pt idx="968">
                  <c:v>38.8096</c:v>
                </c:pt>
                <c:pt idx="969">
                  <c:v>38.8135</c:v>
                </c:pt>
                <c:pt idx="970">
                  <c:v>38.8096</c:v>
                </c:pt>
                <c:pt idx="971">
                  <c:v>38.8174</c:v>
                </c:pt>
                <c:pt idx="972">
                  <c:v>38.8135</c:v>
                </c:pt>
                <c:pt idx="973">
                  <c:v>38.8135</c:v>
                </c:pt>
                <c:pt idx="974">
                  <c:v>38.8135</c:v>
                </c:pt>
                <c:pt idx="975">
                  <c:v>38.8125</c:v>
                </c:pt>
                <c:pt idx="976">
                  <c:v>38.8125</c:v>
                </c:pt>
                <c:pt idx="977">
                  <c:v>38.8125</c:v>
                </c:pt>
                <c:pt idx="978">
                  <c:v>38.8125</c:v>
                </c:pt>
                <c:pt idx="979">
                  <c:v>38.8125</c:v>
                </c:pt>
                <c:pt idx="980">
                  <c:v>38.8125</c:v>
                </c:pt>
                <c:pt idx="981">
                  <c:v>38.8125</c:v>
                </c:pt>
                <c:pt idx="982">
                  <c:v>38.8125</c:v>
                </c:pt>
                <c:pt idx="983">
                  <c:v>38.8125</c:v>
                </c:pt>
                <c:pt idx="984">
                  <c:v>38.8125</c:v>
                </c:pt>
                <c:pt idx="985">
                  <c:v>38.8125</c:v>
                </c:pt>
                <c:pt idx="986">
                  <c:v>38.8125</c:v>
                </c:pt>
                <c:pt idx="987">
                  <c:v>38.8135</c:v>
                </c:pt>
                <c:pt idx="988">
                  <c:v>38.8135</c:v>
                </c:pt>
                <c:pt idx="989">
                  <c:v>38.8135</c:v>
                </c:pt>
                <c:pt idx="990">
                  <c:v>38.8135</c:v>
                </c:pt>
                <c:pt idx="991">
                  <c:v>38.8135</c:v>
                </c:pt>
                <c:pt idx="992">
                  <c:v>38.8135</c:v>
                </c:pt>
                <c:pt idx="993">
                  <c:v>38.8135</c:v>
                </c:pt>
                <c:pt idx="994">
                  <c:v>38.8135</c:v>
                </c:pt>
                <c:pt idx="995">
                  <c:v>38.8135</c:v>
                </c:pt>
                <c:pt idx="996">
                  <c:v>38.8135</c:v>
                </c:pt>
                <c:pt idx="997">
                  <c:v>38.8135</c:v>
                </c:pt>
                <c:pt idx="998">
                  <c:v>38.8135</c:v>
                </c:pt>
                <c:pt idx="999">
                  <c:v>38.8135</c:v>
                </c:pt>
                <c:pt idx="1000">
                  <c:v>38.8135</c:v>
                </c:pt>
                <c:pt idx="1001">
                  <c:v>38.8135</c:v>
                </c:pt>
                <c:pt idx="1002">
                  <c:v>38.8135</c:v>
                </c:pt>
                <c:pt idx="1003">
                  <c:v>38.8096</c:v>
                </c:pt>
                <c:pt idx="1004">
                  <c:v>38.8125</c:v>
                </c:pt>
                <c:pt idx="1005">
                  <c:v>38.8086</c:v>
                </c:pt>
                <c:pt idx="1006">
                  <c:v>38.8125</c:v>
                </c:pt>
                <c:pt idx="1007">
                  <c:v>38.8086</c:v>
                </c:pt>
                <c:pt idx="1008">
                  <c:v>38.8125</c:v>
                </c:pt>
                <c:pt idx="1009">
                  <c:v>38.8086</c:v>
                </c:pt>
                <c:pt idx="1010">
                  <c:v>38.8125</c:v>
                </c:pt>
                <c:pt idx="1011">
                  <c:v>38.8086</c:v>
                </c:pt>
                <c:pt idx="1012">
                  <c:v>38.8125</c:v>
                </c:pt>
                <c:pt idx="1013">
                  <c:v>38.8086</c:v>
                </c:pt>
                <c:pt idx="1014">
                  <c:v>38.8125</c:v>
                </c:pt>
                <c:pt idx="1015">
                  <c:v>38.8086</c:v>
                </c:pt>
                <c:pt idx="1016">
                  <c:v>38.8135</c:v>
                </c:pt>
                <c:pt idx="1017">
                  <c:v>38.8096</c:v>
                </c:pt>
                <c:pt idx="1018">
                  <c:v>38.8135</c:v>
                </c:pt>
                <c:pt idx="1019">
                  <c:v>38.8096</c:v>
                </c:pt>
                <c:pt idx="1020">
                  <c:v>38.8135</c:v>
                </c:pt>
                <c:pt idx="1021">
                  <c:v>38.8096</c:v>
                </c:pt>
                <c:pt idx="1022">
                  <c:v>38.8135</c:v>
                </c:pt>
                <c:pt idx="1023">
                  <c:v>38.8096</c:v>
                </c:pt>
                <c:pt idx="1024">
                  <c:v>38.8135</c:v>
                </c:pt>
                <c:pt idx="1025">
                  <c:v>38.8096</c:v>
                </c:pt>
                <c:pt idx="1026">
                  <c:v>38.8135</c:v>
                </c:pt>
                <c:pt idx="1027">
                  <c:v>38.8096</c:v>
                </c:pt>
                <c:pt idx="1028">
                  <c:v>38.8135</c:v>
                </c:pt>
                <c:pt idx="1029">
                  <c:v>38.8096</c:v>
                </c:pt>
                <c:pt idx="1030">
                  <c:v>38.8135</c:v>
                </c:pt>
                <c:pt idx="1031">
                  <c:v>38.8096</c:v>
                </c:pt>
                <c:pt idx="1032">
                  <c:v>38.8135</c:v>
                </c:pt>
                <c:pt idx="1033">
                  <c:v>38.8086</c:v>
                </c:pt>
                <c:pt idx="1034">
                  <c:v>38.8125</c:v>
                </c:pt>
                <c:pt idx="1035">
                  <c:v>38.8086</c:v>
                </c:pt>
                <c:pt idx="1036">
                  <c:v>38.8125</c:v>
                </c:pt>
                <c:pt idx="1037">
                  <c:v>38.8086</c:v>
                </c:pt>
                <c:pt idx="1038">
                  <c:v>38.8125</c:v>
                </c:pt>
                <c:pt idx="1039">
                  <c:v>38.8086</c:v>
                </c:pt>
                <c:pt idx="1040">
                  <c:v>38.8125</c:v>
                </c:pt>
                <c:pt idx="1041">
                  <c:v>38.8086</c:v>
                </c:pt>
                <c:pt idx="1042">
                  <c:v>38.8125</c:v>
                </c:pt>
                <c:pt idx="1043">
                  <c:v>38.8086</c:v>
                </c:pt>
                <c:pt idx="1044">
                  <c:v>38.8125</c:v>
                </c:pt>
                <c:pt idx="1045">
                  <c:v>38.8096</c:v>
                </c:pt>
                <c:pt idx="1046">
                  <c:v>38.8135</c:v>
                </c:pt>
                <c:pt idx="1047">
                  <c:v>38.8096</c:v>
                </c:pt>
                <c:pt idx="1048">
                  <c:v>38.8135</c:v>
                </c:pt>
                <c:pt idx="1049">
                  <c:v>38.8096</c:v>
                </c:pt>
                <c:pt idx="1050">
                  <c:v>38.8135</c:v>
                </c:pt>
                <c:pt idx="1051">
                  <c:v>38.8096</c:v>
                </c:pt>
                <c:pt idx="1052">
                  <c:v>38.8135</c:v>
                </c:pt>
                <c:pt idx="1053">
                  <c:v>38.8096</c:v>
                </c:pt>
                <c:pt idx="1054">
                  <c:v>38.8135</c:v>
                </c:pt>
                <c:pt idx="1055">
                  <c:v>38.8096</c:v>
                </c:pt>
                <c:pt idx="1056">
                  <c:v>38.8135</c:v>
                </c:pt>
                <c:pt idx="1057">
                  <c:v>38.8096</c:v>
                </c:pt>
                <c:pt idx="1058">
                  <c:v>38.8135</c:v>
                </c:pt>
                <c:pt idx="1059">
                  <c:v>38.8096</c:v>
                </c:pt>
                <c:pt idx="1060">
                  <c:v>38.8135</c:v>
                </c:pt>
                <c:pt idx="1061">
                  <c:v>38.8096</c:v>
                </c:pt>
                <c:pt idx="1062">
                  <c:v>38.8125</c:v>
                </c:pt>
                <c:pt idx="1063">
                  <c:v>38.8086</c:v>
                </c:pt>
                <c:pt idx="1064">
                  <c:v>38.8125</c:v>
                </c:pt>
                <c:pt idx="1065">
                  <c:v>38.8086</c:v>
                </c:pt>
                <c:pt idx="1066">
                  <c:v>38.8125</c:v>
                </c:pt>
                <c:pt idx="1067">
                  <c:v>38.8086</c:v>
                </c:pt>
                <c:pt idx="1068">
                  <c:v>38.8125</c:v>
                </c:pt>
                <c:pt idx="1069">
                  <c:v>38.8086</c:v>
                </c:pt>
                <c:pt idx="1070">
                  <c:v>38.8125</c:v>
                </c:pt>
                <c:pt idx="1071">
                  <c:v>38.8086</c:v>
                </c:pt>
                <c:pt idx="1072">
                  <c:v>38.8125</c:v>
                </c:pt>
                <c:pt idx="1073">
                  <c:v>38.8086</c:v>
                </c:pt>
                <c:pt idx="1074">
                  <c:v>38.8135</c:v>
                </c:pt>
                <c:pt idx="1075">
                  <c:v>38.8096</c:v>
                </c:pt>
                <c:pt idx="1076">
                  <c:v>38.8135</c:v>
                </c:pt>
                <c:pt idx="1077">
                  <c:v>38.8096</c:v>
                </c:pt>
                <c:pt idx="1078">
                  <c:v>38.8135</c:v>
                </c:pt>
                <c:pt idx="1079">
                  <c:v>38.8096</c:v>
                </c:pt>
                <c:pt idx="1080">
                  <c:v>38.8135</c:v>
                </c:pt>
                <c:pt idx="1081">
                  <c:v>38.8096</c:v>
                </c:pt>
                <c:pt idx="1082">
                  <c:v>38.8135</c:v>
                </c:pt>
                <c:pt idx="1083">
                  <c:v>38.8096</c:v>
                </c:pt>
                <c:pt idx="1084">
                  <c:v>38.8135</c:v>
                </c:pt>
                <c:pt idx="1085">
                  <c:v>38.8096</c:v>
                </c:pt>
                <c:pt idx="1086">
                  <c:v>38.8135</c:v>
                </c:pt>
                <c:pt idx="1087">
                  <c:v>38.8096</c:v>
                </c:pt>
                <c:pt idx="1088">
                  <c:v>38.8135</c:v>
                </c:pt>
                <c:pt idx="1089">
                  <c:v>38.8096</c:v>
                </c:pt>
                <c:pt idx="1090">
                  <c:v>38.8135</c:v>
                </c:pt>
                <c:pt idx="1091">
                  <c:v>38.8086</c:v>
                </c:pt>
                <c:pt idx="1092">
                  <c:v>38.8125</c:v>
                </c:pt>
                <c:pt idx="1093">
                  <c:v>38.8086</c:v>
                </c:pt>
                <c:pt idx="1094">
                  <c:v>38.8125</c:v>
                </c:pt>
                <c:pt idx="1095">
                  <c:v>38.8086</c:v>
                </c:pt>
                <c:pt idx="1096">
                  <c:v>38.8125</c:v>
                </c:pt>
                <c:pt idx="1097">
                  <c:v>38.8086</c:v>
                </c:pt>
                <c:pt idx="1098">
                  <c:v>38.8125</c:v>
                </c:pt>
                <c:pt idx="1099">
                  <c:v>38.8086</c:v>
                </c:pt>
                <c:pt idx="1100">
                  <c:v>38.8125</c:v>
                </c:pt>
                <c:pt idx="1101">
                  <c:v>38.8086</c:v>
                </c:pt>
                <c:pt idx="1102">
                  <c:v>38.8125</c:v>
                </c:pt>
                <c:pt idx="1103">
                  <c:v>38.8096</c:v>
                </c:pt>
                <c:pt idx="1104">
                  <c:v>38.8135</c:v>
                </c:pt>
                <c:pt idx="1105">
                  <c:v>38.8096</c:v>
                </c:pt>
                <c:pt idx="1106">
                  <c:v>38.8135</c:v>
                </c:pt>
                <c:pt idx="1107">
                  <c:v>38.8096</c:v>
                </c:pt>
                <c:pt idx="1108">
                  <c:v>38.8135</c:v>
                </c:pt>
                <c:pt idx="1109">
                  <c:v>38.8096</c:v>
                </c:pt>
                <c:pt idx="1110">
                  <c:v>38.8135</c:v>
                </c:pt>
                <c:pt idx="1111">
                  <c:v>38.8096</c:v>
                </c:pt>
                <c:pt idx="1112">
                  <c:v>38.8135</c:v>
                </c:pt>
                <c:pt idx="1113">
                  <c:v>38.8096</c:v>
                </c:pt>
                <c:pt idx="1114">
                  <c:v>38.8135</c:v>
                </c:pt>
                <c:pt idx="1115">
                  <c:v>38.8096</c:v>
                </c:pt>
                <c:pt idx="1116">
                  <c:v>38.8135</c:v>
                </c:pt>
                <c:pt idx="1117">
                  <c:v>38.8096</c:v>
                </c:pt>
                <c:pt idx="1118">
                  <c:v>38.8135</c:v>
                </c:pt>
                <c:pt idx="1119">
                  <c:v>38.8086</c:v>
                </c:pt>
                <c:pt idx="1120">
                  <c:v>38.8125</c:v>
                </c:pt>
                <c:pt idx="1121">
                  <c:v>38.8125</c:v>
                </c:pt>
                <c:pt idx="1122">
                  <c:v>38.8125</c:v>
                </c:pt>
                <c:pt idx="1123">
                  <c:v>38.8086</c:v>
                </c:pt>
                <c:pt idx="1124">
                  <c:v>38.8125</c:v>
                </c:pt>
                <c:pt idx="1125">
                  <c:v>38.8086</c:v>
                </c:pt>
                <c:pt idx="1126">
                  <c:v>38.8125</c:v>
                </c:pt>
                <c:pt idx="1127">
                  <c:v>38.8086</c:v>
                </c:pt>
                <c:pt idx="1128">
                  <c:v>38.8125</c:v>
                </c:pt>
                <c:pt idx="1129">
                  <c:v>38.8086</c:v>
                </c:pt>
                <c:pt idx="1130">
                  <c:v>38.8125</c:v>
                </c:pt>
                <c:pt idx="1131">
                  <c:v>38.8096</c:v>
                </c:pt>
                <c:pt idx="1132">
                  <c:v>38.8135</c:v>
                </c:pt>
                <c:pt idx="1133">
                  <c:v>38.8096</c:v>
                </c:pt>
                <c:pt idx="1134">
                  <c:v>38.8135</c:v>
                </c:pt>
                <c:pt idx="1135">
                  <c:v>38.8096</c:v>
                </c:pt>
                <c:pt idx="1136">
                  <c:v>38.8135</c:v>
                </c:pt>
                <c:pt idx="1137">
                  <c:v>38.8096</c:v>
                </c:pt>
                <c:pt idx="1138">
                  <c:v>38.8135</c:v>
                </c:pt>
                <c:pt idx="1139">
                  <c:v>38.8096</c:v>
                </c:pt>
                <c:pt idx="1140">
                  <c:v>38.8135</c:v>
                </c:pt>
                <c:pt idx="1141">
                  <c:v>38.8096</c:v>
                </c:pt>
                <c:pt idx="1142">
                  <c:v>38.8135</c:v>
                </c:pt>
                <c:pt idx="1143">
                  <c:v>38.8096</c:v>
                </c:pt>
                <c:pt idx="1144">
                  <c:v>38.8135</c:v>
                </c:pt>
                <c:pt idx="1145">
                  <c:v>38.8096</c:v>
                </c:pt>
                <c:pt idx="1146">
                  <c:v>38.8135</c:v>
                </c:pt>
                <c:pt idx="1147">
                  <c:v>38.8096</c:v>
                </c:pt>
                <c:pt idx="1148">
                  <c:v>38.8125</c:v>
                </c:pt>
                <c:pt idx="1149">
                  <c:v>38.8086</c:v>
                </c:pt>
                <c:pt idx="1150">
                  <c:v>38.8125</c:v>
                </c:pt>
                <c:pt idx="1151">
                  <c:v>38.8125</c:v>
                </c:pt>
                <c:pt idx="1152">
                  <c:v>38.8125</c:v>
                </c:pt>
                <c:pt idx="1153">
                  <c:v>38.8086</c:v>
                </c:pt>
                <c:pt idx="1154">
                  <c:v>38.8125</c:v>
                </c:pt>
                <c:pt idx="1155">
                  <c:v>38.8086</c:v>
                </c:pt>
                <c:pt idx="1156">
                  <c:v>38.8125</c:v>
                </c:pt>
                <c:pt idx="1157">
                  <c:v>38.8086</c:v>
                </c:pt>
                <c:pt idx="1158">
                  <c:v>38.8125</c:v>
                </c:pt>
                <c:pt idx="1159">
                  <c:v>38.8086</c:v>
                </c:pt>
                <c:pt idx="1160">
                  <c:v>38.8125</c:v>
                </c:pt>
                <c:pt idx="1161">
                  <c:v>38.8096</c:v>
                </c:pt>
                <c:pt idx="1162">
                  <c:v>38.8135</c:v>
                </c:pt>
                <c:pt idx="1163">
                  <c:v>38.8096</c:v>
                </c:pt>
                <c:pt idx="1164">
                  <c:v>38.8135</c:v>
                </c:pt>
                <c:pt idx="1165">
                  <c:v>38.8096</c:v>
                </c:pt>
                <c:pt idx="1166">
                  <c:v>38.8135</c:v>
                </c:pt>
                <c:pt idx="1167">
                  <c:v>38.8096</c:v>
                </c:pt>
                <c:pt idx="1168">
                  <c:v>38.8135</c:v>
                </c:pt>
                <c:pt idx="1169">
                  <c:v>38.8096</c:v>
                </c:pt>
                <c:pt idx="1170">
                  <c:v>38.8135</c:v>
                </c:pt>
                <c:pt idx="1171">
                  <c:v>38.8096</c:v>
                </c:pt>
                <c:pt idx="1172">
                  <c:v>38.8135</c:v>
                </c:pt>
                <c:pt idx="1173">
                  <c:v>38.8096</c:v>
                </c:pt>
                <c:pt idx="1174">
                  <c:v>38.8135</c:v>
                </c:pt>
                <c:pt idx="1175">
                  <c:v>38.8096</c:v>
                </c:pt>
                <c:pt idx="1176">
                  <c:v>38.8135</c:v>
                </c:pt>
                <c:pt idx="1177">
                  <c:v>38.8096</c:v>
                </c:pt>
                <c:pt idx="1178">
                  <c:v>38.8125</c:v>
                </c:pt>
                <c:pt idx="1179">
                  <c:v>38.8086</c:v>
                </c:pt>
                <c:pt idx="1180">
                  <c:v>38.8125</c:v>
                </c:pt>
                <c:pt idx="1181">
                  <c:v>38.8086</c:v>
                </c:pt>
                <c:pt idx="1182">
                  <c:v>38.8125</c:v>
                </c:pt>
                <c:pt idx="1183">
                  <c:v>38.8086</c:v>
                </c:pt>
                <c:pt idx="1184">
                  <c:v>38.8125</c:v>
                </c:pt>
                <c:pt idx="1185">
                  <c:v>38.8086</c:v>
                </c:pt>
                <c:pt idx="1186">
                  <c:v>38.8125</c:v>
                </c:pt>
                <c:pt idx="1187">
                  <c:v>38.8047</c:v>
                </c:pt>
                <c:pt idx="1188">
                  <c:v>38.8125</c:v>
                </c:pt>
                <c:pt idx="1189">
                  <c:v>38.8086</c:v>
                </c:pt>
                <c:pt idx="1190">
                  <c:v>38.8135</c:v>
                </c:pt>
                <c:pt idx="1191">
                  <c:v>38.8096</c:v>
                </c:pt>
                <c:pt idx="1192">
                  <c:v>38.8135</c:v>
                </c:pt>
                <c:pt idx="1193">
                  <c:v>38.8096</c:v>
                </c:pt>
                <c:pt idx="1194">
                  <c:v>38.8135</c:v>
                </c:pt>
                <c:pt idx="1195">
                  <c:v>38.8096</c:v>
                </c:pt>
                <c:pt idx="1196">
                  <c:v>38.8135</c:v>
                </c:pt>
                <c:pt idx="1197">
                  <c:v>38.8096</c:v>
                </c:pt>
                <c:pt idx="1198">
                  <c:v>38.8135</c:v>
                </c:pt>
                <c:pt idx="1199">
                  <c:v>38.8096</c:v>
                </c:pt>
                <c:pt idx="1200">
                  <c:v>38.8135</c:v>
                </c:pt>
                <c:pt idx="1201">
                  <c:v>47.5518</c:v>
                </c:pt>
                <c:pt idx="1202">
                  <c:v>47.3252</c:v>
                </c:pt>
                <c:pt idx="1203">
                  <c:v>47.3291</c:v>
                </c:pt>
                <c:pt idx="1204">
                  <c:v>47.3252</c:v>
                </c:pt>
                <c:pt idx="1205">
                  <c:v>47.3291</c:v>
                </c:pt>
                <c:pt idx="1206">
                  <c:v>57.1797</c:v>
                </c:pt>
                <c:pt idx="1207">
                  <c:v>67.0049</c:v>
                </c:pt>
                <c:pt idx="1208">
                  <c:v>66.626</c:v>
                </c:pt>
                <c:pt idx="1209">
                  <c:v>66.998</c:v>
                </c:pt>
                <c:pt idx="1210">
                  <c:v>66.7559</c:v>
                </c:pt>
                <c:pt idx="1211">
                  <c:v>67.1904</c:v>
                </c:pt>
                <c:pt idx="1212">
                  <c:v>66.7021</c:v>
                </c:pt>
                <c:pt idx="1213">
                  <c:v>67.3584</c:v>
                </c:pt>
                <c:pt idx="1214">
                  <c:v>66.71</c:v>
                </c:pt>
                <c:pt idx="1215">
                  <c:v>67.9365</c:v>
                </c:pt>
                <c:pt idx="1216">
                  <c:v>66.7021</c:v>
                </c:pt>
                <c:pt idx="1217">
                  <c:v>67.2061</c:v>
                </c:pt>
                <c:pt idx="1218">
                  <c:v>66.7031</c:v>
                </c:pt>
                <c:pt idx="1219">
                  <c:v>67.2227</c:v>
                </c:pt>
                <c:pt idx="1220">
                  <c:v>66.8906</c:v>
                </c:pt>
                <c:pt idx="1221">
                  <c:v>66.8594</c:v>
                </c:pt>
                <c:pt idx="1222">
                  <c:v>66.7852</c:v>
                </c:pt>
                <c:pt idx="1223">
                  <c:v>67.8027</c:v>
                </c:pt>
                <c:pt idx="1224">
                  <c:v>66.9512</c:v>
                </c:pt>
                <c:pt idx="1225">
                  <c:v>66.9004</c:v>
                </c:pt>
                <c:pt idx="1226">
                  <c:v>66.834</c:v>
                </c:pt>
                <c:pt idx="1227">
                  <c:v>66.9316</c:v>
                </c:pt>
                <c:pt idx="1228">
                  <c:v>66.9277</c:v>
                </c:pt>
                <c:pt idx="1229">
                  <c:v>66.8145</c:v>
                </c:pt>
                <c:pt idx="1230">
                  <c:v>67.1699</c:v>
                </c:pt>
                <c:pt idx="1231">
                  <c:v>67.8105</c:v>
                </c:pt>
                <c:pt idx="1232">
                  <c:v>67.9199</c:v>
                </c:pt>
                <c:pt idx="1233">
                  <c:v>68.0645</c:v>
                </c:pt>
                <c:pt idx="1234">
                  <c:v>68.0986</c:v>
                </c:pt>
                <c:pt idx="1235">
                  <c:v>68.2354</c:v>
                </c:pt>
                <c:pt idx="1236">
                  <c:v>67.9111</c:v>
                </c:pt>
                <c:pt idx="1237">
                  <c:v>67.9111</c:v>
                </c:pt>
                <c:pt idx="1238">
                  <c:v>67.9346</c:v>
                </c:pt>
                <c:pt idx="1239">
                  <c:v>67.8955</c:v>
                </c:pt>
                <c:pt idx="1240">
                  <c:v>67.8604</c:v>
                </c:pt>
                <c:pt idx="1241">
                  <c:v>67.8604</c:v>
                </c:pt>
                <c:pt idx="1242">
                  <c:v>68.1689</c:v>
                </c:pt>
                <c:pt idx="1243">
                  <c:v>67.9424</c:v>
                </c:pt>
                <c:pt idx="1244">
                  <c:v>67.9385</c:v>
                </c:pt>
                <c:pt idx="1245">
                  <c:v>67.9385</c:v>
                </c:pt>
                <c:pt idx="1246">
                  <c:v>67.0645</c:v>
                </c:pt>
                <c:pt idx="1247">
                  <c:v>66.6816</c:v>
                </c:pt>
                <c:pt idx="1248">
                  <c:v>67.1621</c:v>
                </c:pt>
                <c:pt idx="1249">
                  <c:v>67.0488</c:v>
                </c:pt>
                <c:pt idx="1250">
                  <c:v>67.2715</c:v>
                </c:pt>
                <c:pt idx="1251">
                  <c:v>67.1035</c:v>
                </c:pt>
                <c:pt idx="1252">
                  <c:v>68.2832</c:v>
                </c:pt>
                <c:pt idx="1253">
                  <c:v>67.2559</c:v>
                </c:pt>
                <c:pt idx="1254">
                  <c:v>67.3691</c:v>
                </c:pt>
                <c:pt idx="1255">
                  <c:v>67.3223</c:v>
                </c:pt>
                <c:pt idx="1256">
                  <c:v>67.6895</c:v>
                </c:pt>
                <c:pt idx="1257">
                  <c:v>67.3066</c:v>
                </c:pt>
                <c:pt idx="1258">
                  <c:v>68.1816</c:v>
                </c:pt>
                <c:pt idx="1259">
                  <c:v>67.377</c:v>
                </c:pt>
                <c:pt idx="1260">
                  <c:v>67.1895</c:v>
                </c:pt>
                <c:pt idx="1261">
                  <c:v>67.3145</c:v>
                </c:pt>
                <c:pt idx="1262">
                  <c:v>67.3564</c:v>
                </c:pt>
                <c:pt idx="1263">
                  <c:v>67.4814</c:v>
                </c:pt>
                <c:pt idx="1264">
                  <c:v>67.1963</c:v>
                </c:pt>
                <c:pt idx="1265">
                  <c:v>67.1846</c:v>
                </c:pt>
                <c:pt idx="1266">
                  <c:v>67.0166</c:v>
                </c:pt>
                <c:pt idx="1267">
                  <c:v>67.0635</c:v>
                </c:pt>
                <c:pt idx="1268">
                  <c:v>67.0635</c:v>
                </c:pt>
                <c:pt idx="1269">
                  <c:v>67.083</c:v>
                </c:pt>
                <c:pt idx="1270">
                  <c:v>67.083</c:v>
                </c:pt>
                <c:pt idx="1271">
                  <c:v>67.0869</c:v>
                </c:pt>
                <c:pt idx="1272">
                  <c:v>67.0947</c:v>
                </c:pt>
                <c:pt idx="1273">
                  <c:v>67.083</c:v>
                </c:pt>
                <c:pt idx="1274">
                  <c:v>67.0801</c:v>
                </c:pt>
                <c:pt idx="1275">
                  <c:v>67.0801</c:v>
                </c:pt>
                <c:pt idx="1276">
                  <c:v>67.0801</c:v>
                </c:pt>
                <c:pt idx="1277">
                  <c:v>67.0957</c:v>
                </c:pt>
                <c:pt idx="1278">
                  <c:v>67.0684</c:v>
                </c:pt>
                <c:pt idx="1279">
                  <c:v>67.0645</c:v>
                </c:pt>
                <c:pt idx="1280">
                  <c:v>67.0918</c:v>
                </c:pt>
                <c:pt idx="1281">
                  <c:v>67.3262</c:v>
                </c:pt>
                <c:pt idx="1282">
                  <c:v>67.1582</c:v>
                </c:pt>
                <c:pt idx="1283">
                  <c:v>67.1621</c:v>
                </c:pt>
                <c:pt idx="1284">
                  <c:v>67.1582</c:v>
                </c:pt>
                <c:pt idx="1285">
                  <c:v>67.4199</c:v>
                </c:pt>
                <c:pt idx="1286">
                  <c:v>67.1738</c:v>
                </c:pt>
                <c:pt idx="1287">
                  <c:v>66.998</c:v>
                </c:pt>
                <c:pt idx="1288">
                  <c:v>67.2129</c:v>
                </c:pt>
                <c:pt idx="1289">
                  <c:v>67.6816</c:v>
                </c:pt>
                <c:pt idx="1290">
                  <c:v>67.2715</c:v>
                </c:pt>
                <c:pt idx="1291">
                  <c:v>67.3604</c:v>
                </c:pt>
                <c:pt idx="1292">
                  <c:v>67.3213</c:v>
                </c:pt>
                <c:pt idx="1293">
                  <c:v>67.3721</c:v>
                </c:pt>
                <c:pt idx="1294">
                  <c:v>67.3994</c:v>
                </c:pt>
                <c:pt idx="1295">
                  <c:v>67.0752</c:v>
                </c:pt>
                <c:pt idx="1296">
                  <c:v>67.0635</c:v>
                </c:pt>
                <c:pt idx="1297">
                  <c:v>68.0947</c:v>
                </c:pt>
                <c:pt idx="1298">
                  <c:v>68.1533</c:v>
                </c:pt>
                <c:pt idx="1299">
                  <c:v>67.501</c:v>
                </c:pt>
                <c:pt idx="1300">
                  <c:v>67.1494</c:v>
                </c:pt>
                <c:pt idx="1301">
                  <c:v>67.2705</c:v>
                </c:pt>
                <c:pt idx="1302">
                  <c:v>67.1689</c:v>
                </c:pt>
                <c:pt idx="1303">
                  <c:v>67.2832</c:v>
                </c:pt>
                <c:pt idx="1304">
                  <c:v>67.291</c:v>
                </c:pt>
                <c:pt idx="1305">
                  <c:v>67.3887</c:v>
                </c:pt>
                <c:pt idx="1306">
                  <c:v>67.459</c:v>
                </c:pt>
                <c:pt idx="1307">
                  <c:v>67.4395</c:v>
                </c:pt>
                <c:pt idx="1308">
                  <c:v>67.3535</c:v>
                </c:pt>
                <c:pt idx="1309">
                  <c:v>67.4629</c:v>
                </c:pt>
                <c:pt idx="1310">
                  <c:v>67.4668</c:v>
                </c:pt>
                <c:pt idx="1311">
                  <c:v>68.1543</c:v>
                </c:pt>
                <c:pt idx="1312">
                  <c:v>67.9238</c:v>
                </c:pt>
                <c:pt idx="1313">
                  <c:v>67.9199</c:v>
                </c:pt>
                <c:pt idx="1314">
                  <c:v>67.9316</c:v>
                </c:pt>
                <c:pt idx="1315">
                  <c:v>67.9121</c:v>
                </c:pt>
                <c:pt idx="1316">
                  <c:v>67.9082</c:v>
                </c:pt>
                <c:pt idx="1317">
                  <c:v>67.9316</c:v>
                </c:pt>
                <c:pt idx="1318">
                  <c:v>67.9277</c:v>
                </c:pt>
                <c:pt idx="1319">
                  <c:v>67.9395</c:v>
                </c:pt>
                <c:pt idx="1320">
                  <c:v>67.9307</c:v>
                </c:pt>
                <c:pt idx="1321">
                  <c:v>67.9346</c:v>
                </c:pt>
                <c:pt idx="1322">
                  <c:v>67.9424</c:v>
                </c:pt>
                <c:pt idx="1323">
                  <c:v>67.9346</c:v>
                </c:pt>
                <c:pt idx="1324">
                  <c:v>67.9385</c:v>
                </c:pt>
                <c:pt idx="1325">
                  <c:v>67.9346</c:v>
                </c:pt>
                <c:pt idx="1326">
                  <c:v>67.9307</c:v>
                </c:pt>
                <c:pt idx="1327">
                  <c:v>67.9287</c:v>
                </c:pt>
                <c:pt idx="1328">
                  <c:v>67.9482</c:v>
                </c:pt>
                <c:pt idx="1329">
                  <c:v>67.9209</c:v>
                </c:pt>
                <c:pt idx="1330">
                  <c:v>67.917</c:v>
                </c:pt>
                <c:pt idx="1331">
                  <c:v>67.9209</c:v>
                </c:pt>
                <c:pt idx="1332">
                  <c:v>67.918</c:v>
                </c:pt>
                <c:pt idx="1333">
                  <c:v>67.9219</c:v>
                </c:pt>
                <c:pt idx="1334">
                  <c:v>67.9062</c:v>
                </c:pt>
                <c:pt idx="1335">
                  <c:v>67.9141</c:v>
                </c:pt>
                <c:pt idx="1336">
                  <c:v>67.9102</c:v>
                </c:pt>
                <c:pt idx="1337">
                  <c:v>67.9141</c:v>
                </c:pt>
                <c:pt idx="1338">
                  <c:v>67.8984</c:v>
                </c:pt>
                <c:pt idx="1339">
                  <c:v>68.1133</c:v>
                </c:pt>
                <c:pt idx="1340">
                  <c:v>67.9023</c:v>
                </c:pt>
                <c:pt idx="1341">
                  <c:v>67.9023</c:v>
                </c:pt>
                <c:pt idx="1342">
                  <c:v>67.8984</c:v>
                </c:pt>
                <c:pt idx="1343">
                  <c:v>67.9023</c:v>
                </c:pt>
                <c:pt idx="1344">
                  <c:v>68.5234</c:v>
                </c:pt>
                <c:pt idx="1345">
                  <c:v>68.3438</c:v>
                </c:pt>
                <c:pt idx="1346">
                  <c:v>68.3398</c:v>
                </c:pt>
                <c:pt idx="1347">
                  <c:v>68.3633</c:v>
                </c:pt>
                <c:pt idx="1348">
                  <c:v>68.9834</c:v>
                </c:pt>
                <c:pt idx="1349">
                  <c:v>68.8115</c:v>
                </c:pt>
                <c:pt idx="1350">
                  <c:v>68.8154</c:v>
                </c:pt>
                <c:pt idx="1351">
                  <c:v>68.8115</c:v>
                </c:pt>
                <c:pt idx="1352">
                  <c:v>68.8154</c:v>
                </c:pt>
                <c:pt idx="1353">
                  <c:v>69.1162</c:v>
                </c:pt>
                <c:pt idx="1354">
                  <c:v>68.8857</c:v>
                </c:pt>
                <c:pt idx="1355">
                  <c:v>68.8779</c:v>
                </c:pt>
                <c:pt idx="1356">
                  <c:v>68.8857</c:v>
                </c:pt>
                <c:pt idx="1357">
                  <c:v>68.8311</c:v>
                </c:pt>
                <c:pt idx="1358">
                  <c:v>68.8975</c:v>
                </c:pt>
                <c:pt idx="1359">
                  <c:v>68.835</c:v>
                </c:pt>
                <c:pt idx="1360">
                  <c:v>68.8311</c:v>
                </c:pt>
                <c:pt idx="1361">
                  <c:v>68.832</c:v>
                </c:pt>
                <c:pt idx="1362">
                  <c:v>68.7852</c:v>
                </c:pt>
                <c:pt idx="1363">
                  <c:v>68.9336</c:v>
                </c:pt>
                <c:pt idx="1364">
                  <c:v>68.9102</c:v>
                </c:pt>
                <c:pt idx="1365">
                  <c:v>68.8086</c:v>
                </c:pt>
                <c:pt idx="1366">
                  <c:v>68.8047</c:v>
                </c:pt>
                <c:pt idx="1367">
                  <c:v>68.8086</c:v>
                </c:pt>
                <c:pt idx="1368">
                  <c:v>68.8047</c:v>
                </c:pt>
                <c:pt idx="1369">
                  <c:v>68.832</c:v>
                </c:pt>
                <c:pt idx="1370">
                  <c:v>68.8086</c:v>
                </c:pt>
                <c:pt idx="1371">
                  <c:v>68.8945</c:v>
                </c:pt>
                <c:pt idx="1372">
                  <c:v>68.8086</c:v>
                </c:pt>
                <c:pt idx="1373">
                  <c:v>68.8086</c:v>
                </c:pt>
                <c:pt idx="1374">
                  <c:v>68.8086</c:v>
                </c:pt>
                <c:pt idx="1375">
                  <c:v>68.8086</c:v>
                </c:pt>
                <c:pt idx="1376">
                  <c:v>68.8086</c:v>
                </c:pt>
                <c:pt idx="1377">
                  <c:v>68.832</c:v>
                </c:pt>
                <c:pt idx="1378">
                  <c:v>38.9688</c:v>
                </c:pt>
                <c:pt idx="1379">
                  <c:v>38.9365</c:v>
                </c:pt>
                <c:pt idx="1380">
                  <c:v>38.9404</c:v>
                </c:pt>
                <c:pt idx="1381">
                  <c:v>38.9365</c:v>
                </c:pt>
                <c:pt idx="1382">
                  <c:v>38.9404</c:v>
                </c:pt>
                <c:pt idx="1383">
                  <c:v>38.999</c:v>
                </c:pt>
                <c:pt idx="1384">
                  <c:v>38.9443</c:v>
                </c:pt>
                <c:pt idx="1385">
                  <c:v>38.9404</c:v>
                </c:pt>
                <c:pt idx="1386">
                  <c:v>38.9443</c:v>
                </c:pt>
                <c:pt idx="1387">
                  <c:v>38.9404</c:v>
                </c:pt>
                <c:pt idx="1388">
                  <c:v>38.9443</c:v>
                </c:pt>
                <c:pt idx="1389">
                  <c:v>38.9414</c:v>
                </c:pt>
                <c:pt idx="1390">
                  <c:v>38.9453</c:v>
                </c:pt>
                <c:pt idx="1391">
                  <c:v>38.9414</c:v>
                </c:pt>
                <c:pt idx="1392">
                  <c:v>38.9453</c:v>
                </c:pt>
                <c:pt idx="1393">
                  <c:v>38.9336</c:v>
                </c:pt>
                <c:pt idx="1394">
                  <c:v>38.9414</c:v>
                </c:pt>
                <c:pt idx="1395">
                  <c:v>38.9375</c:v>
                </c:pt>
                <c:pt idx="1396">
                  <c:v>38.9414</c:v>
                </c:pt>
                <c:pt idx="1397">
                  <c:v>38.9375</c:v>
                </c:pt>
                <c:pt idx="1398">
                  <c:v>38.9414</c:v>
                </c:pt>
                <c:pt idx="1399">
                  <c:v>38.9375</c:v>
                </c:pt>
                <c:pt idx="1400">
                  <c:v>38.9414</c:v>
                </c:pt>
                <c:pt idx="1401">
                  <c:v>38.9375</c:v>
                </c:pt>
                <c:pt idx="1402">
                  <c:v>38.9414</c:v>
                </c:pt>
                <c:pt idx="1403">
                  <c:v>38.9375</c:v>
                </c:pt>
                <c:pt idx="1404">
                  <c:v>38.9414</c:v>
                </c:pt>
                <c:pt idx="1405">
                  <c:v>38.9375</c:v>
                </c:pt>
                <c:pt idx="1406">
                  <c:v>38.9404</c:v>
                </c:pt>
                <c:pt idx="1407">
                  <c:v>38.9365</c:v>
                </c:pt>
                <c:pt idx="1408">
                  <c:v>38.9404</c:v>
                </c:pt>
                <c:pt idx="1409">
                  <c:v>38.9365</c:v>
                </c:pt>
                <c:pt idx="1410">
                  <c:v>38.9404</c:v>
                </c:pt>
                <c:pt idx="1411">
                  <c:v>38.9365</c:v>
                </c:pt>
                <c:pt idx="1412">
                  <c:v>38.9404</c:v>
                </c:pt>
                <c:pt idx="1413">
                  <c:v>38.9365</c:v>
                </c:pt>
                <c:pt idx="1414">
                  <c:v>38.9404</c:v>
                </c:pt>
                <c:pt idx="1415">
                  <c:v>38.9404</c:v>
                </c:pt>
                <c:pt idx="1416">
                  <c:v>38.9404</c:v>
                </c:pt>
                <c:pt idx="1417">
                  <c:v>38.9404</c:v>
                </c:pt>
                <c:pt idx="1418">
                  <c:v>38.9414</c:v>
                </c:pt>
                <c:pt idx="1419">
                  <c:v>38.9414</c:v>
                </c:pt>
                <c:pt idx="1420">
                  <c:v>38.9414</c:v>
                </c:pt>
                <c:pt idx="1421">
                  <c:v>38.9414</c:v>
                </c:pt>
                <c:pt idx="1422">
                  <c:v>38.9414</c:v>
                </c:pt>
                <c:pt idx="1423">
                  <c:v>38.9414</c:v>
                </c:pt>
                <c:pt idx="1424">
                  <c:v>38.9414</c:v>
                </c:pt>
                <c:pt idx="1425">
                  <c:v>38.9414</c:v>
                </c:pt>
                <c:pt idx="1426">
                  <c:v>38.9414</c:v>
                </c:pt>
                <c:pt idx="1427">
                  <c:v>38.9414</c:v>
                </c:pt>
                <c:pt idx="1428">
                  <c:v>38.9258</c:v>
                </c:pt>
                <c:pt idx="1429">
                  <c:v>38.9258</c:v>
                </c:pt>
                <c:pt idx="1430">
                  <c:v>38.9258</c:v>
                </c:pt>
                <c:pt idx="1431">
                  <c:v>38.9258</c:v>
                </c:pt>
                <c:pt idx="1432">
                  <c:v>38.9258</c:v>
                </c:pt>
                <c:pt idx="1433">
                  <c:v>38.9258</c:v>
                </c:pt>
                <c:pt idx="1434">
                  <c:v>38.9258</c:v>
                </c:pt>
                <c:pt idx="1435">
                  <c:v>38.9248</c:v>
                </c:pt>
                <c:pt idx="1436">
                  <c:v>38.9248</c:v>
                </c:pt>
                <c:pt idx="1437">
                  <c:v>38.9248</c:v>
                </c:pt>
                <c:pt idx="1438">
                  <c:v>38.9248</c:v>
                </c:pt>
                <c:pt idx="1439">
                  <c:v>38.9248</c:v>
                </c:pt>
                <c:pt idx="1440">
                  <c:v>38.9248</c:v>
                </c:pt>
                <c:pt idx="1441">
                  <c:v>38.9248</c:v>
                </c:pt>
                <c:pt idx="1442">
                  <c:v>38.9248</c:v>
                </c:pt>
                <c:pt idx="1443">
                  <c:v>38.9248</c:v>
                </c:pt>
                <c:pt idx="1444">
                  <c:v>38.9248</c:v>
                </c:pt>
                <c:pt idx="1445">
                  <c:v>38.9287</c:v>
                </c:pt>
                <c:pt idx="1446">
                  <c:v>38.9248</c:v>
                </c:pt>
                <c:pt idx="1447">
                  <c:v>38.9248</c:v>
                </c:pt>
                <c:pt idx="1448">
                  <c:v>38.9258</c:v>
                </c:pt>
                <c:pt idx="1449">
                  <c:v>38.9258</c:v>
                </c:pt>
                <c:pt idx="1450">
                  <c:v>38.9258</c:v>
                </c:pt>
                <c:pt idx="1451">
                  <c:v>38.9258</c:v>
                </c:pt>
                <c:pt idx="1452">
                  <c:v>38.9258</c:v>
                </c:pt>
                <c:pt idx="1453">
                  <c:v>38.9258</c:v>
                </c:pt>
                <c:pt idx="1454">
                  <c:v>38.9258</c:v>
                </c:pt>
                <c:pt idx="1455">
                  <c:v>38.9219</c:v>
                </c:pt>
                <c:pt idx="1456">
                  <c:v>38.9258</c:v>
                </c:pt>
                <c:pt idx="1457">
                  <c:v>38.9258</c:v>
                </c:pt>
                <c:pt idx="1458">
                  <c:v>38.9258</c:v>
                </c:pt>
                <c:pt idx="1459">
                  <c:v>38.9258</c:v>
                </c:pt>
                <c:pt idx="1460">
                  <c:v>38.9258</c:v>
                </c:pt>
                <c:pt idx="1461">
                  <c:v>38.9258</c:v>
                </c:pt>
                <c:pt idx="1462">
                  <c:v>38.9258</c:v>
                </c:pt>
                <c:pt idx="1463">
                  <c:v>38.9258</c:v>
                </c:pt>
                <c:pt idx="1464">
                  <c:v>38.9248</c:v>
                </c:pt>
                <c:pt idx="1465">
                  <c:v>38.9248</c:v>
                </c:pt>
                <c:pt idx="1466">
                  <c:v>38.9248</c:v>
                </c:pt>
                <c:pt idx="1467">
                  <c:v>38.9248</c:v>
                </c:pt>
                <c:pt idx="1468">
                  <c:v>38.9248</c:v>
                </c:pt>
                <c:pt idx="1469">
                  <c:v>38.9248</c:v>
                </c:pt>
                <c:pt idx="1470">
                  <c:v>38.9248</c:v>
                </c:pt>
                <c:pt idx="1471">
                  <c:v>38.9248</c:v>
                </c:pt>
                <c:pt idx="1472">
                  <c:v>38.9248</c:v>
                </c:pt>
                <c:pt idx="1473">
                  <c:v>38.9248</c:v>
                </c:pt>
                <c:pt idx="1474">
                  <c:v>38.9248</c:v>
                </c:pt>
                <c:pt idx="1475">
                  <c:v>38.9287</c:v>
                </c:pt>
                <c:pt idx="1476">
                  <c:v>38.9258</c:v>
                </c:pt>
                <c:pt idx="1477">
                  <c:v>38.9258</c:v>
                </c:pt>
                <c:pt idx="1478">
                  <c:v>38.9258</c:v>
                </c:pt>
                <c:pt idx="1479">
                  <c:v>38.9258</c:v>
                </c:pt>
                <c:pt idx="1480">
                  <c:v>38.9258</c:v>
                </c:pt>
                <c:pt idx="1481">
                  <c:v>38.9258</c:v>
                </c:pt>
                <c:pt idx="1482">
                  <c:v>38.9258</c:v>
                </c:pt>
                <c:pt idx="1483">
                  <c:v>38.9258</c:v>
                </c:pt>
                <c:pt idx="1484">
                  <c:v>38.9258</c:v>
                </c:pt>
                <c:pt idx="1485">
                  <c:v>38.9258</c:v>
                </c:pt>
                <c:pt idx="1486">
                  <c:v>38.9258</c:v>
                </c:pt>
                <c:pt idx="1487">
                  <c:v>38.9258</c:v>
                </c:pt>
                <c:pt idx="1488">
                  <c:v>38.9258</c:v>
                </c:pt>
                <c:pt idx="1489">
                  <c:v>38.9258</c:v>
                </c:pt>
                <c:pt idx="1490">
                  <c:v>38.9258</c:v>
                </c:pt>
                <c:pt idx="1491">
                  <c:v>38.9258</c:v>
                </c:pt>
                <c:pt idx="1492">
                  <c:v>38.9258</c:v>
                </c:pt>
                <c:pt idx="1493">
                  <c:v>38.9258</c:v>
                </c:pt>
                <c:pt idx="1494">
                  <c:v>38.9209</c:v>
                </c:pt>
                <c:pt idx="1495">
                  <c:v>38.9248</c:v>
                </c:pt>
                <c:pt idx="1496">
                  <c:v>38.9248</c:v>
                </c:pt>
                <c:pt idx="1497">
                  <c:v>38.9248</c:v>
                </c:pt>
                <c:pt idx="1498">
                  <c:v>38.9248</c:v>
                </c:pt>
                <c:pt idx="1499">
                  <c:v>38.9248</c:v>
                </c:pt>
                <c:pt idx="1500">
                  <c:v>38.9248</c:v>
                </c:pt>
                <c:pt idx="1501">
                  <c:v>38.9248</c:v>
                </c:pt>
                <c:pt idx="1502">
                  <c:v>38.9248</c:v>
                </c:pt>
              </c:numCache>
            </c:numRef>
          </c:val>
          <c:smooth val="0"/>
        </c:ser>
        <c:dLbls>
          <c:showLegendKey val="0"/>
          <c:showVal val="0"/>
          <c:showCatName val="0"/>
          <c:showSerName val="0"/>
          <c:showPercent val="0"/>
          <c:showBubbleSize val="0"/>
        </c:dLbls>
        <c:marker val="0"/>
        <c:smooth val="0"/>
        <c:axId val="794210720"/>
        <c:axId val="794715840"/>
      </c:lineChart>
      <c:catAx>
        <c:axId val="794210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94715840"/>
        <c:crosses val="autoZero"/>
        <c:auto val="1"/>
        <c:lblAlgn val="ctr"/>
        <c:lblOffset val="100"/>
        <c:noMultiLvlLbl val="0"/>
      </c:catAx>
      <c:valAx>
        <c:axId val="79471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9421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altLang="en-US"/>
              <a:t>随心看</a:t>
            </a:r>
            <a:endParaRPr lang="en-US" altLang="zh-CN"/>
          </a:p>
        </c:rich>
      </c:tx>
      <c:layout/>
      <c:overlay val="0"/>
      <c:spPr>
        <a:noFill/>
        <a:ln>
          <a:noFill/>
        </a:ln>
        <a:effectLst/>
      </c:spPr>
    </c:title>
    <c:autoTitleDeleted val="0"/>
    <c:plotArea>
      <c:layout>
        <c:manualLayout>
          <c:layoutTarget val="inner"/>
          <c:xMode val="edge"/>
          <c:yMode val="edge"/>
          <c:x val="0.0653587051618548"/>
          <c:y val="0.0763542578011082"/>
          <c:w val="0.890196850393701"/>
          <c:h val="0.678619130941966"/>
        </c:manualLayout>
      </c:layout>
      <c:lineChart>
        <c:grouping val="standard"/>
        <c:varyColors val="0"/>
        <c:ser>
          <c:idx val="0"/>
          <c:order val="0"/>
          <c:spPr>
            <a:ln w="28575" cap="rnd">
              <a:solidFill>
                <a:schemeClr val="accent1"/>
              </a:solidFill>
              <a:round/>
            </a:ln>
            <a:effectLst/>
          </c:spPr>
          <c:marker>
            <c:symbol val="none"/>
          </c:marker>
          <c:dLbls>
            <c:delete val="1"/>
          </c:dLbls>
          <c:val>
            <c:numRef>
              <c:f>[5]内存泄漏!$A$1:$A$1042</c:f>
              <c:numCache>
                <c:formatCode>General</c:formatCode>
                <c:ptCount val="1042"/>
                <c:pt idx="0">
                  <c:v>265.716</c:v>
                </c:pt>
                <c:pt idx="1">
                  <c:v>243.44</c:v>
                </c:pt>
                <c:pt idx="2">
                  <c:v>243.046</c:v>
                </c:pt>
                <c:pt idx="3">
                  <c:v>243.034</c:v>
                </c:pt>
                <c:pt idx="4">
                  <c:v>8.13184</c:v>
                </c:pt>
                <c:pt idx="5">
                  <c:v>16.8428</c:v>
                </c:pt>
                <c:pt idx="6">
                  <c:v>33.5342</c:v>
                </c:pt>
                <c:pt idx="7">
                  <c:v>37.9189</c:v>
                </c:pt>
                <c:pt idx="8">
                  <c:v>37.9678</c:v>
                </c:pt>
                <c:pt idx="9">
                  <c:v>39.7715</c:v>
                </c:pt>
                <c:pt idx="10">
                  <c:v>42.749</c:v>
                </c:pt>
                <c:pt idx="11">
                  <c:v>44.1836</c:v>
                </c:pt>
                <c:pt idx="12">
                  <c:v>46.4033</c:v>
                </c:pt>
                <c:pt idx="13">
                  <c:v>58.4707</c:v>
                </c:pt>
                <c:pt idx="14">
                  <c:v>49.1025</c:v>
                </c:pt>
                <c:pt idx="15">
                  <c:v>77.4531</c:v>
                </c:pt>
                <c:pt idx="16">
                  <c:v>84.4082</c:v>
                </c:pt>
                <c:pt idx="17">
                  <c:v>91.1787</c:v>
                </c:pt>
                <c:pt idx="18">
                  <c:v>96.6973</c:v>
                </c:pt>
                <c:pt idx="19">
                  <c:v>96.1582</c:v>
                </c:pt>
                <c:pt idx="20">
                  <c:v>107.573</c:v>
                </c:pt>
                <c:pt idx="21">
                  <c:v>119.295</c:v>
                </c:pt>
                <c:pt idx="22">
                  <c:v>124.782</c:v>
                </c:pt>
                <c:pt idx="23">
                  <c:v>118.633</c:v>
                </c:pt>
                <c:pt idx="24">
                  <c:v>165.159</c:v>
                </c:pt>
                <c:pt idx="25">
                  <c:v>165.753</c:v>
                </c:pt>
                <c:pt idx="26">
                  <c:v>166.348</c:v>
                </c:pt>
                <c:pt idx="27">
                  <c:v>165.501</c:v>
                </c:pt>
                <c:pt idx="28">
                  <c:v>168.335</c:v>
                </c:pt>
                <c:pt idx="29">
                  <c:v>168.798</c:v>
                </c:pt>
                <c:pt idx="30">
                  <c:v>171.462</c:v>
                </c:pt>
                <c:pt idx="31">
                  <c:v>171.421</c:v>
                </c:pt>
                <c:pt idx="32">
                  <c:v>173.742</c:v>
                </c:pt>
                <c:pt idx="33">
                  <c:v>174.865</c:v>
                </c:pt>
                <c:pt idx="34">
                  <c:v>177.455</c:v>
                </c:pt>
                <c:pt idx="35">
                  <c:v>178.652</c:v>
                </c:pt>
                <c:pt idx="36">
                  <c:v>178.672</c:v>
                </c:pt>
                <c:pt idx="37">
                  <c:v>178.57</c:v>
                </c:pt>
                <c:pt idx="38">
                  <c:v>178.57</c:v>
                </c:pt>
                <c:pt idx="39">
                  <c:v>178.566</c:v>
                </c:pt>
                <c:pt idx="40">
                  <c:v>178.578</c:v>
                </c:pt>
                <c:pt idx="41">
                  <c:v>178.555</c:v>
                </c:pt>
                <c:pt idx="42">
                  <c:v>178.547</c:v>
                </c:pt>
                <c:pt idx="43">
                  <c:v>185.125</c:v>
                </c:pt>
                <c:pt idx="44">
                  <c:v>185.129</c:v>
                </c:pt>
                <c:pt idx="45">
                  <c:v>184.988</c:v>
                </c:pt>
                <c:pt idx="46">
                  <c:v>184.976</c:v>
                </c:pt>
                <c:pt idx="47">
                  <c:v>184.991</c:v>
                </c:pt>
                <c:pt idx="48">
                  <c:v>184.983</c:v>
                </c:pt>
                <c:pt idx="49">
                  <c:v>184.964</c:v>
                </c:pt>
                <c:pt idx="50">
                  <c:v>184.968</c:v>
                </c:pt>
                <c:pt idx="51">
                  <c:v>184.979</c:v>
                </c:pt>
                <c:pt idx="52">
                  <c:v>184.968</c:v>
                </c:pt>
                <c:pt idx="53">
                  <c:v>184.96</c:v>
                </c:pt>
                <c:pt idx="54">
                  <c:v>184.964</c:v>
                </c:pt>
                <c:pt idx="55">
                  <c:v>184.882</c:v>
                </c:pt>
                <c:pt idx="56">
                  <c:v>184.945</c:v>
                </c:pt>
                <c:pt idx="57">
                  <c:v>185.168</c:v>
                </c:pt>
                <c:pt idx="58">
                  <c:v>185.358</c:v>
                </c:pt>
                <c:pt idx="59">
                  <c:v>186.46</c:v>
                </c:pt>
                <c:pt idx="60">
                  <c:v>186.593</c:v>
                </c:pt>
                <c:pt idx="61">
                  <c:v>186.905</c:v>
                </c:pt>
                <c:pt idx="62">
                  <c:v>187.039</c:v>
                </c:pt>
                <c:pt idx="63">
                  <c:v>187.023</c:v>
                </c:pt>
                <c:pt idx="64">
                  <c:v>186.855</c:v>
                </c:pt>
                <c:pt idx="65">
                  <c:v>186.871</c:v>
                </c:pt>
                <c:pt idx="66">
                  <c:v>186.848</c:v>
                </c:pt>
                <c:pt idx="67">
                  <c:v>186.859</c:v>
                </c:pt>
                <c:pt idx="68">
                  <c:v>186.48</c:v>
                </c:pt>
                <c:pt idx="69">
                  <c:v>187.831</c:v>
                </c:pt>
                <c:pt idx="70">
                  <c:v>187.707</c:v>
                </c:pt>
                <c:pt idx="71">
                  <c:v>198.612</c:v>
                </c:pt>
                <c:pt idx="72">
                  <c:v>199.294</c:v>
                </c:pt>
                <c:pt idx="73">
                  <c:v>199.263</c:v>
                </c:pt>
                <c:pt idx="74">
                  <c:v>199.224</c:v>
                </c:pt>
                <c:pt idx="75">
                  <c:v>199.22</c:v>
                </c:pt>
                <c:pt idx="76">
                  <c:v>199.228</c:v>
                </c:pt>
                <c:pt idx="77">
                  <c:v>199.603</c:v>
                </c:pt>
                <c:pt idx="78">
                  <c:v>201.619</c:v>
                </c:pt>
                <c:pt idx="79">
                  <c:v>225.094</c:v>
                </c:pt>
                <c:pt idx="80">
                  <c:v>219.933</c:v>
                </c:pt>
                <c:pt idx="81">
                  <c:v>215.446</c:v>
                </c:pt>
                <c:pt idx="82">
                  <c:v>214.299</c:v>
                </c:pt>
                <c:pt idx="83">
                  <c:v>206.845</c:v>
                </c:pt>
                <c:pt idx="84">
                  <c:v>207.198</c:v>
                </c:pt>
                <c:pt idx="85">
                  <c:v>207.783</c:v>
                </c:pt>
                <c:pt idx="86">
                  <c:v>208.549</c:v>
                </c:pt>
                <c:pt idx="87">
                  <c:v>208.839</c:v>
                </c:pt>
                <c:pt idx="88">
                  <c:v>208.695</c:v>
                </c:pt>
                <c:pt idx="89">
                  <c:v>208.637</c:v>
                </c:pt>
                <c:pt idx="90">
                  <c:v>208.922</c:v>
                </c:pt>
                <c:pt idx="91">
                  <c:v>208.869</c:v>
                </c:pt>
                <c:pt idx="92">
                  <c:v>208.843</c:v>
                </c:pt>
                <c:pt idx="93">
                  <c:v>209.055</c:v>
                </c:pt>
                <c:pt idx="94">
                  <c:v>209.031</c:v>
                </c:pt>
                <c:pt idx="95">
                  <c:v>209.039</c:v>
                </c:pt>
                <c:pt idx="96">
                  <c:v>220.511</c:v>
                </c:pt>
                <c:pt idx="97">
                  <c:v>236.149</c:v>
                </c:pt>
                <c:pt idx="98">
                  <c:v>241.384</c:v>
                </c:pt>
                <c:pt idx="99">
                  <c:v>242.583</c:v>
                </c:pt>
                <c:pt idx="100">
                  <c:v>242.935</c:v>
                </c:pt>
                <c:pt idx="101">
                  <c:v>242.673</c:v>
                </c:pt>
                <c:pt idx="102">
                  <c:v>242.845</c:v>
                </c:pt>
                <c:pt idx="103">
                  <c:v>242.786</c:v>
                </c:pt>
                <c:pt idx="104">
                  <c:v>244.521</c:v>
                </c:pt>
                <c:pt idx="105">
                  <c:v>244.454</c:v>
                </c:pt>
                <c:pt idx="106">
                  <c:v>224.133</c:v>
                </c:pt>
                <c:pt idx="107">
                  <c:v>225.359</c:v>
                </c:pt>
                <c:pt idx="108">
                  <c:v>224.223</c:v>
                </c:pt>
                <c:pt idx="109">
                  <c:v>224.277</c:v>
                </c:pt>
                <c:pt idx="110">
                  <c:v>224.043</c:v>
                </c:pt>
                <c:pt idx="111">
                  <c:v>224.227</c:v>
                </c:pt>
                <c:pt idx="112">
                  <c:v>224.27</c:v>
                </c:pt>
                <c:pt idx="113">
                  <c:v>224.086</c:v>
                </c:pt>
                <c:pt idx="114">
                  <c:v>224.027</c:v>
                </c:pt>
                <c:pt idx="115">
                  <c:v>223.969</c:v>
                </c:pt>
                <c:pt idx="116">
                  <c:v>224.023</c:v>
                </c:pt>
                <c:pt idx="117">
                  <c:v>224.051</c:v>
                </c:pt>
                <c:pt idx="118">
                  <c:v>223.918</c:v>
                </c:pt>
                <c:pt idx="119">
                  <c:v>223.867</c:v>
                </c:pt>
                <c:pt idx="120">
                  <c:v>223.871</c:v>
                </c:pt>
                <c:pt idx="121">
                  <c:v>223.859</c:v>
                </c:pt>
                <c:pt idx="122">
                  <c:v>223.836</c:v>
                </c:pt>
                <c:pt idx="123">
                  <c:v>223.809</c:v>
                </c:pt>
                <c:pt idx="124">
                  <c:v>223.793</c:v>
                </c:pt>
                <c:pt idx="125">
                  <c:v>223.957</c:v>
                </c:pt>
                <c:pt idx="126">
                  <c:v>247.004</c:v>
                </c:pt>
                <c:pt idx="127">
                  <c:v>246.637</c:v>
                </c:pt>
                <c:pt idx="128">
                  <c:v>246.637</c:v>
                </c:pt>
                <c:pt idx="129">
                  <c:v>246.418</c:v>
                </c:pt>
                <c:pt idx="130">
                  <c:v>246.379</c:v>
                </c:pt>
                <c:pt idx="131">
                  <c:v>246.16</c:v>
                </c:pt>
                <c:pt idx="132">
                  <c:v>246.479</c:v>
                </c:pt>
                <c:pt idx="133">
                  <c:v>246.49</c:v>
                </c:pt>
                <c:pt idx="134">
                  <c:v>224.768</c:v>
                </c:pt>
                <c:pt idx="135">
                  <c:v>225.221</c:v>
                </c:pt>
                <c:pt idx="136">
                  <c:v>224.533</c:v>
                </c:pt>
                <c:pt idx="137">
                  <c:v>224.494</c:v>
                </c:pt>
                <c:pt idx="138">
                  <c:v>224.453</c:v>
                </c:pt>
                <c:pt idx="139">
                  <c:v>224.438</c:v>
                </c:pt>
                <c:pt idx="140">
                  <c:v>224.551</c:v>
                </c:pt>
                <c:pt idx="141">
                  <c:v>224.418</c:v>
                </c:pt>
                <c:pt idx="142">
                  <c:v>224.391</c:v>
                </c:pt>
                <c:pt idx="143">
                  <c:v>224.512</c:v>
                </c:pt>
                <c:pt idx="144">
                  <c:v>224.492</c:v>
                </c:pt>
                <c:pt idx="145">
                  <c:v>224.414</c:v>
                </c:pt>
                <c:pt idx="146">
                  <c:v>224.414</c:v>
                </c:pt>
                <c:pt idx="147">
                  <c:v>224.426</c:v>
                </c:pt>
                <c:pt idx="148">
                  <c:v>224.371</c:v>
                </c:pt>
                <c:pt idx="149">
                  <c:v>224.367</c:v>
                </c:pt>
                <c:pt idx="150">
                  <c:v>224.428</c:v>
                </c:pt>
                <c:pt idx="151">
                  <c:v>224.424</c:v>
                </c:pt>
                <c:pt idx="152">
                  <c:v>224.412</c:v>
                </c:pt>
                <c:pt idx="153">
                  <c:v>224.424</c:v>
                </c:pt>
                <c:pt idx="154">
                  <c:v>235.515</c:v>
                </c:pt>
                <c:pt idx="155">
                  <c:v>247.108</c:v>
                </c:pt>
                <c:pt idx="156">
                  <c:v>247.241</c:v>
                </c:pt>
                <c:pt idx="157">
                  <c:v>247.444</c:v>
                </c:pt>
                <c:pt idx="158">
                  <c:v>248.843</c:v>
                </c:pt>
                <c:pt idx="159">
                  <c:v>250.923</c:v>
                </c:pt>
                <c:pt idx="160">
                  <c:v>250.884</c:v>
                </c:pt>
                <c:pt idx="161">
                  <c:v>251.208</c:v>
                </c:pt>
                <c:pt idx="162">
                  <c:v>252.985</c:v>
                </c:pt>
                <c:pt idx="163">
                  <c:v>259.411</c:v>
                </c:pt>
                <c:pt idx="164">
                  <c:v>261.095</c:v>
                </c:pt>
                <c:pt idx="165">
                  <c:v>262.181</c:v>
                </c:pt>
                <c:pt idx="166">
                  <c:v>265.739</c:v>
                </c:pt>
                <c:pt idx="167">
                  <c:v>267.228</c:v>
                </c:pt>
                <c:pt idx="168">
                  <c:v>268.075</c:v>
                </c:pt>
                <c:pt idx="169">
                  <c:v>256.685</c:v>
                </c:pt>
                <c:pt idx="170">
                  <c:v>256.286</c:v>
                </c:pt>
                <c:pt idx="171">
                  <c:v>256.345</c:v>
                </c:pt>
                <c:pt idx="172">
                  <c:v>256.364</c:v>
                </c:pt>
                <c:pt idx="173">
                  <c:v>256.317</c:v>
                </c:pt>
                <c:pt idx="174">
                  <c:v>256.325</c:v>
                </c:pt>
                <c:pt idx="175">
                  <c:v>256.372</c:v>
                </c:pt>
                <c:pt idx="176">
                  <c:v>256.333</c:v>
                </c:pt>
                <c:pt idx="177">
                  <c:v>258.651</c:v>
                </c:pt>
                <c:pt idx="178">
                  <c:v>263.005</c:v>
                </c:pt>
                <c:pt idx="179">
                  <c:v>263.255</c:v>
                </c:pt>
                <c:pt idx="180">
                  <c:v>266.524</c:v>
                </c:pt>
                <c:pt idx="181">
                  <c:v>266.173</c:v>
                </c:pt>
                <c:pt idx="182">
                  <c:v>258.606</c:v>
                </c:pt>
                <c:pt idx="183">
                  <c:v>258.122</c:v>
                </c:pt>
                <c:pt idx="184">
                  <c:v>258.354</c:v>
                </c:pt>
                <c:pt idx="185">
                  <c:v>258.111</c:v>
                </c:pt>
                <c:pt idx="186">
                  <c:v>258.127</c:v>
                </c:pt>
                <c:pt idx="187">
                  <c:v>258.119</c:v>
                </c:pt>
                <c:pt idx="188">
                  <c:v>258.459</c:v>
                </c:pt>
                <c:pt idx="189">
                  <c:v>258.229</c:v>
                </c:pt>
                <c:pt idx="190">
                  <c:v>258.054</c:v>
                </c:pt>
                <c:pt idx="191">
                  <c:v>258.046</c:v>
                </c:pt>
                <c:pt idx="192">
                  <c:v>258.038</c:v>
                </c:pt>
                <c:pt idx="193">
                  <c:v>258.026</c:v>
                </c:pt>
                <c:pt idx="194">
                  <c:v>258.062</c:v>
                </c:pt>
                <c:pt idx="195">
                  <c:v>258.22</c:v>
                </c:pt>
                <c:pt idx="196">
                  <c:v>258.033</c:v>
                </c:pt>
                <c:pt idx="197">
                  <c:v>258.021</c:v>
                </c:pt>
                <c:pt idx="198">
                  <c:v>258.049</c:v>
                </c:pt>
                <c:pt idx="199">
                  <c:v>258.037</c:v>
                </c:pt>
                <c:pt idx="200">
                  <c:v>258.029</c:v>
                </c:pt>
                <c:pt idx="201">
                  <c:v>258.033</c:v>
                </c:pt>
                <c:pt idx="202">
                  <c:v>258.041</c:v>
                </c:pt>
                <c:pt idx="203">
                  <c:v>258.053</c:v>
                </c:pt>
                <c:pt idx="204">
                  <c:v>268.396</c:v>
                </c:pt>
                <c:pt idx="205">
                  <c:v>255.439</c:v>
                </c:pt>
                <c:pt idx="206">
                  <c:v>255.705</c:v>
                </c:pt>
                <c:pt idx="207">
                  <c:v>230.619</c:v>
                </c:pt>
                <c:pt idx="208">
                  <c:v>215.287</c:v>
                </c:pt>
                <c:pt idx="209">
                  <c:v>214.225</c:v>
                </c:pt>
                <c:pt idx="210">
                  <c:v>212.99</c:v>
                </c:pt>
                <c:pt idx="211">
                  <c:v>212.764</c:v>
                </c:pt>
                <c:pt idx="212">
                  <c:v>212.752</c:v>
                </c:pt>
                <c:pt idx="213">
                  <c:v>232.287</c:v>
                </c:pt>
                <c:pt idx="214">
                  <c:v>231.174</c:v>
                </c:pt>
                <c:pt idx="215">
                  <c:v>230.064</c:v>
                </c:pt>
                <c:pt idx="216">
                  <c:v>230.115</c:v>
                </c:pt>
                <c:pt idx="217">
                  <c:v>230.057</c:v>
                </c:pt>
                <c:pt idx="218">
                  <c:v>229.982</c:v>
                </c:pt>
                <c:pt idx="219">
                  <c:v>229.986</c:v>
                </c:pt>
                <c:pt idx="220">
                  <c:v>229.994</c:v>
                </c:pt>
                <c:pt idx="221">
                  <c:v>230.443</c:v>
                </c:pt>
                <c:pt idx="222">
                  <c:v>231.6</c:v>
                </c:pt>
                <c:pt idx="223">
                  <c:v>231.74</c:v>
                </c:pt>
                <c:pt idx="224">
                  <c:v>231.814</c:v>
                </c:pt>
                <c:pt idx="225">
                  <c:v>234.564</c:v>
                </c:pt>
                <c:pt idx="226">
                  <c:v>235.691</c:v>
                </c:pt>
                <c:pt idx="227">
                  <c:v>235.713</c:v>
                </c:pt>
                <c:pt idx="228">
                  <c:v>245.65</c:v>
                </c:pt>
                <c:pt idx="229">
                  <c:v>245.232</c:v>
                </c:pt>
                <c:pt idx="230">
                  <c:v>245.361</c:v>
                </c:pt>
                <c:pt idx="231">
                  <c:v>245.637</c:v>
                </c:pt>
                <c:pt idx="232">
                  <c:v>246.855</c:v>
                </c:pt>
                <c:pt idx="233">
                  <c:v>246.699</c:v>
                </c:pt>
                <c:pt idx="234">
                  <c:v>247.797</c:v>
                </c:pt>
                <c:pt idx="235">
                  <c:v>247.492</c:v>
                </c:pt>
                <c:pt idx="236">
                  <c:v>248.527</c:v>
                </c:pt>
                <c:pt idx="237">
                  <c:v>248.594</c:v>
                </c:pt>
                <c:pt idx="238">
                  <c:v>249.343</c:v>
                </c:pt>
                <c:pt idx="239">
                  <c:v>250.351</c:v>
                </c:pt>
                <c:pt idx="240">
                  <c:v>250.187</c:v>
                </c:pt>
                <c:pt idx="241">
                  <c:v>250.315</c:v>
                </c:pt>
                <c:pt idx="242">
                  <c:v>251.015</c:v>
                </c:pt>
                <c:pt idx="243">
                  <c:v>251.841</c:v>
                </c:pt>
                <c:pt idx="244">
                  <c:v>251.692</c:v>
                </c:pt>
                <c:pt idx="245">
                  <c:v>251.704</c:v>
                </c:pt>
                <c:pt idx="246">
                  <c:v>250.993</c:v>
                </c:pt>
                <c:pt idx="247">
                  <c:v>251.814</c:v>
                </c:pt>
                <c:pt idx="248">
                  <c:v>253.756</c:v>
                </c:pt>
                <c:pt idx="249">
                  <c:v>253.127</c:v>
                </c:pt>
                <c:pt idx="250">
                  <c:v>254.287</c:v>
                </c:pt>
                <c:pt idx="251">
                  <c:v>254.193</c:v>
                </c:pt>
                <c:pt idx="252">
                  <c:v>254.525</c:v>
                </c:pt>
                <c:pt idx="253">
                  <c:v>256.057</c:v>
                </c:pt>
                <c:pt idx="254">
                  <c:v>255.885</c:v>
                </c:pt>
                <c:pt idx="255">
                  <c:v>257.229</c:v>
                </c:pt>
                <c:pt idx="256">
                  <c:v>256.959</c:v>
                </c:pt>
                <c:pt idx="257">
                  <c:v>257.857</c:v>
                </c:pt>
                <c:pt idx="258">
                  <c:v>257.797</c:v>
                </c:pt>
                <c:pt idx="259">
                  <c:v>257.969</c:v>
                </c:pt>
                <c:pt idx="260">
                  <c:v>259.045</c:v>
                </c:pt>
                <c:pt idx="261">
                  <c:v>259.018</c:v>
                </c:pt>
                <c:pt idx="262">
                  <c:v>259.49</c:v>
                </c:pt>
                <c:pt idx="263">
                  <c:v>259.545</c:v>
                </c:pt>
                <c:pt idx="264">
                  <c:v>260.01</c:v>
                </c:pt>
                <c:pt idx="265">
                  <c:v>259.445</c:v>
                </c:pt>
                <c:pt idx="266">
                  <c:v>259.426</c:v>
                </c:pt>
                <c:pt idx="267">
                  <c:v>259.402</c:v>
                </c:pt>
                <c:pt idx="268">
                  <c:v>259.406</c:v>
                </c:pt>
                <c:pt idx="269">
                  <c:v>259.41</c:v>
                </c:pt>
                <c:pt idx="270">
                  <c:v>259.406</c:v>
                </c:pt>
                <c:pt idx="271">
                  <c:v>259.398</c:v>
                </c:pt>
                <c:pt idx="272">
                  <c:v>259.418</c:v>
                </c:pt>
                <c:pt idx="273">
                  <c:v>259.87</c:v>
                </c:pt>
                <c:pt idx="274">
                  <c:v>247.457</c:v>
                </c:pt>
                <c:pt idx="275">
                  <c:v>234.493</c:v>
                </c:pt>
                <c:pt idx="276">
                  <c:v>235.417</c:v>
                </c:pt>
                <c:pt idx="277">
                  <c:v>235.511</c:v>
                </c:pt>
                <c:pt idx="278">
                  <c:v>236.012</c:v>
                </c:pt>
                <c:pt idx="279">
                  <c:v>237.301</c:v>
                </c:pt>
                <c:pt idx="280">
                  <c:v>237.605</c:v>
                </c:pt>
                <c:pt idx="281">
                  <c:v>237.938</c:v>
                </c:pt>
                <c:pt idx="282">
                  <c:v>239.685</c:v>
                </c:pt>
                <c:pt idx="283">
                  <c:v>242.565</c:v>
                </c:pt>
                <c:pt idx="284">
                  <c:v>242.897</c:v>
                </c:pt>
                <c:pt idx="285">
                  <c:v>242.411</c:v>
                </c:pt>
                <c:pt idx="286">
                  <c:v>244.302</c:v>
                </c:pt>
                <c:pt idx="287">
                  <c:v>244.7</c:v>
                </c:pt>
                <c:pt idx="288">
                  <c:v>245.095</c:v>
                </c:pt>
                <c:pt idx="289">
                  <c:v>246.214</c:v>
                </c:pt>
                <c:pt idx="290">
                  <c:v>246.226</c:v>
                </c:pt>
                <c:pt idx="291">
                  <c:v>245.991</c:v>
                </c:pt>
                <c:pt idx="292">
                  <c:v>246.761</c:v>
                </c:pt>
                <c:pt idx="293">
                  <c:v>247.21</c:v>
                </c:pt>
                <c:pt idx="294">
                  <c:v>247.081</c:v>
                </c:pt>
                <c:pt idx="295">
                  <c:v>247.026</c:v>
                </c:pt>
                <c:pt idx="296">
                  <c:v>246.683</c:v>
                </c:pt>
                <c:pt idx="297">
                  <c:v>246.655</c:v>
                </c:pt>
                <c:pt idx="298">
                  <c:v>246.667</c:v>
                </c:pt>
                <c:pt idx="299">
                  <c:v>246.519</c:v>
                </c:pt>
                <c:pt idx="300">
                  <c:v>246.507</c:v>
                </c:pt>
                <c:pt idx="301">
                  <c:v>246.503</c:v>
                </c:pt>
                <c:pt idx="302">
                  <c:v>246.515</c:v>
                </c:pt>
                <c:pt idx="303">
                  <c:v>246.651</c:v>
                </c:pt>
                <c:pt idx="304">
                  <c:v>246.663</c:v>
                </c:pt>
                <c:pt idx="305">
                  <c:v>246.667</c:v>
                </c:pt>
                <c:pt idx="306">
                  <c:v>246.663</c:v>
                </c:pt>
                <c:pt idx="307">
                  <c:v>230.093</c:v>
                </c:pt>
                <c:pt idx="308">
                  <c:v>230.142</c:v>
                </c:pt>
                <c:pt idx="309">
                  <c:v>268.889</c:v>
                </c:pt>
                <c:pt idx="310">
                  <c:v>274.911</c:v>
                </c:pt>
                <c:pt idx="311">
                  <c:v>275.683</c:v>
                </c:pt>
                <c:pt idx="312">
                  <c:v>275.214</c:v>
                </c:pt>
                <c:pt idx="313">
                  <c:v>275.015</c:v>
                </c:pt>
                <c:pt idx="314">
                  <c:v>275.03</c:v>
                </c:pt>
                <c:pt idx="315">
                  <c:v>274.675</c:v>
                </c:pt>
                <c:pt idx="316">
                  <c:v>274.565</c:v>
                </c:pt>
                <c:pt idx="317">
                  <c:v>274.565</c:v>
                </c:pt>
                <c:pt idx="318">
                  <c:v>274.878</c:v>
                </c:pt>
                <c:pt idx="319">
                  <c:v>275.665</c:v>
                </c:pt>
                <c:pt idx="320">
                  <c:v>278.177</c:v>
                </c:pt>
                <c:pt idx="321">
                  <c:v>278.423</c:v>
                </c:pt>
                <c:pt idx="322">
                  <c:v>278.587</c:v>
                </c:pt>
                <c:pt idx="323">
                  <c:v>269.422</c:v>
                </c:pt>
                <c:pt idx="324">
                  <c:v>267.375</c:v>
                </c:pt>
                <c:pt idx="325">
                  <c:v>267.336</c:v>
                </c:pt>
                <c:pt idx="326">
                  <c:v>272.593</c:v>
                </c:pt>
                <c:pt idx="327">
                  <c:v>273.786</c:v>
                </c:pt>
                <c:pt idx="328">
                  <c:v>268.716</c:v>
                </c:pt>
                <c:pt idx="329">
                  <c:v>269.337</c:v>
                </c:pt>
                <c:pt idx="330">
                  <c:v>269.646</c:v>
                </c:pt>
                <c:pt idx="331">
                  <c:v>270.405</c:v>
                </c:pt>
                <c:pt idx="332">
                  <c:v>268.3</c:v>
                </c:pt>
                <c:pt idx="333">
                  <c:v>269.073</c:v>
                </c:pt>
                <c:pt idx="334">
                  <c:v>269.397</c:v>
                </c:pt>
                <c:pt idx="335">
                  <c:v>269.339</c:v>
                </c:pt>
                <c:pt idx="336">
                  <c:v>269.952</c:v>
                </c:pt>
                <c:pt idx="337">
                  <c:v>269.901</c:v>
                </c:pt>
                <c:pt idx="338">
                  <c:v>269.831</c:v>
                </c:pt>
                <c:pt idx="339">
                  <c:v>270.394</c:v>
                </c:pt>
                <c:pt idx="340">
                  <c:v>271.815</c:v>
                </c:pt>
                <c:pt idx="341">
                  <c:v>270.394</c:v>
                </c:pt>
                <c:pt idx="342">
                  <c:v>271.526</c:v>
                </c:pt>
                <c:pt idx="343">
                  <c:v>271.538</c:v>
                </c:pt>
                <c:pt idx="344">
                  <c:v>271.351</c:v>
                </c:pt>
                <c:pt idx="345">
                  <c:v>271.315</c:v>
                </c:pt>
                <c:pt idx="346">
                  <c:v>271.737</c:v>
                </c:pt>
                <c:pt idx="347">
                  <c:v>272.89</c:v>
                </c:pt>
                <c:pt idx="348">
                  <c:v>274.198</c:v>
                </c:pt>
                <c:pt idx="349">
                  <c:v>274.378</c:v>
                </c:pt>
                <c:pt idx="350">
                  <c:v>274.808</c:v>
                </c:pt>
                <c:pt idx="351">
                  <c:v>275.226</c:v>
                </c:pt>
                <c:pt idx="352">
                  <c:v>272.851</c:v>
                </c:pt>
                <c:pt idx="353">
                  <c:v>272.558</c:v>
                </c:pt>
                <c:pt idx="354">
                  <c:v>272.339</c:v>
                </c:pt>
                <c:pt idx="355">
                  <c:v>272.233</c:v>
                </c:pt>
                <c:pt idx="356">
                  <c:v>272.206</c:v>
                </c:pt>
                <c:pt idx="357">
                  <c:v>276.222</c:v>
                </c:pt>
                <c:pt idx="358">
                  <c:v>273.921</c:v>
                </c:pt>
                <c:pt idx="359">
                  <c:v>275.249</c:v>
                </c:pt>
                <c:pt idx="360">
                  <c:v>274.972</c:v>
                </c:pt>
                <c:pt idx="361">
                  <c:v>274.905</c:v>
                </c:pt>
                <c:pt idx="362">
                  <c:v>274.917</c:v>
                </c:pt>
                <c:pt idx="363">
                  <c:v>274.874</c:v>
                </c:pt>
                <c:pt idx="364">
                  <c:v>274.874</c:v>
                </c:pt>
                <c:pt idx="365">
                  <c:v>274.944</c:v>
                </c:pt>
                <c:pt idx="366">
                  <c:v>275.237</c:v>
                </c:pt>
                <c:pt idx="367">
                  <c:v>275.315</c:v>
                </c:pt>
                <c:pt idx="368">
                  <c:v>275.206</c:v>
                </c:pt>
                <c:pt idx="369">
                  <c:v>276.128</c:v>
                </c:pt>
                <c:pt idx="370">
                  <c:v>277.163</c:v>
                </c:pt>
                <c:pt idx="371">
                  <c:v>276.897</c:v>
                </c:pt>
                <c:pt idx="372">
                  <c:v>278.034</c:v>
                </c:pt>
                <c:pt idx="373">
                  <c:v>279.124</c:v>
                </c:pt>
                <c:pt idx="374">
                  <c:v>280.14</c:v>
                </c:pt>
                <c:pt idx="375">
                  <c:v>282.456</c:v>
                </c:pt>
                <c:pt idx="376">
                  <c:v>283.671</c:v>
                </c:pt>
                <c:pt idx="377">
                  <c:v>282.851</c:v>
                </c:pt>
                <c:pt idx="378">
                  <c:v>283.104</c:v>
                </c:pt>
                <c:pt idx="379">
                  <c:v>282.835</c:v>
                </c:pt>
                <c:pt idx="380">
                  <c:v>293.085</c:v>
                </c:pt>
                <c:pt idx="381">
                  <c:v>292.335</c:v>
                </c:pt>
                <c:pt idx="382">
                  <c:v>292.288</c:v>
                </c:pt>
                <c:pt idx="383">
                  <c:v>288.8</c:v>
                </c:pt>
                <c:pt idx="384">
                  <c:v>288.729</c:v>
                </c:pt>
                <c:pt idx="385">
                  <c:v>282.292</c:v>
                </c:pt>
                <c:pt idx="386">
                  <c:v>282.077</c:v>
                </c:pt>
                <c:pt idx="387">
                  <c:v>281.183</c:v>
                </c:pt>
                <c:pt idx="388">
                  <c:v>283.819</c:v>
                </c:pt>
                <c:pt idx="389">
                  <c:v>222.731</c:v>
                </c:pt>
                <c:pt idx="390">
                  <c:v>175.628</c:v>
                </c:pt>
                <c:pt idx="391">
                  <c:v>175.601</c:v>
                </c:pt>
                <c:pt idx="392">
                  <c:v>175.612</c:v>
                </c:pt>
                <c:pt idx="393">
                  <c:v>200.161</c:v>
                </c:pt>
                <c:pt idx="394">
                  <c:v>241.333</c:v>
                </c:pt>
                <c:pt idx="395">
                  <c:v>241.356</c:v>
                </c:pt>
                <c:pt idx="396">
                  <c:v>241.321</c:v>
                </c:pt>
                <c:pt idx="397">
                  <c:v>241.341</c:v>
                </c:pt>
                <c:pt idx="398">
                  <c:v>241.317</c:v>
                </c:pt>
                <c:pt idx="399">
                  <c:v>241.321</c:v>
                </c:pt>
                <c:pt idx="400">
                  <c:v>241.575</c:v>
                </c:pt>
                <c:pt idx="401">
                  <c:v>242.028</c:v>
                </c:pt>
                <c:pt idx="402">
                  <c:v>238.138</c:v>
                </c:pt>
                <c:pt idx="403">
                  <c:v>246.133</c:v>
                </c:pt>
                <c:pt idx="404">
                  <c:v>246.414</c:v>
                </c:pt>
                <c:pt idx="405">
                  <c:v>246.742</c:v>
                </c:pt>
                <c:pt idx="406">
                  <c:v>246.727</c:v>
                </c:pt>
                <c:pt idx="407">
                  <c:v>246.711</c:v>
                </c:pt>
                <c:pt idx="408">
                  <c:v>246.719</c:v>
                </c:pt>
                <c:pt idx="409">
                  <c:v>247.07</c:v>
                </c:pt>
                <c:pt idx="410">
                  <c:v>240.111</c:v>
                </c:pt>
                <c:pt idx="411">
                  <c:v>237.191</c:v>
                </c:pt>
                <c:pt idx="412">
                  <c:v>238.137</c:v>
                </c:pt>
                <c:pt idx="413">
                  <c:v>235.969</c:v>
                </c:pt>
                <c:pt idx="414">
                  <c:v>236.414</c:v>
                </c:pt>
                <c:pt idx="415">
                  <c:v>236.855</c:v>
                </c:pt>
                <c:pt idx="416">
                  <c:v>237.148</c:v>
                </c:pt>
                <c:pt idx="417">
                  <c:v>237.566</c:v>
                </c:pt>
                <c:pt idx="418">
                  <c:v>237.711</c:v>
                </c:pt>
                <c:pt idx="419">
                  <c:v>237.621</c:v>
                </c:pt>
                <c:pt idx="420">
                  <c:v>237.895</c:v>
                </c:pt>
                <c:pt idx="421">
                  <c:v>237.891</c:v>
                </c:pt>
                <c:pt idx="422">
                  <c:v>238.164</c:v>
                </c:pt>
                <c:pt idx="423">
                  <c:v>238.223</c:v>
                </c:pt>
                <c:pt idx="424">
                  <c:v>238.844</c:v>
                </c:pt>
                <c:pt idx="425">
                  <c:v>238.805</c:v>
                </c:pt>
                <c:pt idx="426">
                  <c:v>238.809</c:v>
                </c:pt>
                <c:pt idx="427">
                  <c:v>239.516</c:v>
                </c:pt>
                <c:pt idx="428">
                  <c:v>264.727</c:v>
                </c:pt>
                <c:pt idx="429">
                  <c:v>267.633</c:v>
                </c:pt>
                <c:pt idx="430">
                  <c:v>267.684</c:v>
                </c:pt>
                <c:pt idx="431">
                  <c:v>267.961</c:v>
                </c:pt>
                <c:pt idx="432">
                  <c:v>268.121</c:v>
                </c:pt>
                <c:pt idx="433">
                  <c:v>268.551</c:v>
                </c:pt>
                <c:pt idx="434">
                  <c:v>270.129</c:v>
                </c:pt>
                <c:pt idx="435">
                  <c:v>271.605</c:v>
                </c:pt>
                <c:pt idx="436">
                  <c:v>249.991</c:v>
                </c:pt>
                <c:pt idx="437">
                  <c:v>250.101</c:v>
                </c:pt>
                <c:pt idx="438">
                  <c:v>249.808</c:v>
                </c:pt>
                <c:pt idx="439">
                  <c:v>249.741</c:v>
                </c:pt>
                <c:pt idx="440">
                  <c:v>249.71</c:v>
                </c:pt>
                <c:pt idx="441">
                  <c:v>249.729</c:v>
                </c:pt>
                <c:pt idx="442">
                  <c:v>249.62</c:v>
                </c:pt>
                <c:pt idx="443">
                  <c:v>249.647</c:v>
                </c:pt>
                <c:pt idx="444">
                  <c:v>249.655</c:v>
                </c:pt>
                <c:pt idx="445">
                  <c:v>249.546</c:v>
                </c:pt>
                <c:pt idx="446">
                  <c:v>249.495</c:v>
                </c:pt>
                <c:pt idx="447">
                  <c:v>249.46</c:v>
                </c:pt>
                <c:pt idx="448">
                  <c:v>253.905</c:v>
                </c:pt>
                <c:pt idx="449">
                  <c:v>272.472</c:v>
                </c:pt>
                <c:pt idx="450">
                  <c:v>272.362</c:v>
                </c:pt>
                <c:pt idx="451">
                  <c:v>272.065</c:v>
                </c:pt>
                <c:pt idx="452">
                  <c:v>271.921</c:v>
                </c:pt>
                <c:pt idx="453">
                  <c:v>272.726</c:v>
                </c:pt>
                <c:pt idx="454">
                  <c:v>272.659</c:v>
                </c:pt>
                <c:pt idx="455">
                  <c:v>254.005</c:v>
                </c:pt>
                <c:pt idx="456">
                  <c:v>251.286</c:v>
                </c:pt>
                <c:pt idx="457">
                  <c:v>251.149</c:v>
                </c:pt>
                <c:pt idx="458">
                  <c:v>251.032</c:v>
                </c:pt>
                <c:pt idx="459">
                  <c:v>250.849</c:v>
                </c:pt>
                <c:pt idx="460">
                  <c:v>250.854</c:v>
                </c:pt>
                <c:pt idx="461">
                  <c:v>250.788</c:v>
                </c:pt>
                <c:pt idx="462">
                  <c:v>250.8</c:v>
                </c:pt>
                <c:pt idx="463">
                  <c:v>250.808</c:v>
                </c:pt>
                <c:pt idx="464">
                  <c:v>250.792</c:v>
                </c:pt>
                <c:pt idx="465">
                  <c:v>250.782</c:v>
                </c:pt>
                <c:pt idx="466">
                  <c:v>250.896</c:v>
                </c:pt>
                <c:pt idx="467">
                  <c:v>250.774</c:v>
                </c:pt>
                <c:pt idx="468">
                  <c:v>250.72</c:v>
                </c:pt>
                <c:pt idx="469">
                  <c:v>251.235</c:v>
                </c:pt>
                <c:pt idx="470">
                  <c:v>264.458</c:v>
                </c:pt>
                <c:pt idx="471">
                  <c:v>270.864</c:v>
                </c:pt>
                <c:pt idx="472">
                  <c:v>272.392</c:v>
                </c:pt>
                <c:pt idx="473">
                  <c:v>274.966</c:v>
                </c:pt>
                <c:pt idx="474">
                  <c:v>277.587</c:v>
                </c:pt>
                <c:pt idx="475">
                  <c:v>278.958</c:v>
                </c:pt>
                <c:pt idx="476">
                  <c:v>281.157</c:v>
                </c:pt>
                <c:pt idx="477">
                  <c:v>280.099</c:v>
                </c:pt>
                <c:pt idx="478">
                  <c:v>280.044</c:v>
                </c:pt>
                <c:pt idx="479">
                  <c:v>280.075</c:v>
                </c:pt>
                <c:pt idx="480">
                  <c:v>280.095</c:v>
                </c:pt>
                <c:pt idx="481">
                  <c:v>280.04</c:v>
                </c:pt>
                <c:pt idx="482">
                  <c:v>280.087</c:v>
                </c:pt>
                <c:pt idx="483">
                  <c:v>280.06</c:v>
                </c:pt>
                <c:pt idx="484">
                  <c:v>279.993</c:v>
                </c:pt>
                <c:pt idx="485">
                  <c:v>279.942</c:v>
                </c:pt>
                <c:pt idx="486">
                  <c:v>279.954</c:v>
                </c:pt>
                <c:pt idx="487">
                  <c:v>279.915</c:v>
                </c:pt>
                <c:pt idx="488">
                  <c:v>279.938</c:v>
                </c:pt>
                <c:pt idx="489">
                  <c:v>279.946</c:v>
                </c:pt>
                <c:pt idx="490">
                  <c:v>279.935</c:v>
                </c:pt>
                <c:pt idx="491">
                  <c:v>279.985</c:v>
                </c:pt>
                <c:pt idx="492">
                  <c:v>280.017</c:v>
                </c:pt>
                <c:pt idx="493">
                  <c:v>279.935</c:v>
                </c:pt>
                <c:pt idx="494">
                  <c:v>279.931</c:v>
                </c:pt>
                <c:pt idx="495">
                  <c:v>279.954</c:v>
                </c:pt>
                <c:pt idx="496">
                  <c:v>279.95</c:v>
                </c:pt>
                <c:pt idx="497">
                  <c:v>280.845</c:v>
                </c:pt>
                <c:pt idx="498">
                  <c:v>280.478</c:v>
                </c:pt>
                <c:pt idx="499">
                  <c:v>280.552</c:v>
                </c:pt>
                <c:pt idx="500">
                  <c:v>280.95</c:v>
                </c:pt>
                <c:pt idx="501">
                  <c:v>281.677</c:v>
                </c:pt>
                <c:pt idx="502">
                  <c:v>283.72</c:v>
                </c:pt>
                <c:pt idx="503">
                  <c:v>287.45</c:v>
                </c:pt>
                <c:pt idx="504">
                  <c:v>291.536</c:v>
                </c:pt>
                <c:pt idx="505">
                  <c:v>297.856</c:v>
                </c:pt>
                <c:pt idx="506">
                  <c:v>303.161</c:v>
                </c:pt>
                <c:pt idx="507">
                  <c:v>310.024</c:v>
                </c:pt>
                <c:pt idx="508">
                  <c:v>313.743</c:v>
                </c:pt>
                <c:pt idx="509">
                  <c:v>311.36</c:v>
                </c:pt>
                <c:pt idx="510">
                  <c:v>304.235</c:v>
                </c:pt>
                <c:pt idx="511">
                  <c:v>304.544</c:v>
                </c:pt>
                <c:pt idx="512">
                  <c:v>304.126</c:v>
                </c:pt>
                <c:pt idx="513">
                  <c:v>305.116</c:v>
                </c:pt>
                <c:pt idx="514">
                  <c:v>304.897</c:v>
                </c:pt>
                <c:pt idx="515">
                  <c:v>304.784</c:v>
                </c:pt>
                <c:pt idx="516">
                  <c:v>304.847</c:v>
                </c:pt>
                <c:pt idx="517">
                  <c:v>304.819</c:v>
                </c:pt>
                <c:pt idx="518">
                  <c:v>304.843</c:v>
                </c:pt>
                <c:pt idx="519">
                  <c:v>304.812</c:v>
                </c:pt>
                <c:pt idx="520">
                  <c:v>304.882</c:v>
                </c:pt>
                <c:pt idx="521">
                  <c:v>304.854</c:v>
                </c:pt>
                <c:pt idx="522">
                  <c:v>304.878</c:v>
                </c:pt>
                <c:pt idx="523">
                  <c:v>304.87</c:v>
                </c:pt>
                <c:pt idx="524">
                  <c:v>304.866</c:v>
                </c:pt>
                <c:pt idx="525">
                  <c:v>305.147</c:v>
                </c:pt>
                <c:pt idx="526">
                  <c:v>304.874</c:v>
                </c:pt>
                <c:pt idx="527">
                  <c:v>304.808</c:v>
                </c:pt>
                <c:pt idx="528">
                  <c:v>289.026</c:v>
                </c:pt>
                <c:pt idx="529">
                  <c:v>289.019</c:v>
                </c:pt>
                <c:pt idx="530">
                  <c:v>264.191</c:v>
                </c:pt>
                <c:pt idx="531">
                  <c:v>248.18</c:v>
                </c:pt>
                <c:pt idx="532">
                  <c:v>247.949</c:v>
                </c:pt>
                <c:pt idx="533">
                  <c:v>247.938</c:v>
                </c:pt>
                <c:pt idx="534">
                  <c:v>247.957</c:v>
                </c:pt>
                <c:pt idx="535">
                  <c:v>277.215</c:v>
                </c:pt>
                <c:pt idx="536">
                  <c:v>279.109</c:v>
                </c:pt>
                <c:pt idx="537">
                  <c:v>279.078</c:v>
                </c:pt>
                <c:pt idx="538">
                  <c:v>289.469</c:v>
                </c:pt>
                <c:pt idx="539">
                  <c:v>289.328</c:v>
                </c:pt>
                <c:pt idx="540">
                  <c:v>289.859</c:v>
                </c:pt>
                <c:pt idx="541">
                  <c:v>290.348</c:v>
                </c:pt>
                <c:pt idx="542">
                  <c:v>291.922</c:v>
                </c:pt>
                <c:pt idx="543">
                  <c:v>292.152</c:v>
                </c:pt>
                <c:pt idx="544">
                  <c:v>292.816</c:v>
                </c:pt>
                <c:pt idx="545">
                  <c:v>294.262</c:v>
                </c:pt>
                <c:pt idx="546">
                  <c:v>294.816</c:v>
                </c:pt>
                <c:pt idx="547">
                  <c:v>295.188</c:v>
                </c:pt>
                <c:pt idx="548">
                  <c:v>295.816</c:v>
                </c:pt>
                <c:pt idx="549">
                  <c:v>295.691</c:v>
                </c:pt>
                <c:pt idx="550">
                  <c:v>295.66</c:v>
                </c:pt>
                <c:pt idx="551">
                  <c:v>295.922</c:v>
                </c:pt>
                <c:pt idx="552">
                  <c:v>296.711</c:v>
                </c:pt>
                <c:pt idx="553">
                  <c:v>297.965</c:v>
                </c:pt>
                <c:pt idx="554">
                  <c:v>298.211</c:v>
                </c:pt>
                <c:pt idx="555">
                  <c:v>299.461</c:v>
                </c:pt>
                <c:pt idx="556">
                  <c:v>299.289</c:v>
                </c:pt>
                <c:pt idx="557">
                  <c:v>299.938</c:v>
                </c:pt>
                <c:pt idx="558">
                  <c:v>299.824</c:v>
                </c:pt>
                <c:pt idx="559">
                  <c:v>301.508</c:v>
                </c:pt>
                <c:pt idx="560">
                  <c:v>301.219</c:v>
                </c:pt>
                <c:pt idx="561">
                  <c:v>301.406</c:v>
                </c:pt>
                <c:pt idx="562">
                  <c:v>288.33</c:v>
                </c:pt>
                <c:pt idx="563">
                  <c:v>276.572</c:v>
                </c:pt>
                <c:pt idx="564">
                  <c:v>276.311</c:v>
                </c:pt>
                <c:pt idx="565">
                  <c:v>276.463</c:v>
                </c:pt>
                <c:pt idx="566">
                  <c:v>276.588</c:v>
                </c:pt>
                <c:pt idx="567">
                  <c:v>277.451</c:v>
                </c:pt>
                <c:pt idx="568">
                  <c:v>277.428</c:v>
                </c:pt>
                <c:pt idx="569">
                  <c:v>277.424</c:v>
                </c:pt>
                <c:pt idx="570">
                  <c:v>277.482</c:v>
                </c:pt>
                <c:pt idx="571">
                  <c:v>277.428</c:v>
                </c:pt>
                <c:pt idx="572">
                  <c:v>277.873</c:v>
                </c:pt>
                <c:pt idx="573">
                  <c:v>278.893</c:v>
                </c:pt>
                <c:pt idx="574">
                  <c:v>284.51</c:v>
                </c:pt>
                <c:pt idx="575">
                  <c:v>283.654</c:v>
                </c:pt>
                <c:pt idx="576">
                  <c:v>285.83</c:v>
                </c:pt>
                <c:pt idx="577">
                  <c:v>286.162</c:v>
                </c:pt>
                <c:pt idx="578">
                  <c:v>288.158</c:v>
                </c:pt>
                <c:pt idx="579">
                  <c:v>287.982</c:v>
                </c:pt>
                <c:pt idx="580">
                  <c:v>287.904</c:v>
                </c:pt>
                <c:pt idx="581">
                  <c:v>287.908</c:v>
                </c:pt>
                <c:pt idx="582">
                  <c:v>287.662</c:v>
                </c:pt>
                <c:pt idx="583">
                  <c:v>287.396</c:v>
                </c:pt>
                <c:pt idx="584">
                  <c:v>287.385</c:v>
                </c:pt>
                <c:pt idx="585">
                  <c:v>287.404</c:v>
                </c:pt>
                <c:pt idx="586">
                  <c:v>287.412</c:v>
                </c:pt>
                <c:pt idx="587">
                  <c:v>287.475</c:v>
                </c:pt>
                <c:pt idx="588">
                  <c:v>287.443</c:v>
                </c:pt>
                <c:pt idx="589">
                  <c:v>270.955</c:v>
                </c:pt>
                <c:pt idx="590">
                  <c:v>270.604</c:v>
                </c:pt>
                <c:pt idx="591">
                  <c:v>270.471</c:v>
                </c:pt>
                <c:pt idx="592">
                  <c:v>270.404</c:v>
                </c:pt>
                <c:pt idx="593">
                  <c:v>270.412</c:v>
                </c:pt>
                <c:pt idx="594">
                  <c:v>270.443</c:v>
                </c:pt>
                <c:pt idx="595">
                  <c:v>270.412</c:v>
                </c:pt>
                <c:pt idx="596">
                  <c:v>284.381</c:v>
                </c:pt>
                <c:pt idx="597">
                  <c:v>284.49</c:v>
                </c:pt>
                <c:pt idx="598">
                  <c:v>284.064</c:v>
                </c:pt>
                <c:pt idx="599">
                  <c:v>284.049</c:v>
                </c:pt>
                <c:pt idx="600">
                  <c:v>284.049</c:v>
                </c:pt>
                <c:pt idx="601">
                  <c:v>312.814</c:v>
                </c:pt>
                <c:pt idx="602">
                  <c:v>310.182</c:v>
                </c:pt>
                <c:pt idx="603">
                  <c:v>309.443</c:v>
                </c:pt>
                <c:pt idx="604">
                  <c:v>308.385</c:v>
                </c:pt>
                <c:pt idx="605">
                  <c:v>310.123</c:v>
                </c:pt>
                <c:pt idx="606">
                  <c:v>310.611</c:v>
                </c:pt>
                <c:pt idx="607">
                  <c:v>310.365</c:v>
                </c:pt>
                <c:pt idx="608">
                  <c:v>310.229</c:v>
                </c:pt>
                <c:pt idx="609">
                  <c:v>301.543</c:v>
                </c:pt>
                <c:pt idx="610">
                  <c:v>299.277</c:v>
                </c:pt>
                <c:pt idx="611">
                  <c:v>299.375</c:v>
                </c:pt>
                <c:pt idx="612">
                  <c:v>297.578</c:v>
                </c:pt>
                <c:pt idx="613">
                  <c:v>297.898</c:v>
                </c:pt>
                <c:pt idx="614">
                  <c:v>298.27</c:v>
                </c:pt>
                <c:pt idx="615">
                  <c:v>298.789</c:v>
                </c:pt>
                <c:pt idx="616">
                  <c:v>300.412</c:v>
                </c:pt>
                <c:pt idx="617">
                  <c:v>297.881</c:v>
                </c:pt>
                <c:pt idx="618">
                  <c:v>298.334</c:v>
                </c:pt>
                <c:pt idx="619">
                  <c:v>298.705</c:v>
                </c:pt>
                <c:pt idx="620">
                  <c:v>299.729</c:v>
                </c:pt>
                <c:pt idx="621">
                  <c:v>301.814</c:v>
                </c:pt>
                <c:pt idx="622">
                  <c:v>300.498</c:v>
                </c:pt>
                <c:pt idx="623">
                  <c:v>301.564</c:v>
                </c:pt>
                <c:pt idx="624">
                  <c:v>300.939</c:v>
                </c:pt>
                <c:pt idx="625">
                  <c:v>300.963</c:v>
                </c:pt>
                <c:pt idx="626">
                  <c:v>300.822</c:v>
                </c:pt>
                <c:pt idx="627">
                  <c:v>303.9</c:v>
                </c:pt>
                <c:pt idx="628">
                  <c:v>304.146</c:v>
                </c:pt>
                <c:pt idx="629">
                  <c:v>304.131</c:v>
                </c:pt>
                <c:pt idx="630">
                  <c:v>304.568</c:v>
                </c:pt>
                <c:pt idx="631">
                  <c:v>302.076</c:v>
                </c:pt>
                <c:pt idx="632">
                  <c:v>302.389</c:v>
                </c:pt>
                <c:pt idx="633">
                  <c:v>301.842</c:v>
                </c:pt>
                <c:pt idx="634">
                  <c:v>301.775</c:v>
                </c:pt>
                <c:pt idx="635">
                  <c:v>301.725</c:v>
                </c:pt>
                <c:pt idx="636">
                  <c:v>303.252</c:v>
                </c:pt>
                <c:pt idx="637">
                  <c:v>304.791</c:v>
                </c:pt>
                <c:pt idx="638">
                  <c:v>304.58</c:v>
                </c:pt>
                <c:pt idx="639">
                  <c:v>304.893</c:v>
                </c:pt>
                <c:pt idx="640">
                  <c:v>307.318</c:v>
                </c:pt>
                <c:pt idx="641">
                  <c:v>309.707</c:v>
                </c:pt>
                <c:pt idx="642">
                  <c:v>309.254</c:v>
                </c:pt>
                <c:pt idx="643">
                  <c:v>309.891</c:v>
                </c:pt>
                <c:pt idx="644">
                  <c:v>312.438</c:v>
                </c:pt>
                <c:pt idx="645">
                  <c:v>311.973</c:v>
                </c:pt>
                <c:pt idx="646">
                  <c:v>321.977</c:v>
                </c:pt>
                <c:pt idx="647">
                  <c:v>332.852</c:v>
                </c:pt>
                <c:pt idx="648">
                  <c:v>337.148</c:v>
                </c:pt>
                <c:pt idx="649">
                  <c:v>334.492</c:v>
                </c:pt>
                <c:pt idx="650">
                  <c:v>249.785</c:v>
                </c:pt>
                <c:pt idx="651">
                  <c:v>210.07</c:v>
                </c:pt>
                <c:pt idx="652">
                  <c:v>207.047</c:v>
                </c:pt>
                <c:pt idx="653">
                  <c:v>206.82</c:v>
                </c:pt>
                <c:pt idx="654">
                  <c:v>206.031</c:v>
                </c:pt>
                <c:pt idx="655">
                  <c:v>206.026</c:v>
                </c:pt>
                <c:pt idx="656">
                  <c:v>206.03</c:v>
                </c:pt>
                <c:pt idx="657">
                  <c:v>206.032</c:v>
                </c:pt>
                <c:pt idx="658">
                  <c:v>206.036</c:v>
                </c:pt>
                <c:pt idx="659">
                  <c:v>206.044</c:v>
                </c:pt>
                <c:pt idx="660">
                  <c:v>206.035</c:v>
                </c:pt>
                <c:pt idx="661">
                  <c:v>206.042</c:v>
                </c:pt>
                <c:pt idx="662">
                  <c:v>205.583</c:v>
                </c:pt>
                <c:pt idx="663">
                  <c:v>205.563</c:v>
                </c:pt>
                <c:pt idx="664">
                  <c:v>203.13</c:v>
                </c:pt>
                <c:pt idx="665">
                  <c:v>203.142</c:v>
                </c:pt>
                <c:pt idx="666">
                  <c:v>203.118</c:v>
                </c:pt>
                <c:pt idx="667">
                  <c:v>203.122</c:v>
                </c:pt>
                <c:pt idx="668">
                  <c:v>203.122</c:v>
                </c:pt>
                <c:pt idx="669">
                  <c:v>203.122</c:v>
                </c:pt>
                <c:pt idx="670">
                  <c:v>203.122</c:v>
                </c:pt>
                <c:pt idx="671">
                  <c:v>229.237</c:v>
                </c:pt>
                <c:pt idx="672">
                  <c:v>266.925</c:v>
                </c:pt>
                <c:pt idx="673">
                  <c:v>266.812</c:v>
                </c:pt>
                <c:pt idx="674">
                  <c:v>266.815</c:v>
                </c:pt>
                <c:pt idx="675">
                  <c:v>267.366</c:v>
                </c:pt>
                <c:pt idx="676">
                  <c:v>267.905</c:v>
                </c:pt>
                <c:pt idx="677">
                  <c:v>267.69</c:v>
                </c:pt>
                <c:pt idx="678">
                  <c:v>267.347</c:v>
                </c:pt>
                <c:pt idx="679">
                  <c:v>267.655</c:v>
                </c:pt>
                <c:pt idx="680">
                  <c:v>267.64</c:v>
                </c:pt>
                <c:pt idx="681">
                  <c:v>267.644</c:v>
                </c:pt>
                <c:pt idx="682">
                  <c:v>273.726</c:v>
                </c:pt>
                <c:pt idx="683">
                  <c:v>278.538</c:v>
                </c:pt>
                <c:pt idx="684">
                  <c:v>278.425</c:v>
                </c:pt>
                <c:pt idx="685">
                  <c:v>278.409</c:v>
                </c:pt>
                <c:pt idx="686">
                  <c:v>278.706</c:v>
                </c:pt>
                <c:pt idx="687">
                  <c:v>269.189</c:v>
                </c:pt>
                <c:pt idx="688">
                  <c:v>267.842</c:v>
                </c:pt>
                <c:pt idx="689">
                  <c:v>269.736</c:v>
                </c:pt>
                <c:pt idx="690">
                  <c:v>264.854</c:v>
                </c:pt>
                <c:pt idx="691">
                  <c:v>265.932</c:v>
                </c:pt>
                <c:pt idx="692">
                  <c:v>266.357</c:v>
                </c:pt>
                <c:pt idx="693">
                  <c:v>266.541</c:v>
                </c:pt>
                <c:pt idx="694">
                  <c:v>266.787</c:v>
                </c:pt>
                <c:pt idx="695">
                  <c:v>266.869</c:v>
                </c:pt>
                <c:pt idx="696">
                  <c:v>266.963</c:v>
                </c:pt>
                <c:pt idx="697">
                  <c:v>267.549</c:v>
                </c:pt>
                <c:pt idx="698">
                  <c:v>267.369</c:v>
                </c:pt>
                <c:pt idx="699">
                  <c:v>267.256</c:v>
                </c:pt>
                <c:pt idx="700">
                  <c:v>267.264</c:v>
                </c:pt>
                <c:pt idx="701">
                  <c:v>284.119</c:v>
                </c:pt>
                <c:pt idx="702">
                  <c:v>293.158</c:v>
                </c:pt>
                <c:pt idx="703">
                  <c:v>296.775</c:v>
                </c:pt>
                <c:pt idx="704">
                  <c:v>296.775</c:v>
                </c:pt>
                <c:pt idx="705">
                  <c:v>296.891</c:v>
                </c:pt>
                <c:pt idx="706">
                  <c:v>297.504</c:v>
                </c:pt>
                <c:pt idx="707">
                  <c:v>299.434</c:v>
                </c:pt>
                <c:pt idx="708">
                  <c:v>278.613</c:v>
                </c:pt>
                <c:pt idx="709">
                  <c:v>279.816</c:v>
                </c:pt>
                <c:pt idx="710">
                  <c:v>278.68</c:v>
                </c:pt>
                <c:pt idx="711">
                  <c:v>278.785</c:v>
                </c:pt>
                <c:pt idx="712">
                  <c:v>278.602</c:v>
                </c:pt>
                <c:pt idx="713">
                  <c:v>278.875</c:v>
                </c:pt>
                <c:pt idx="714">
                  <c:v>278.66</c:v>
                </c:pt>
                <c:pt idx="715">
                  <c:v>278.527</c:v>
                </c:pt>
                <c:pt idx="716">
                  <c:v>278.457</c:v>
                </c:pt>
                <c:pt idx="717">
                  <c:v>278.406</c:v>
                </c:pt>
                <c:pt idx="718">
                  <c:v>278.406</c:v>
                </c:pt>
                <c:pt idx="719">
                  <c:v>292.363</c:v>
                </c:pt>
                <c:pt idx="720">
                  <c:v>301.383</c:v>
                </c:pt>
                <c:pt idx="721">
                  <c:v>301.086</c:v>
                </c:pt>
                <c:pt idx="722">
                  <c:v>300.977</c:v>
                </c:pt>
                <c:pt idx="723">
                  <c:v>279.422</c:v>
                </c:pt>
                <c:pt idx="724">
                  <c:v>280.102</c:v>
                </c:pt>
                <c:pt idx="725">
                  <c:v>279.332</c:v>
                </c:pt>
                <c:pt idx="726">
                  <c:v>279.266</c:v>
                </c:pt>
                <c:pt idx="727">
                  <c:v>279.281</c:v>
                </c:pt>
                <c:pt idx="728">
                  <c:v>279.195</c:v>
                </c:pt>
                <c:pt idx="729">
                  <c:v>279.127</c:v>
                </c:pt>
                <c:pt idx="730">
                  <c:v>278.979</c:v>
                </c:pt>
                <c:pt idx="731">
                  <c:v>279.104</c:v>
                </c:pt>
                <c:pt idx="732">
                  <c:v>279.021</c:v>
                </c:pt>
                <c:pt idx="733">
                  <c:v>279.01</c:v>
                </c:pt>
                <c:pt idx="734">
                  <c:v>278.889</c:v>
                </c:pt>
                <c:pt idx="735">
                  <c:v>295.842</c:v>
                </c:pt>
                <c:pt idx="736">
                  <c:v>301.568</c:v>
                </c:pt>
                <c:pt idx="737">
                  <c:v>301.607</c:v>
                </c:pt>
                <c:pt idx="738">
                  <c:v>301.412</c:v>
                </c:pt>
                <c:pt idx="739">
                  <c:v>302.367</c:v>
                </c:pt>
                <c:pt idx="740">
                  <c:v>304.613</c:v>
                </c:pt>
                <c:pt idx="741">
                  <c:v>306.941</c:v>
                </c:pt>
                <c:pt idx="742">
                  <c:v>308.852</c:v>
                </c:pt>
                <c:pt idx="743">
                  <c:v>309.023</c:v>
                </c:pt>
                <c:pt idx="744">
                  <c:v>309.098</c:v>
                </c:pt>
                <c:pt idx="745">
                  <c:v>309.695</c:v>
                </c:pt>
                <c:pt idx="746">
                  <c:v>309.203</c:v>
                </c:pt>
                <c:pt idx="747">
                  <c:v>311.617</c:v>
                </c:pt>
                <c:pt idx="748">
                  <c:v>315.086</c:v>
                </c:pt>
                <c:pt idx="749">
                  <c:v>319.391</c:v>
                </c:pt>
                <c:pt idx="750">
                  <c:v>324.664</c:v>
                </c:pt>
                <c:pt idx="751">
                  <c:v>326.34</c:v>
                </c:pt>
                <c:pt idx="752">
                  <c:v>325.254</c:v>
                </c:pt>
                <c:pt idx="753">
                  <c:v>316.164</c:v>
                </c:pt>
                <c:pt idx="754">
                  <c:v>316.215</c:v>
                </c:pt>
                <c:pt idx="755">
                  <c:v>317.141</c:v>
                </c:pt>
                <c:pt idx="756">
                  <c:v>316.98</c:v>
                </c:pt>
                <c:pt idx="757">
                  <c:v>316.961</c:v>
                </c:pt>
                <c:pt idx="758">
                  <c:v>316.836</c:v>
                </c:pt>
                <c:pt idx="759">
                  <c:v>317.074</c:v>
                </c:pt>
                <c:pt idx="760">
                  <c:v>317.07</c:v>
                </c:pt>
                <c:pt idx="761">
                  <c:v>317.332</c:v>
                </c:pt>
                <c:pt idx="762">
                  <c:v>317.612</c:v>
                </c:pt>
                <c:pt idx="763">
                  <c:v>339.546</c:v>
                </c:pt>
                <c:pt idx="764">
                  <c:v>301.386</c:v>
                </c:pt>
                <c:pt idx="765">
                  <c:v>301.362</c:v>
                </c:pt>
                <c:pt idx="766">
                  <c:v>304.198</c:v>
                </c:pt>
                <c:pt idx="767">
                  <c:v>298.577</c:v>
                </c:pt>
                <c:pt idx="768">
                  <c:v>299.612</c:v>
                </c:pt>
                <c:pt idx="769">
                  <c:v>297.249</c:v>
                </c:pt>
                <c:pt idx="770">
                  <c:v>286.983</c:v>
                </c:pt>
                <c:pt idx="771">
                  <c:v>277.663</c:v>
                </c:pt>
                <c:pt idx="772">
                  <c:v>277.71</c:v>
                </c:pt>
                <c:pt idx="773">
                  <c:v>277.835</c:v>
                </c:pt>
                <c:pt idx="774">
                  <c:v>301.509</c:v>
                </c:pt>
                <c:pt idx="775">
                  <c:v>275.153</c:v>
                </c:pt>
                <c:pt idx="776">
                  <c:v>275.099</c:v>
                </c:pt>
                <c:pt idx="777">
                  <c:v>287.989</c:v>
                </c:pt>
                <c:pt idx="778">
                  <c:v>289.888</c:v>
                </c:pt>
                <c:pt idx="779">
                  <c:v>290.856</c:v>
                </c:pt>
                <c:pt idx="780">
                  <c:v>300.778</c:v>
                </c:pt>
                <c:pt idx="781">
                  <c:v>302.841</c:v>
                </c:pt>
                <c:pt idx="782">
                  <c:v>302.399</c:v>
                </c:pt>
                <c:pt idx="783">
                  <c:v>303.263</c:v>
                </c:pt>
                <c:pt idx="784">
                  <c:v>303.485</c:v>
                </c:pt>
                <c:pt idx="785">
                  <c:v>304.442</c:v>
                </c:pt>
                <c:pt idx="786">
                  <c:v>305.259</c:v>
                </c:pt>
                <c:pt idx="787">
                  <c:v>305.751</c:v>
                </c:pt>
                <c:pt idx="788">
                  <c:v>307.847</c:v>
                </c:pt>
                <c:pt idx="789">
                  <c:v>308.218</c:v>
                </c:pt>
                <c:pt idx="790">
                  <c:v>309.8</c:v>
                </c:pt>
                <c:pt idx="791">
                  <c:v>310.409</c:v>
                </c:pt>
                <c:pt idx="792">
                  <c:v>310.632</c:v>
                </c:pt>
                <c:pt idx="793">
                  <c:v>311.866</c:v>
                </c:pt>
                <c:pt idx="794">
                  <c:v>312.339</c:v>
                </c:pt>
                <c:pt idx="795">
                  <c:v>312.952</c:v>
                </c:pt>
                <c:pt idx="796">
                  <c:v>312.917</c:v>
                </c:pt>
                <c:pt idx="797">
                  <c:v>314.233</c:v>
                </c:pt>
                <c:pt idx="798">
                  <c:v>313.874</c:v>
                </c:pt>
                <c:pt idx="799">
                  <c:v>313.741</c:v>
                </c:pt>
                <c:pt idx="800">
                  <c:v>302.234</c:v>
                </c:pt>
                <c:pt idx="801">
                  <c:v>294.746</c:v>
                </c:pt>
                <c:pt idx="802">
                  <c:v>294.727</c:v>
                </c:pt>
                <c:pt idx="803">
                  <c:v>296.688</c:v>
                </c:pt>
                <c:pt idx="804">
                  <c:v>297.523</c:v>
                </c:pt>
                <c:pt idx="805">
                  <c:v>300.309</c:v>
                </c:pt>
                <c:pt idx="806">
                  <c:v>302.344</c:v>
                </c:pt>
                <c:pt idx="807">
                  <c:v>305.801</c:v>
                </c:pt>
                <c:pt idx="808">
                  <c:v>306.299</c:v>
                </c:pt>
                <c:pt idx="809">
                  <c:v>306.58</c:v>
                </c:pt>
                <c:pt idx="810">
                  <c:v>306.42</c:v>
                </c:pt>
                <c:pt idx="811">
                  <c:v>306.35</c:v>
                </c:pt>
                <c:pt idx="812">
                  <c:v>306.35</c:v>
                </c:pt>
                <c:pt idx="813">
                  <c:v>305.643</c:v>
                </c:pt>
                <c:pt idx="814">
                  <c:v>304.061</c:v>
                </c:pt>
                <c:pt idx="815">
                  <c:v>303.936</c:v>
                </c:pt>
                <c:pt idx="816">
                  <c:v>303.768</c:v>
                </c:pt>
                <c:pt idx="817">
                  <c:v>327.717</c:v>
                </c:pt>
                <c:pt idx="818">
                  <c:v>330.615</c:v>
                </c:pt>
                <c:pt idx="819">
                  <c:v>326.213</c:v>
                </c:pt>
                <c:pt idx="820">
                  <c:v>324.799</c:v>
                </c:pt>
                <c:pt idx="821">
                  <c:v>324.4</c:v>
                </c:pt>
                <c:pt idx="822">
                  <c:v>324.619</c:v>
                </c:pt>
                <c:pt idx="823">
                  <c:v>315.221</c:v>
                </c:pt>
                <c:pt idx="824">
                  <c:v>313.947</c:v>
                </c:pt>
                <c:pt idx="825">
                  <c:v>312.174</c:v>
                </c:pt>
                <c:pt idx="826">
                  <c:v>312.697</c:v>
                </c:pt>
                <c:pt idx="827">
                  <c:v>313.096</c:v>
                </c:pt>
                <c:pt idx="828">
                  <c:v>313.49</c:v>
                </c:pt>
                <c:pt idx="829">
                  <c:v>315.271</c:v>
                </c:pt>
                <c:pt idx="830">
                  <c:v>312.916</c:v>
                </c:pt>
                <c:pt idx="831">
                  <c:v>313.072</c:v>
                </c:pt>
                <c:pt idx="832">
                  <c:v>314.9</c:v>
                </c:pt>
                <c:pt idx="833">
                  <c:v>314.084</c:v>
                </c:pt>
                <c:pt idx="834">
                  <c:v>315.471</c:v>
                </c:pt>
                <c:pt idx="835">
                  <c:v>314.65</c:v>
                </c:pt>
                <c:pt idx="836">
                  <c:v>314.713</c:v>
                </c:pt>
                <c:pt idx="837">
                  <c:v>315.928</c:v>
                </c:pt>
                <c:pt idx="838">
                  <c:v>318.463</c:v>
                </c:pt>
                <c:pt idx="839">
                  <c:v>318.158</c:v>
                </c:pt>
                <c:pt idx="840">
                  <c:v>318.283</c:v>
                </c:pt>
                <c:pt idx="841">
                  <c:v>318.248</c:v>
                </c:pt>
                <c:pt idx="842">
                  <c:v>318.354</c:v>
                </c:pt>
                <c:pt idx="843">
                  <c:v>315.979</c:v>
                </c:pt>
                <c:pt idx="844">
                  <c:v>315.795</c:v>
                </c:pt>
                <c:pt idx="845">
                  <c:v>315.518</c:v>
                </c:pt>
                <c:pt idx="846">
                  <c:v>315.432</c:v>
                </c:pt>
                <c:pt idx="847">
                  <c:v>319.326</c:v>
                </c:pt>
                <c:pt idx="848">
                  <c:v>317.865</c:v>
                </c:pt>
                <c:pt idx="849">
                  <c:v>318.346</c:v>
                </c:pt>
                <c:pt idx="850">
                  <c:v>320.006</c:v>
                </c:pt>
                <c:pt idx="851">
                  <c:v>322.936</c:v>
                </c:pt>
                <c:pt idx="852">
                  <c:v>322.658</c:v>
                </c:pt>
                <c:pt idx="853">
                  <c:v>324.213</c:v>
                </c:pt>
                <c:pt idx="854">
                  <c:v>333.406</c:v>
                </c:pt>
                <c:pt idx="855">
                  <c:v>332.348</c:v>
                </c:pt>
                <c:pt idx="856">
                  <c:v>339.059</c:v>
                </c:pt>
                <c:pt idx="857">
                  <c:v>318.605</c:v>
                </c:pt>
                <c:pt idx="858">
                  <c:v>315.477</c:v>
                </c:pt>
                <c:pt idx="859">
                  <c:v>320.391</c:v>
                </c:pt>
                <c:pt idx="860">
                  <c:v>320.23</c:v>
                </c:pt>
                <c:pt idx="861">
                  <c:v>268.082</c:v>
                </c:pt>
                <c:pt idx="862">
                  <c:v>266.539</c:v>
                </c:pt>
                <c:pt idx="863">
                  <c:v>218.277</c:v>
                </c:pt>
                <c:pt idx="864">
                  <c:v>218.207</c:v>
                </c:pt>
                <c:pt idx="865">
                  <c:v>218.199</c:v>
                </c:pt>
                <c:pt idx="866">
                  <c:v>218.204</c:v>
                </c:pt>
                <c:pt idx="867">
                  <c:v>218.196</c:v>
                </c:pt>
                <c:pt idx="868">
                  <c:v>218.2</c:v>
                </c:pt>
                <c:pt idx="869">
                  <c:v>218.2</c:v>
                </c:pt>
                <c:pt idx="870">
                  <c:v>218.884</c:v>
                </c:pt>
                <c:pt idx="871">
                  <c:v>218.181</c:v>
                </c:pt>
                <c:pt idx="872">
                  <c:v>215.771</c:v>
                </c:pt>
                <c:pt idx="873">
                  <c:v>215.317</c:v>
                </c:pt>
                <c:pt idx="874">
                  <c:v>210.817</c:v>
                </c:pt>
                <c:pt idx="875">
                  <c:v>210.802</c:v>
                </c:pt>
                <c:pt idx="876">
                  <c:v>210.802</c:v>
                </c:pt>
                <c:pt idx="877">
                  <c:v>210.802</c:v>
                </c:pt>
                <c:pt idx="878">
                  <c:v>243.935</c:v>
                </c:pt>
                <c:pt idx="879">
                  <c:v>267.067</c:v>
                </c:pt>
                <c:pt idx="880">
                  <c:v>267.052</c:v>
                </c:pt>
                <c:pt idx="881">
                  <c:v>267.036</c:v>
                </c:pt>
                <c:pt idx="882">
                  <c:v>267.036</c:v>
                </c:pt>
                <c:pt idx="883">
                  <c:v>267.157</c:v>
                </c:pt>
                <c:pt idx="884">
                  <c:v>271.583</c:v>
                </c:pt>
                <c:pt idx="885">
                  <c:v>271.968</c:v>
                </c:pt>
                <c:pt idx="886">
                  <c:v>271.733</c:v>
                </c:pt>
                <c:pt idx="887">
                  <c:v>272.53</c:v>
                </c:pt>
                <c:pt idx="888">
                  <c:v>272.87</c:v>
                </c:pt>
                <c:pt idx="889">
                  <c:v>273.397</c:v>
                </c:pt>
                <c:pt idx="890">
                  <c:v>273.683</c:v>
                </c:pt>
                <c:pt idx="891">
                  <c:v>273.519</c:v>
                </c:pt>
                <c:pt idx="892">
                  <c:v>273.718</c:v>
                </c:pt>
                <c:pt idx="893">
                  <c:v>274.366</c:v>
                </c:pt>
                <c:pt idx="894">
                  <c:v>274.507</c:v>
                </c:pt>
                <c:pt idx="895">
                  <c:v>274.937</c:v>
                </c:pt>
                <c:pt idx="896">
                  <c:v>299.269</c:v>
                </c:pt>
                <c:pt idx="897">
                  <c:v>302.937</c:v>
                </c:pt>
                <c:pt idx="898">
                  <c:v>305.28</c:v>
                </c:pt>
                <c:pt idx="899">
                  <c:v>285.503</c:v>
                </c:pt>
                <c:pt idx="900">
                  <c:v>286.858</c:v>
                </c:pt>
                <c:pt idx="901">
                  <c:v>285.519</c:v>
                </c:pt>
                <c:pt idx="902">
                  <c:v>285.144</c:v>
                </c:pt>
                <c:pt idx="903">
                  <c:v>285.538</c:v>
                </c:pt>
                <c:pt idx="904">
                  <c:v>285.444</c:v>
                </c:pt>
                <c:pt idx="905">
                  <c:v>285.472</c:v>
                </c:pt>
                <c:pt idx="906">
                  <c:v>285.358</c:v>
                </c:pt>
                <c:pt idx="907">
                  <c:v>299.823</c:v>
                </c:pt>
                <c:pt idx="908">
                  <c:v>308.339</c:v>
                </c:pt>
                <c:pt idx="909">
                  <c:v>307.847</c:v>
                </c:pt>
                <c:pt idx="910">
                  <c:v>308.097</c:v>
                </c:pt>
                <c:pt idx="911">
                  <c:v>308.644</c:v>
                </c:pt>
                <c:pt idx="912">
                  <c:v>287.37</c:v>
                </c:pt>
                <c:pt idx="913">
                  <c:v>286.972</c:v>
                </c:pt>
                <c:pt idx="914">
                  <c:v>286.37</c:v>
                </c:pt>
                <c:pt idx="915">
                  <c:v>286.265</c:v>
                </c:pt>
                <c:pt idx="916">
                  <c:v>286.405</c:v>
                </c:pt>
                <c:pt idx="917">
                  <c:v>286.308</c:v>
                </c:pt>
                <c:pt idx="918">
                  <c:v>286.229</c:v>
                </c:pt>
                <c:pt idx="919">
                  <c:v>286.233</c:v>
                </c:pt>
                <c:pt idx="920">
                  <c:v>286.308</c:v>
                </c:pt>
                <c:pt idx="921">
                  <c:v>300.515</c:v>
                </c:pt>
                <c:pt idx="922">
                  <c:v>309.108</c:v>
                </c:pt>
                <c:pt idx="923">
                  <c:v>308.624</c:v>
                </c:pt>
                <c:pt idx="924">
                  <c:v>311.272</c:v>
                </c:pt>
                <c:pt idx="925">
                  <c:v>314.007</c:v>
                </c:pt>
                <c:pt idx="926">
                  <c:v>313.644</c:v>
                </c:pt>
                <c:pt idx="927">
                  <c:v>315.628</c:v>
                </c:pt>
                <c:pt idx="928">
                  <c:v>315.952</c:v>
                </c:pt>
                <c:pt idx="929">
                  <c:v>315.433</c:v>
                </c:pt>
                <c:pt idx="930">
                  <c:v>315.917</c:v>
                </c:pt>
                <c:pt idx="931">
                  <c:v>315.519</c:v>
                </c:pt>
                <c:pt idx="932">
                  <c:v>315.386</c:v>
                </c:pt>
                <c:pt idx="933">
                  <c:v>315.331</c:v>
                </c:pt>
                <c:pt idx="934">
                  <c:v>315.796</c:v>
                </c:pt>
                <c:pt idx="935">
                  <c:v>315.522</c:v>
                </c:pt>
                <c:pt idx="936">
                  <c:v>315.542</c:v>
                </c:pt>
                <c:pt idx="937">
                  <c:v>315.354</c:v>
                </c:pt>
                <c:pt idx="938">
                  <c:v>315.585</c:v>
                </c:pt>
                <c:pt idx="939">
                  <c:v>315.929</c:v>
                </c:pt>
                <c:pt idx="940">
                  <c:v>315.3</c:v>
                </c:pt>
                <c:pt idx="941">
                  <c:v>315.327</c:v>
                </c:pt>
                <c:pt idx="942">
                  <c:v>315.397</c:v>
                </c:pt>
                <c:pt idx="943">
                  <c:v>315.366</c:v>
                </c:pt>
                <c:pt idx="944">
                  <c:v>315.847</c:v>
                </c:pt>
                <c:pt idx="945">
                  <c:v>315.784</c:v>
                </c:pt>
                <c:pt idx="946">
                  <c:v>322.827</c:v>
                </c:pt>
                <c:pt idx="947">
                  <c:v>326.28</c:v>
                </c:pt>
                <c:pt idx="948">
                  <c:v>323.944</c:v>
                </c:pt>
                <c:pt idx="949">
                  <c:v>319.167</c:v>
                </c:pt>
                <c:pt idx="950">
                  <c:v>318.925</c:v>
                </c:pt>
                <c:pt idx="951">
                  <c:v>328.601</c:v>
                </c:pt>
                <c:pt idx="952">
                  <c:v>303.956</c:v>
                </c:pt>
                <c:pt idx="953">
                  <c:v>276.835</c:v>
                </c:pt>
                <c:pt idx="954">
                  <c:v>275.71</c:v>
                </c:pt>
                <c:pt idx="955">
                  <c:v>291.987</c:v>
                </c:pt>
                <c:pt idx="956">
                  <c:v>301.608</c:v>
                </c:pt>
                <c:pt idx="957">
                  <c:v>303.3</c:v>
                </c:pt>
                <c:pt idx="958">
                  <c:v>303.763</c:v>
                </c:pt>
                <c:pt idx="959">
                  <c:v>304.427</c:v>
                </c:pt>
                <c:pt idx="960">
                  <c:v>304.466</c:v>
                </c:pt>
                <c:pt idx="961">
                  <c:v>304.524</c:v>
                </c:pt>
                <c:pt idx="962">
                  <c:v>304.853</c:v>
                </c:pt>
                <c:pt idx="963">
                  <c:v>307.474</c:v>
                </c:pt>
                <c:pt idx="964">
                  <c:v>306.513</c:v>
                </c:pt>
                <c:pt idx="965">
                  <c:v>306.462</c:v>
                </c:pt>
                <c:pt idx="966">
                  <c:v>309.935</c:v>
                </c:pt>
                <c:pt idx="967">
                  <c:v>311.286</c:v>
                </c:pt>
                <c:pt idx="968">
                  <c:v>310.872</c:v>
                </c:pt>
                <c:pt idx="969">
                  <c:v>316.415</c:v>
                </c:pt>
                <c:pt idx="970">
                  <c:v>320.528</c:v>
                </c:pt>
                <c:pt idx="971">
                  <c:v>320.614</c:v>
                </c:pt>
                <c:pt idx="972">
                  <c:v>322.927</c:v>
                </c:pt>
                <c:pt idx="973">
                  <c:v>322.646</c:v>
                </c:pt>
                <c:pt idx="974">
                  <c:v>324.138</c:v>
                </c:pt>
                <c:pt idx="975">
                  <c:v>325.833</c:v>
                </c:pt>
                <c:pt idx="976">
                  <c:v>326.118</c:v>
                </c:pt>
                <c:pt idx="977">
                  <c:v>326.724</c:v>
                </c:pt>
                <c:pt idx="978">
                  <c:v>327.06</c:v>
                </c:pt>
                <c:pt idx="979">
                  <c:v>326.915</c:v>
                </c:pt>
                <c:pt idx="980">
                  <c:v>327.087</c:v>
                </c:pt>
                <c:pt idx="981">
                  <c:v>327.688</c:v>
                </c:pt>
                <c:pt idx="982">
                  <c:v>327.536</c:v>
                </c:pt>
                <c:pt idx="983">
                  <c:v>328.192</c:v>
                </c:pt>
                <c:pt idx="984">
                  <c:v>344.118</c:v>
                </c:pt>
                <c:pt idx="985">
                  <c:v>344.024</c:v>
                </c:pt>
                <c:pt idx="986">
                  <c:v>340.548</c:v>
                </c:pt>
                <c:pt idx="987">
                  <c:v>326.438</c:v>
                </c:pt>
                <c:pt idx="988">
                  <c:v>325.016</c:v>
                </c:pt>
                <c:pt idx="989">
                  <c:v>312.438</c:v>
                </c:pt>
                <c:pt idx="990">
                  <c:v>313.641</c:v>
                </c:pt>
                <c:pt idx="991">
                  <c:v>314.172</c:v>
                </c:pt>
                <c:pt idx="992">
                  <c:v>314.469</c:v>
                </c:pt>
                <c:pt idx="993">
                  <c:v>312.023</c:v>
                </c:pt>
                <c:pt idx="994">
                  <c:v>312.922</c:v>
                </c:pt>
                <c:pt idx="995">
                  <c:v>314.051</c:v>
                </c:pt>
                <c:pt idx="996">
                  <c:v>316.414</c:v>
                </c:pt>
                <c:pt idx="997">
                  <c:v>315.758</c:v>
                </c:pt>
                <c:pt idx="998">
                  <c:v>315.594</c:v>
                </c:pt>
                <c:pt idx="999">
                  <c:v>315.383</c:v>
                </c:pt>
                <c:pt idx="1000">
                  <c:v>316.586</c:v>
                </c:pt>
                <c:pt idx="1001">
                  <c:v>318.754</c:v>
                </c:pt>
                <c:pt idx="1002">
                  <c:v>318.609</c:v>
                </c:pt>
                <c:pt idx="1003">
                  <c:v>318.496</c:v>
                </c:pt>
                <c:pt idx="1004">
                  <c:v>318.961</c:v>
                </c:pt>
                <c:pt idx="1005">
                  <c:v>318.922</c:v>
                </c:pt>
                <c:pt idx="1006">
                  <c:v>317.055</c:v>
                </c:pt>
                <c:pt idx="1007">
                  <c:v>316.039</c:v>
                </c:pt>
                <c:pt idx="1008">
                  <c:v>316.02</c:v>
                </c:pt>
                <c:pt idx="1009">
                  <c:v>315.918</c:v>
                </c:pt>
                <c:pt idx="1010">
                  <c:v>319.035</c:v>
                </c:pt>
                <c:pt idx="1011">
                  <c:v>318.934</c:v>
                </c:pt>
                <c:pt idx="1012">
                  <c:v>318.777</c:v>
                </c:pt>
                <c:pt idx="1013">
                  <c:v>318.727</c:v>
                </c:pt>
                <c:pt idx="1014">
                  <c:v>318.789</c:v>
                </c:pt>
                <c:pt idx="1015">
                  <c:v>321.797</c:v>
                </c:pt>
                <c:pt idx="1016">
                  <c:v>322.641</c:v>
                </c:pt>
                <c:pt idx="1017">
                  <c:v>323.773</c:v>
                </c:pt>
                <c:pt idx="1018">
                  <c:v>326.531</c:v>
                </c:pt>
                <c:pt idx="1019">
                  <c:v>335.602</c:v>
                </c:pt>
                <c:pt idx="1020">
                  <c:v>334.824</c:v>
                </c:pt>
                <c:pt idx="1021">
                  <c:v>334.129</c:v>
                </c:pt>
                <c:pt idx="1022">
                  <c:v>270.379</c:v>
                </c:pt>
                <c:pt idx="1023">
                  <c:v>223.297</c:v>
                </c:pt>
                <c:pt idx="1024">
                  <c:v>222.91</c:v>
                </c:pt>
                <c:pt idx="1025">
                  <c:v>222.906</c:v>
                </c:pt>
                <c:pt idx="1026">
                  <c:v>218.539</c:v>
                </c:pt>
                <c:pt idx="1027">
                  <c:v>218.551</c:v>
                </c:pt>
                <c:pt idx="1028">
                  <c:v>218.457</c:v>
                </c:pt>
                <c:pt idx="1029">
                  <c:v>218.41</c:v>
                </c:pt>
              </c:numCache>
            </c:numRef>
          </c:val>
          <c:smooth val="0"/>
        </c:ser>
        <c:dLbls>
          <c:showLegendKey val="0"/>
          <c:showVal val="0"/>
          <c:showCatName val="0"/>
          <c:showSerName val="0"/>
          <c:showPercent val="0"/>
          <c:showBubbleSize val="0"/>
        </c:dLbls>
        <c:marker val="0"/>
        <c:smooth val="0"/>
        <c:axId val="1952516031"/>
        <c:axId val="1912398175"/>
      </c:lineChart>
      <c:catAx>
        <c:axId val="19525160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2398175"/>
        <c:crosses val="autoZero"/>
        <c:auto val="1"/>
        <c:lblAlgn val="ctr"/>
        <c:lblOffset val="100"/>
        <c:noMultiLvlLbl val="0"/>
      </c:catAx>
      <c:valAx>
        <c:axId val="191239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52516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随心听</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[6]内存泄露!$A$1:$A$1000</c:f>
              <c:numCache>
                <c:formatCode>General</c:formatCode>
                <c:ptCount val="1000"/>
                <c:pt idx="0">
                  <c:v>148.937</c:v>
                </c:pt>
                <c:pt idx="1">
                  <c:v>134.894</c:v>
                </c:pt>
                <c:pt idx="2">
                  <c:v>133.924</c:v>
                </c:pt>
                <c:pt idx="3">
                  <c:v>133.951</c:v>
                </c:pt>
                <c:pt idx="4">
                  <c:v>134.112</c:v>
                </c:pt>
                <c:pt idx="5">
                  <c:v>134.011</c:v>
                </c:pt>
                <c:pt idx="6">
                  <c:v>134.054</c:v>
                </c:pt>
                <c:pt idx="7">
                  <c:v>134.039</c:v>
                </c:pt>
                <c:pt idx="8">
                  <c:v>134.009</c:v>
                </c:pt>
                <c:pt idx="9">
                  <c:v>133.954</c:v>
                </c:pt>
                <c:pt idx="10">
                  <c:v>134.196</c:v>
                </c:pt>
                <c:pt idx="11">
                  <c:v>133.946</c:v>
                </c:pt>
                <c:pt idx="12">
                  <c:v>134.153</c:v>
                </c:pt>
                <c:pt idx="13">
                  <c:v>133.902</c:v>
                </c:pt>
                <c:pt idx="14">
                  <c:v>133.883</c:v>
                </c:pt>
                <c:pt idx="15">
                  <c:v>133.906</c:v>
                </c:pt>
                <c:pt idx="16">
                  <c:v>134.062</c:v>
                </c:pt>
                <c:pt idx="17">
                  <c:v>133.903</c:v>
                </c:pt>
                <c:pt idx="18">
                  <c:v>133.556</c:v>
                </c:pt>
                <c:pt idx="19">
                  <c:v>134.056</c:v>
                </c:pt>
                <c:pt idx="20">
                  <c:v>133.942</c:v>
                </c:pt>
                <c:pt idx="21">
                  <c:v>134.126</c:v>
                </c:pt>
                <c:pt idx="22">
                  <c:v>134.864</c:v>
                </c:pt>
                <c:pt idx="23">
                  <c:v>133.809</c:v>
                </c:pt>
                <c:pt idx="24">
                  <c:v>133.629</c:v>
                </c:pt>
                <c:pt idx="25">
                  <c:v>133.824</c:v>
                </c:pt>
                <c:pt idx="26">
                  <c:v>134.008</c:v>
                </c:pt>
                <c:pt idx="27">
                  <c:v>133.641</c:v>
                </c:pt>
                <c:pt idx="28">
                  <c:v>133.833</c:v>
                </c:pt>
                <c:pt idx="29">
                  <c:v>133.712</c:v>
                </c:pt>
                <c:pt idx="30">
                  <c:v>133.56</c:v>
                </c:pt>
                <c:pt idx="31">
                  <c:v>133.782</c:v>
                </c:pt>
                <c:pt idx="32">
                  <c:v>133.442</c:v>
                </c:pt>
                <c:pt idx="33">
                  <c:v>133.505</c:v>
                </c:pt>
                <c:pt idx="34">
                  <c:v>133.297</c:v>
                </c:pt>
                <c:pt idx="35">
                  <c:v>133.31</c:v>
                </c:pt>
                <c:pt idx="36">
                  <c:v>133.282</c:v>
                </c:pt>
                <c:pt idx="37">
                  <c:v>133.337</c:v>
                </c:pt>
                <c:pt idx="38">
                  <c:v>133.407</c:v>
                </c:pt>
                <c:pt idx="39">
                  <c:v>133.619</c:v>
                </c:pt>
                <c:pt idx="40">
                  <c:v>133.596</c:v>
                </c:pt>
                <c:pt idx="41">
                  <c:v>133.553</c:v>
                </c:pt>
                <c:pt idx="42">
                  <c:v>133.4</c:v>
                </c:pt>
                <c:pt idx="43">
                  <c:v>133.314</c:v>
                </c:pt>
                <c:pt idx="44">
                  <c:v>133.471</c:v>
                </c:pt>
                <c:pt idx="45">
                  <c:v>133.403</c:v>
                </c:pt>
                <c:pt idx="46">
                  <c:v>133.587</c:v>
                </c:pt>
                <c:pt idx="47">
                  <c:v>133.61</c:v>
                </c:pt>
                <c:pt idx="48">
                  <c:v>133.493</c:v>
                </c:pt>
                <c:pt idx="49">
                  <c:v>133.342</c:v>
                </c:pt>
                <c:pt idx="50">
                  <c:v>133.408</c:v>
                </c:pt>
                <c:pt idx="51">
                  <c:v>133.541</c:v>
                </c:pt>
                <c:pt idx="52">
                  <c:v>133.225</c:v>
                </c:pt>
                <c:pt idx="53">
                  <c:v>133.49</c:v>
                </c:pt>
                <c:pt idx="54">
                  <c:v>133.377</c:v>
                </c:pt>
                <c:pt idx="55">
                  <c:v>133.271</c:v>
                </c:pt>
                <c:pt idx="56">
                  <c:v>133.439</c:v>
                </c:pt>
                <c:pt idx="57">
                  <c:v>133.393</c:v>
                </c:pt>
                <c:pt idx="58">
                  <c:v>133.321</c:v>
                </c:pt>
                <c:pt idx="59">
                  <c:v>133.524</c:v>
                </c:pt>
                <c:pt idx="60">
                  <c:v>133.603</c:v>
                </c:pt>
                <c:pt idx="61">
                  <c:v>133.614</c:v>
                </c:pt>
                <c:pt idx="62">
                  <c:v>133.385</c:v>
                </c:pt>
                <c:pt idx="63">
                  <c:v>133.564</c:v>
                </c:pt>
                <c:pt idx="64">
                  <c:v>133.564</c:v>
                </c:pt>
                <c:pt idx="65">
                  <c:v>133.658</c:v>
                </c:pt>
                <c:pt idx="66">
                  <c:v>133.459</c:v>
                </c:pt>
                <c:pt idx="67">
                  <c:v>133.6</c:v>
                </c:pt>
                <c:pt idx="68">
                  <c:v>133.142</c:v>
                </c:pt>
                <c:pt idx="69">
                  <c:v>133.243</c:v>
                </c:pt>
                <c:pt idx="70">
                  <c:v>133.63</c:v>
                </c:pt>
                <c:pt idx="71">
                  <c:v>133.403</c:v>
                </c:pt>
                <c:pt idx="72">
                  <c:v>133.251</c:v>
                </c:pt>
                <c:pt idx="73">
                  <c:v>133.639</c:v>
                </c:pt>
                <c:pt idx="74">
                  <c:v>133.584</c:v>
                </c:pt>
                <c:pt idx="75">
                  <c:v>133.604</c:v>
                </c:pt>
                <c:pt idx="76">
                  <c:v>133.896</c:v>
                </c:pt>
                <c:pt idx="77">
                  <c:v>133.486</c:v>
                </c:pt>
                <c:pt idx="78">
                  <c:v>133.471</c:v>
                </c:pt>
                <c:pt idx="79">
                  <c:v>133.446</c:v>
                </c:pt>
                <c:pt idx="80">
                  <c:v>133.302</c:v>
                </c:pt>
                <c:pt idx="81">
                  <c:v>133.231</c:v>
                </c:pt>
                <c:pt idx="82">
                  <c:v>133.372</c:v>
                </c:pt>
                <c:pt idx="83">
                  <c:v>133.556</c:v>
                </c:pt>
                <c:pt idx="84">
                  <c:v>133.396</c:v>
                </c:pt>
                <c:pt idx="85">
                  <c:v>133.662</c:v>
                </c:pt>
                <c:pt idx="86">
                  <c:v>133.494</c:v>
                </c:pt>
                <c:pt idx="87">
                  <c:v>133.514</c:v>
                </c:pt>
                <c:pt idx="88">
                  <c:v>133.322</c:v>
                </c:pt>
                <c:pt idx="89">
                  <c:v>132.4</c:v>
                </c:pt>
                <c:pt idx="90">
                  <c:v>132.353</c:v>
                </c:pt>
                <c:pt idx="91">
                  <c:v>132.341</c:v>
                </c:pt>
                <c:pt idx="92">
                  <c:v>132.399</c:v>
                </c:pt>
                <c:pt idx="93">
                  <c:v>132.329</c:v>
                </c:pt>
                <c:pt idx="94">
                  <c:v>132.321</c:v>
                </c:pt>
                <c:pt idx="95">
                  <c:v>132.33</c:v>
                </c:pt>
                <c:pt idx="96">
                  <c:v>132.326</c:v>
                </c:pt>
                <c:pt idx="97">
                  <c:v>132.326</c:v>
                </c:pt>
                <c:pt idx="98">
                  <c:v>132.33</c:v>
                </c:pt>
                <c:pt idx="99">
                  <c:v>132.314</c:v>
                </c:pt>
                <c:pt idx="100">
                  <c:v>132.311</c:v>
                </c:pt>
                <c:pt idx="101">
                  <c:v>132.313</c:v>
                </c:pt>
                <c:pt idx="102">
                  <c:v>132.31</c:v>
                </c:pt>
                <c:pt idx="103">
                  <c:v>132.321</c:v>
                </c:pt>
                <c:pt idx="104">
                  <c:v>132.31</c:v>
                </c:pt>
                <c:pt idx="105">
                  <c:v>132.313</c:v>
                </c:pt>
                <c:pt idx="106">
                  <c:v>132.314</c:v>
                </c:pt>
                <c:pt idx="107">
                  <c:v>132.314</c:v>
                </c:pt>
                <c:pt idx="108">
                  <c:v>132.311</c:v>
                </c:pt>
                <c:pt idx="109">
                  <c:v>132.314</c:v>
                </c:pt>
                <c:pt idx="110">
                  <c:v>133.085</c:v>
                </c:pt>
                <c:pt idx="111">
                  <c:v>137.304</c:v>
                </c:pt>
                <c:pt idx="112">
                  <c:v>131.998</c:v>
                </c:pt>
                <c:pt idx="113">
                  <c:v>135.104</c:v>
                </c:pt>
                <c:pt idx="114">
                  <c:v>136.01</c:v>
                </c:pt>
                <c:pt idx="115">
                  <c:v>137.002</c:v>
                </c:pt>
                <c:pt idx="116">
                  <c:v>134.6</c:v>
                </c:pt>
                <c:pt idx="117">
                  <c:v>140.562</c:v>
                </c:pt>
                <c:pt idx="118">
                  <c:v>138.954</c:v>
                </c:pt>
                <c:pt idx="119">
                  <c:v>143.949</c:v>
                </c:pt>
                <c:pt idx="120">
                  <c:v>143.498</c:v>
                </c:pt>
                <c:pt idx="121">
                  <c:v>153.51</c:v>
                </c:pt>
                <c:pt idx="122">
                  <c:v>150.667</c:v>
                </c:pt>
                <c:pt idx="123">
                  <c:v>149.627</c:v>
                </c:pt>
                <c:pt idx="124">
                  <c:v>148.307</c:v>
                </c:pt>
                <c:pt idx="125">
                  <c:v>151.815</c:v>
                </c:pt>
                <c:pt idx="126">
                  <c:v>149.818</c:v>
                </c:pt>
                <c:pt idx="127">
                  <c:v>147.912</c:v>
                </c:pt>
                <c:pt idx="128">
                  <c:v>148.307</c:v>
                </c:pt>
                <c:pt idx="129">
                  <c:v>153.39</c:v>
                </c:pt>
                <c:pt idx="130">
                  <c:v>148.233</c:v>
                </c:pt>
                <c:pt idx="131">
                  <c:v>148.058</c:v>
                </c:pt>
                <c:pt idx="132">
                  <c:v>148.893</c:v>
                </c:pt>
                <c:pt idx="133">
                  <c:v>147.909</c:v>
                </c:pt>
                <c:pt idx="134">
                  <c:v>148.5</c:v>
                </c:pt>
                <c:pt idx="135">
                  <c:v>147.319</c:v>
                </c:pt>
                <c:pt idx="136">
                  <c:v>148.694</c:v>
                </c:pt>
                <c:pt idx="137">
                  <c:v>151.052</c:v>
                </c:pt>
                <c:pt idx="138">
                  <c:v>143.654</c:v>
                </c:pt>
                <c:pt idx="139">
                  <c:v>144.981</c:v>
                </c:pt>
                <c:pt idx="140">
                  <c:v>142.849</c:v>
                </c:pt>
                <c:pt idx="141">
                  <c:v>140.453</c:v>
                </c:pt>
                <c:pt idx="142">
                  <c:v>140.184</c:v>
                </c:pt>
                <c:pt idx="143">
                  <c:v>140.184</c:v>
                </c:pt>
                <c:pt idx="144">
                  <c:v>140.191</c:v>
                </c:pt>
                <c:pt idx="145">
                  <c:v>140.153</c:v>
                </c:pt>
                <c:pt idx="146">
                  <c:v>136.896</c:v>
                </c:pt>
                <c:pt idx="147">
                  <c:v>137.95</c:v>
                </c:pt>
                <c:pt idx="148">
                  <c:v>144.285</c:v>
                </c:pt>
                <c:pt idx="149">
                  <c:v>142.382</c:v>
                </c:pt>
                <c:pt idx="150">
                  <c:v>151.518</c:v>
                </c:pt>
                <c:pt idx="151">
                  <c:v>147.539</c:v>
                </c:pt>
                <c:pt idx="152">
                  <c:v>151.178</c:v>
                </c:pt>
                <c:pt idx="153">
                  <c:v>147.768</c:v>
                </c:pt>
                <c:pt idx="154">
                  <c:v>147.537</c:v>
                </c:pt>
                <c:pt idx="155">
                  <c:v>146.491</c:v>
                </c:pt>
                <c:pt idx="156">
                  <c:v>147.593</c:v>
                </c:pt>
                <c:pt idx="157">
                  <c:v>160.37</c:v>
                </c:pt>
                <c:pt idx="158">
                  <c:v>160.962</c:v>
                </c:pt>
                <c:pt idx="159">
                  <c:v>157.91</c:v>
                </c:pt>
                <c:pt idx="160">
                  <c:v>154.98</c:v>
                </c:pt>
                <c:pt idx="161">
                  <c:v>155.559</c:v>
                </c:pt>
                <c:pt idx="162">
                  <c:v>156.859</c:v>
                </c:pt>
                <c:pt idx="163">
                  <c:v>155.008</c:v>
                </c:pt>
                <c:pt idx="164">
                  <c:v>154.941</c:v>
                </c:pt>
                <c:pt idx="165">
                  <c:v>153.211</c:v>
                </c:pt>
                <c:pt idx="166">
                  <c:v>152.648</c:v>
                </c:pt>
                <c:pt idx="167">
                  <c:v>151.735</c:v>
                </c:pt>
                <c:pt idx="168">
                  <c:v>155.22</c:v>
                </c:pt>
                <c:pt idx="169">
                  <c:v>150.426</c:v>
                </c:pt>
                <c:pt idx="170">
                  <c:v>149.33</c:v>
                </c:pt>
                <c:pt idx="171">
                  <c:v>150.522</c:v>
                </c:pt>
                <c:pt idx="172">
                  <c:v>142.694</c:v>
                </c:pt>
                <c:pt idx="173">
                  <c:v>142.246</c:v>
                </c:pt>
                <c:pt idx="174">
                  <c:v>141.749</c:v>
                </c:pt>
                <c:pt idx="175">
                  <c:v>141.968</c:v>
                </c:pt>
                <c:pt idx="176">
                  <c:v>148.959</c:v>
                </c:pt>
                <c:pt idx="177">
                  <c:v>145.579</c:v>
                </c:pt>
                <c:pt idx="178">
                  <c:v>144.958</c:v>
                </c:pt>
                <c:pt idx="179">
                  <c:v>146.331</c:v>
                </c:pt>
                <c:pt idx="180">
                  <c:v>148.694</c:v>
                </c:pt>
                <c:pt idx="181">
                  <c:v>150.603</c:v>
                </c:pt>
                <c:pt idx="182">
                  <c:v>159.563</c:v>
                </c:pt>
                <c:pt idx="183">
                  <c:v>171.298</c:v>
                </c:pt>
                <c:pt idx="184">
                  <c:v>163.051</c:v>
                </c:pt>
                <c:pt idx="185">
                  <c:v>163.531</c:v>
                </c:pt>
                <c:pt idx="186">
                  <c:v>163.059</c:v>
                </c:pt>
                <c:pt idx="187">
                  <c:v>163.204</c:v>
                </c:pt>
                <c:pt idx="188">
                  <c:v>161.376</c:v>
                </c:pt>
                <c:pt idx="189">
                  <c:v>160.911</c:v>
                </c:pt>
                <c:pt idx="190">
                  <c:v>161.826</c:v>
                </c:pt>
                <c:pt idx="191">
                  <c:v>161.673</c:v>
                </c:pt>
                <c:pt idx="192">
                  <c:v>162.07</c:v>
                </c:pt>
                <c:pt idx="193">
                  <c:v>164.688</c:v>
                </c:pt>
                <c:pt idx="194">
                  <c:v>165.001</c:v>
                </c:pt>
                <c:pt idx="195">
                  <c:v>160.333</c:v>
                </c:pt>
                <c:pt idx="196">
                  <c:v>157.121</c:v>
                </c:pt>
                <c:pt idx="197">
                  <c:v>159.648</c:v>
                </c:pt>
                <c:pt idx="198">
                  <c:v>171.226</c:v>
                </c:pt>
                <c:pt idx="199">
                  <c:v>152.547</c:v>
                </c:pt>
                <c:pt idx="200">
                  <c:v>149.629</c:v>
                </c:pt>
                <c:pt idx="201">
                  <c:v>149.534</c:v>
                </c:pt>
                <c:pt idx="202">
                  <c:v>149.583</c:v>
                </c:pt>
                <c:pt idx="203">
                  <c:v>148.899</c:v>
                </c:pt>
                <c:pt idx="204">
                  <c:v>150.966</c:v>
                </c:pt>
                <c:pt idx="205">
                  <c:v>151.096</c:v>
                </c:pt>
                <c:pt idx="206">
                  <c:v>155.747</c:v>
                </c:pt>
                <c:pt idx="207">
                  <c:v>161.452</c:v>
                </c:pt>
                <c:pt idx="208">
                  <c:v>155.697</c:v>
                </c:pt>
                <c:pt idx="209">
                  <c:v>151.218</c:v>
                </c:pt>
                <c:pt idx="210">
                  <c:v>149.749</c:v>
                </c:pt>
                <c:pt idx="211">
                  <c:v>152.334</c:v>
                </c:pt>
                <c:pt idx="212">
                  <c:v>152.146</c:v>
                </c:pt>
                <c:pt idx="213">
                  <c:v>151.685</c:v>
                </c:pt>
                <c:pt idx="214">
                  <c:v>149.865</c:v>
                </c:pt>
                <c:pt idx="215">
                  <c:v>149.709</c:v>
                </c:pt>
                <c:pt idx="216">
                  <c:v>149.854</c:v>
                </c:pt>
                <c:pt idx="217">
                  <c:v>149.593</c:v>
                </c:pt>
                <c:pt idx="218">
                  <c:v>149.526</c:v>
                </c:pt>
                <c:pt idx="219">
                  <c:v>149.265</c:v>
                </c:pt>
                <c:pt idx="220">
                  <c:v>149.2</c:v>
                </c:pt>
                <c:pt idx="221">
                  <c:v>149.469</c:v>
                </c:pt>
                <c:pt idx="222">
                  <c:v>167.394</c:v>
                </c:pt>
                <c:pt idx="223">
                  <c:v>171.597</c:v>
                </c:pt>
                <c:pt idx="224">
                  <c:v>175.094</c:v>
                </c:pt>
                <c:pt idx="225">
                  <c:v>170.13</c:v>
                </c:pt>
                <c:pt idx="226">
                  <c:v>152.579</c:v>
                </c:pt>
                <c:pt idx="227">
                  <c:v>130.548</c:v>
                </c:pt>
                <c:pt idx="228">
                  <c:v>133.061</c:v>
                </c:pt>
                <c:pt idx="229">
                  <c:v>133.252</c:v>
                </c:pt>
                <c:pt idx="230">
                  <c:v>133.433</c:v>
                </c:pt>
                <c:pt idx="231">
                  <c:v>135.937</c:v>
                </c:pt>
                <c:pt idx="232">
                  <c:v>134.485</c:v>
                </c:pt>
                <c:pt idx="233">
                  <c:v>135.723</c:v>
                </c:pt>
                <c:pt idx="234">
                  <c:v>132.045</c:v>
                </c:pt>
                <c:pt idx="235">
                  <c:v>132.009</c:v>
                </c:pt>
                <c:pt idx="236">
                  <c:v>132.864</c:v>
                </c:pt>
                <c:pt idx="237">
                  <c:v>137.759</c:v>
                </c:pt>
                <c:pt idx="238">
                  <c:v>137.493</c:v>
                </c:pt>
                <c:pt idx="239">
                  <c:v>135.791</c:v>
                </c:pt>
                <c:pt idx="240">
                  <c:v>134.686</c:v>
                </c:pt>
                <c:pt idx="241">
                  <c:v>134.674</c:v>
                </c:pt>
                <c:pt idx="242">
                  <c:v>134.729</c:v>
                </c:pt>
                <c:pt idx="243">
                  <c:v>134.846</c:v>
                </c:pt>
                <c:pt idx="244">
                  <c:v>133.908</c:v>
                </c:pt>
                <c:pt idx="245">
                  <c:v>133.931</c:v>
                </c:pt>
                <c:pt idx="246">
                  <c:v>133.899</c:v>
                </c:pt>
                <c:pt idx="247">
                  <c:v>133.813</c:v>
                </c:pt>
                <c:pt idx="248">
                  <c:v>134.096</c:v>
                </c:pt>
                <c:pt idx="249">
                  <c:v>134.354</c:v>
                </c:pt>
                <c:pt idx="250">
                  <c:v>134.135</c:v>
                </c:pt>
                <c:pt idx="251">
                  <c:v>134.049</c:v>
                </c:pt>
                <c:pt idx="252">
                  <c:v>134.35</c:v>
                </c:pt>
                <c:pt idx="253">
                  <c:v>134.127</c:v>
                </c:pt>
                <c:pt idx="254">
                  <c:v>134.622</c:v>
                </c:pt>
                <c:pt idx="255">
                  <c:v>134.341</c:v>
                </c:pt>
                <c:pt idx="256">
                  <c:v>134.259</c:v>
                </c:pt>
                <c:pt idx="257">
                  <c:v>134.38</c:v>
                </c:pt>
                <c:pt idx="258">
                  <c:v>134.212</c:v>
                </c:pt>
                <c:pt idx="259">
                  <c:v>134.26</c:v>
                </c:pt>
                <c:pt idx="260">
                  <c:v>134.209</c:v>
                </c:pt>
                <c:pt idx="261">
                  <c:v>134.068</c:v>
                </c:pt>
                <c:pt idx="262">
                  <c:v>134.186</c:v>
                </c:pt>
                <c:pt idx="263">
                  <c:v>134.287</c:v>
                </c:pt>
                <c:pt idx="264">
                  <c:v>134.096</c:v>
                </c:pt>
                <c:pt idx="265">
                  <c:v>134.259</c:v>
                </c:pt>
                <c:pt idx="266">
                  <c:v>134.431</c:v>
                </c:pt>
                <c:pt idx="267">
                  <c:v>134.356</c:v>
                </c:pt>
                <c:pt idx="268">
                  <c:v>134.353</c:v>
                </c:pt>
                <c:pt idx="269">
                  <c:v>134.299</c:v>
                </c:pt>
                <c:pt idx="270">
                  <c:v>134.424</c:v>
                </c:pt>
                <c:pt idx="271">
                  <c:v>134.619</c:v>
                </c:pt>
                <c:pt idx="272">
                  <c:v>134.533</c:v>
                </c:pt>
                <c:pt idx="273">
                  <c:v>134.361</c:v>
                </c:pt>
                <c:pt idx="274">
                  <c:v>134.506</c:v>
                </c:pt>
                <c:pt idx="275">
                  <c:v>134.463</c:v>
                </c:pt>
                <c:pt idx="276">
                  <c:v>134.553</c:v>
                </c:pt>
                <c:pt idx="277">
                  <c:v>134.556</c:v>
                </c:pt>
                <c:pt idx="278">
                  <c:v>134.298</c:v>
                </c:pt>
                <c:pt idx="279">
                  <c:v>134.228</c:v>
                </c:pt>
                <c:pt idx="280">
                  <c:v>134.384</c:v>
                </c:pt>
                <c:pt idx="281">
                  <c:v>134.36</c:v>
                </c:pt>
                <c:pt idx="282">
                  <c:v>134.256</c:v>
                </c:pt>
                <c:pt idx="283">
                  <c:v>134.303</c:v>
                </c:pt>
                <c:pt idx="284">
                  <c:v>134.287</c:v>
                </c:pt>
                <c:pt idx="285">
                  <c:v>134.369</c:v>
                </c:pt>
                <c:pt idx="286">
                  <c:v>134.201</c:v>
                </c:pt>
                <c:pt idx="287">
                  <c:v>134.318</c:v>
                </c:pt>
                <c:pt idx="288">
                  <c:v>134.341</c:v>
                </c:pt>
                <c:pt idx="289">
                  <c:v>134.212</c:v>
                </c:pt>
                <c:pt idx="290">
                  <c:v>134.208</c:v>
                </c:pt>
                <c:pt idx="291">
                  <c:v>134.11</c:v>
                </c:pt>
                <c:pt idx="292">
                  <c:v>134.341</c:v>
                </c:pt>
                <c:pt idx="293">
                  <c:v>134.353</c:v>
                </c:pt>
                <c:pt idx="294">
                  <c:v>134.26</c:v>
                </c:pt>
                <c:pt idx="295">
                  <c:v>134.01</c:v>
                </c:pt>
                <c:pt idx="296">
                  <c:v>134.205</c:v>
                </c:pt>
                <c:pt idx="297">
                  <c:v>134.287</c:v>
                </c:pt>
                <c:pt idx="298">
                  <c:v>134.232</c:v>
                </c:pt>
                <c:pt idx="299">
                  <c:v>134.354</c:v>
                </c:pt>
                <c:pt idx="300">
                  <c:v>134.278</c:v>
                </c:pt>
                <c:pt idx="301">
                  <c:v>134.274</c:v>
                </c:pt>
                <c:pt idx="302">
                  <c:v>134.353</c:v>
                </c:pt>
                <c:pt idx="303">
                  <c:v>134.356</c:v>
                </c:pt>
                <c:pt idx="304">
                  <c:v>134.22</c:v>
                </c:pt>
                <c:pt idx="305">
                  <c:v>134.225</c:v>
                </c:pt>
                <c:pt idx="306">
                  <c:v>134.322</c:v>
                </c:pt>
                <c:pt idx="307">
                  <c:v>134.178</c:v>
                </c:pt>
                <c:pt idx="308">
                  <c:v>134.35</c:v>
                </c:pt>
                <c:pt idx="309">
                  <c:v>134.424</c:v>
                </c:pt>
                <c:pt idx="310">
                  <c:v>134.404</c:v>
                </c:pt>
                <c:pt idx="311">
                  <c:v>134.17</c:v>
                </c:pt>
                <c:pt idx="312">
                  <c:v>134.267</c:v>
                </c:pt>
                <c:pt idx="313">
                  <c:v>134.225</c:v>
                </c:pt>
                <c:pt idx="314">
                  <c:v>134.318</c:v>
                </c:pt>
                <c:pt idx="315">
                  <c:v>134.271</c:v>
                </c:pt>
                <c:pt idx="316">
                  <c:v>131.025</c:v>
                </c:pt>
                <c:pt idx="317">
                  <c:v>134.163</c:v>
                </c:pt>
                <c:pt idx="318">
                  <c:v>134.187</c:v>
                </c:pt>
                <c:pt idx="319">
                  <c:v>134.159</c:v>
                </c:pt>
                <c:pt idx="320">
                  <c:v>134.062</c:v>
                </c:pt>
                <c:pt idx="321">
                  <c:v>134.007</c:v>
                </c:pt>
                <c:pt idx="322">
                  <c:v>133.784</c:v>
                </c:pt>
                <c:pt idx="323">
                  <c:v>133.569</c:v>
                </c:pt>
                <c:pt idx="324">
                  <c:v>133.873</c:v>
                </c:pt>
                <c:pt idx="325">
                  <c:v>133.713</c:v>
                </c:pt>
                <c:pt idx="326">
                  <c:v>133.85</c:v>
                </c:pt>
                <c:pt idx="327">
                  <c:v>134.006</c:v>
                </c:pt>
                <c:pt idx="328">
                  <c:v>133.826</c:v>
                </c:pt>
                <c:pt idx="329">
                  <c:v>133.733</c:v>
                </c:pt>
                <c:pt idx="330">
                  <c:v>134.163</c:v>
                </c:pt>
                <c:pt idx="331">
                  <c:v>133.804</c:v>
                </c:pt>
                <c:pt idx="332">
                  <c:v>133.741</c:v>
                </c:pt>
                <c:pt idx="333">
                  <c:v>133.62</c:v>
                </c:pt>
                <c:pt idx="334">
                  <c:v>133.671</c:v>
                </c:pt>
                <c:pt idx="335">
                  <c:v>133.714</c:v>
                </c:pt>
                <c:pt idx="336">
                  <c:v>133.908</c:v>
                </c:pt>
                <c:pt idx="337">
                  <c:v>133.654</c:v>
                </c:pt>
                <c:pt idx="338">
                  <c:v>134.232</c:v>
                </c:pt>
                <c:pt idx="339">
                  <c:v>134.053</c:v>
                </c:pt>
                <c:pt idx="340">
                  <c:v>133.861</c:v>
                </c:pt>
                <c:pt idx="341">
                  <c:v>134.089</c:v>
                </c:pt>
                <c:pt idx="342">
                  <c:v>134.167</c:v>
                </c:pt>
                <c:pt idx="343">
                  <c:v>133.565</c:v>
                </c:pt>
                <c:pt idx="344">
                  <c:v>133.546</c:v>
                </c:pt>
                <c:pt idx="345">
                  <c:v>133.687</c:v>
                </c:pt>
                <c:pt idx="346">
                  <c:v>133.772</c:v>
                </c:pt>
                <c:pt idx="347">
                  <c:v>133.687</c:v>
                </c:pt>
                <c:pt idx="348">
                  <c:v>133.443</c:v>
                </c:pt>
                <c:pt idx="349">
                  <c:v>133.674</c:v>
                </c:pt>
                <c:pt idx="350">
                  <c:v>133.701</c:v>
                </c:pt>
                <c:pt idx="351">
                  <c:v>133.74</c:v>
                </c:pt>
                <c:pt idx="352">
                  <c:v>133.768</c:v>
                </c:pt>
                <c:pt idx="353">
                  <c:v>133.71</c:v>
                </c:pt>
                <c:pt idx="354">
                  <c:v>133.62</c:v>
                </c:pt>
                <c:pt idx="355">
                  <c:v>133.749</c:v>
                </c:pt>
                <c:pt idx="356">
                  <c:v>133.597</c:v>
                </c:pt>
                <c:pt idx="357">
                  <c:v>133.565</c:v>
                </c:pt>
                <c:pt idx="358">
                  <c:v>133.729</c:v>
                </c:pt>
                <c:pt idx="359">
                  <c:v>133.772</c:v>
                </c:pt>
                <c:pt idx="360">
                  <c:v>133.564</c:v>
                </c:pt>
                <c:pt idx="361">
                  <c:v>133.881</c:v>
                </c:pt>
                <c:pt idx="362">
                  <c:v>133.787</c:v>
                </c:pt>
                <c:pt idx="363">
                  <c:v>133.639</c:v>
                </c:pt>
                <c:pt idx="364">
                  <c:v>133.678</c:v>
                </c:pt>
                <c:pt idx="365">
                  <c:v>133.741</c:v>
                </c:pt>
                <c:pt idx="366">
                  <c:v>133.386</c:v>
                </c:pt>
                <c:pt idx="367">
                  <c:v>133.487</c:v>
                </c:pt>
                <c:pt idx="368">
                  <c:v>133.405</c:v>
                </c:pt>
                <c:pt idx="369">
                  <c:v>133.479</c:v>
                </c:pt>
                <c:pt idx="370">
                  <c:v>133.534</c:v>
                </c:pt>
                <c:pt idx="371">
                  <c:v>133.304</c:v>
                </c:pt>
                <c:pt idx="372">
                  <c:v>133.266</c:v>
                </c:pt>
                <c:pt idx="373">
                  <c:v>133.434</c:v>
                </c:pt>
                <c:pt idx="374">
                  <c:v>133.398</c:v>
                </c:pt>
                <c:pt idx="375">
                  <c:v>133.281</c:v>
                </c:pt>
                <c:pt idx="376">
                  <c:v>133.254</c:v>
                </c:pt>
                <c:pt idx="377">
                  <c:v>133.524</c:v>
                </c:pt>
                <c:pt idx="378">
                  <c:v>133.614</c:v>
                </c:pt>
                <c:pt idx="379">
                  <c:v>133.466</c:v>
                </c:pt>
                <c:pt idx="380">
                  <c:v>133.392</c:v>
                </c:pt>
                <c:pt idx="381">
                  <c:v>133.228</c:v>
                </c:pt>
                <c:pt idx="382">
                  <c:v>133.185</c:v>
                </c:pt>
                <c:pt idx="383">
                  <c:v>133.259</c:v>
                </c:pt>
                <c:pt idx="384">
                  <c:v>133.316</c:v>
                </c:pt>
                <c:pt idx="385">
                  <c:v>133.266</c:v>
                </c:pt>
                <c:pt idx="386">
                  <c:v>133.25</c:v>
                </c:pt>
                <c:pt idx="387">
                  <c:v>132.996</c:v>
                </c:pt>
                <c:pt idx="388">
                  <c:v>138.937</c:v>
                </c:pt>
                <c:pt idx="389">
                  <c:v>135.94</c:v>
                </c:pt>
                <c:pt idx="390">
                  <c:v>132.854</c:v>
                </c:pt>
                <c:pt idx="391">
                  <c:v>132.995</c:v>
                </c:pt>
                <c:pt idx="392">
                  <c:v>132.339</c:v>
                </c:pt>
                <c:pt idx="393">
                  <c:v>130.433</c:v>
                </c:pt>
                <c:pt idx="394">
                  <c:v>129.588</c:v>
                </c:pt>
                <c:pt idx="395">
                  <c:v>133.464</c:v>
                </c:pt>
                <c:pt idx="396">
                  <c:v>133.487</c:v>
                </c:pt>
                <c:pt idx="397">
                  <c:v>129.292</c:v>
                </c:pt>
                <c:pt idx="398">
                  <c:v>131.546</c:v>
                </c:pt>
                <c:pt idx="399">
                  <c:v>136.52</c:v>
                </c:pt>
                <c:pt idx="400">
                  <c:v>133.27</c:v>
                </c:pt>
                <c:pt idx="401">
                  <c:v>133.555</c:v>
                </c:pt>
                <c:pt idx="402">
                  <c:v>134.113</c:v>
                </c:pt>
                <c:pt idx="403">
                  <c:v>138.705</c:v>
                </c:pt>
                <c:pt idx="404">
                  <c:v>137.497</c:v>
                </c:pt>
                <c:pt idx="405">
                  <c:v>142.485</c:v>
                </c:pt>
                <c:pt idx="406">
                  <c:v>141.356</c:v>
                </c:pt>
                <c:pt idx="407">
                  <c:v>152.288</c:v>
                </c:pt>
                <c:pt idx="408">
                  <c:v>150.279</c:v>
                </c:pt>
                <c:pt idx="409">
                  <c:v>148.239</c:v>
                </c:pt>
                <c:pt idx="410">
                  <c:v>145.609</c:v>
                </c:pt>
                <c:pt idx="411">
                  <c:v>150.96</c:v>
                </c:pt>
                <c:pt idx="412">
                  <c:v>147.689</c:v>
                </c:pt>
                <c:pt idx="413">
                  <c:v>146.268</c:v>
                </c:pt>
                <c:pt idx="414">
                  <c:v>150.77</c:v>
                </c:pt>
                <c:pt idx="415">
                  <c:v>146.16</c:v>
                </c:pt>
                <c:pt idx="416">
                  <c:v>146.113</c:v>
                </c:pt>
                <c:pt idx="417">
                  <c:v>146.629</c:v>
                </c:pt>
                <c:pt idx="418">
                  <c:v>145.136</c:v>
                </c:pt>
                <c:pt idx="419">
                  <c:v>150.476</c:v>
                </c:pt>
                <c:pt idx="420">
                  <c:v>143.722</c:v>
                </c:pt>
                <c:pt idx="421">
                  <c:v>145.465</c:v>
                </c:pt>
                <c:pt idx="422">
                  <c:v>141.345</c:v>
                </c:pt>
                <c:pt idx="423">
                  <c:v>140.152</c:v>
                </c:pt>
                <c:pt idx="424">
                  <c:v>134.729</c:v>
                </c:pt>
                <c:pt idx="425">
                  <c:v>136.062</c:v>
                </c:pt>
                <c:pt idx="426">
                  <c:v>137.378</c:v>
                </c:pt>
                <c:pt idx="427">
                  <c:v>138.401</c:v>
                </c:pt>
                <c:pt idx="428">
                  <c:v>137.931</c:v>
                </c:pt>
                <c:pt idx="429">
                  <c:v>140.604</c:v>
                </c:pt>
                <c:pt idx="430">
                  <c:v>142.192</c:v>
                </c:pt>
                <c:pt idx="431">
                  <c:v>144.212</c:v>
                </c:pt>
                <c:pt idx="432">
                  <c:v>151.266</c:v>
                </c:pt>
                <c:pt idx="433">
                  <c:v>148.271</c:v>
                </c:pt>
                <c:pt idx="434">
                  <c:v>149.686</c:v>
                </c:pt>
                <c:pt idx="435">
                  <c:v>146.768</c:v>
                </c:pt>
                <c:pt idx="436">
                  <c:v>152.703</c:v>
                </c:pt>
                <c:pt idx="437">
                  <c:v>159.763</c:v>
                </c:pt>
                <c:pt idx="438">
                  <c:v>158.03</c:v>
                </c:pt>
                <c:pt idx="439">
                  <c:v>152.987</c:v>
                </c:pt>
                <c:pt idx="440">
                  <c:v>152.979</c:v>
                </c:pt>
                <c:pt idx="441">
                  <c:v>152.948</c:v>
                </c:pt>
                <c:pt idx="442">
                  <c:v>152.547</c:v>
                </c:pt>
                <c:pt idx="443">
                  <c:v>152.441</c:v>
                </c:pt>
                <c:pt idx="444">
                  <c:v>152.508</c:v>
                </c:pt>
                <c:pt idx="445">
                  <c:v>152.766</c:v>
                </c:pt>
                <c:pt idx="446">
                  <c:v>152.034</c:v>
                </c:pt>
                <c:pt idx="447">
                  <c:v>153.276</c:v>
                </c:pt>
                <c:pt idx="448">
                  <c:v>151.237</c:v>
                </c:pt>
                <c:pt idx="449">
                  <c:v>149.78</c:v>
                </c:pt>
                <c:pt idx="450">
                  <c:v>145.039</c:v>
                </c:pt>
                <c:pt idx="451">
                  <c:v>149.674</c:v>
                </c:pt>
                <c:pt idx="452">
                  <c:v>146.938</c:v>
                </c:pt>
                <c:pt idx="453">
                  <c:v>144.226</c:v>
                </c:pt>
                <c:pt idx="454">
                  <c:v>142.283</c:v>
                </c:pt>
                <c:pt idx="455">
                  <c:v>142.479</c:v>
                </c:pt>
                <c:pt idx="456">
                  <c:v>150.112</c:v>
                </c:pt>
                <c:pt idx="457">
                  <c:v>147.141</c:v>
                </c:pt>
                <c:pt idx="458">
                  <c:v>149.027</c:v>
                </c:pt>
                <c:pt idx="459">
                  <c:v>148.184</c:v>
                </c:pt>
                <c:pt idx="460">
                  <c:v>148.055</c:v>
                </c:pt>
                <c:pt idx="461">
                  <c:v>153.891</c:v>
                </c:pt>
                <c:pt idx="462">
                  <c:v>161.825</c:v>
                </c:pt>
                <c:pt idx="463">
                  <c:v>160.337</c:v>
                </c:pt>
                <c:pt idx="464">
                  <c:v>156.552</c:v>
                </c:pt>
                <c:pt idx="465">
                  <c:v>156.384</c:v>
                </c:pt>
                <c:pt idx="466">
                  <c:v>157.044</c:v>
                </c:pt>
                <c:pt idx="467">
                  <c:v>157.105</c:v>
                </c:pt>
                <c:pt idx="468">
                  <c:v>156.691</c:v>
                </c:pt>
                <c:pt idx="469">
                  <c:v>155.931</c:v>
                </c:pt>
                <c:pt idx="470">
                  <c:v>155.595</c:v>
                </c:pt>
                <c:pt idx="471">
                  <c:v>156.783</c:v>
                </c:pt>
                <c:pt idx="472">
                  <c:v>157.66</c:v>
                </c:pt>
                <c:pt idx="473">
                  <c:v>160.785</c:v>
                </c:pt>
                <c:pt idx="474">
                  <c:v>162.891</c:v>
                </c:pt>
                <c:pt idx="475">
                  <c:v>155.724</c:v>
                </c:pt>
                <c:pt idx="476">
                  <c:v>153.294</c:v>
                </c:pt>
                <c:pt idx="477">
                  <c:v>151.325</c:v>
                </c:pt>
                <c:pt idx="478">
                  <c:v>176.613</c:v>
                </c:pt>
                <c:pt idx="479">
                  <c:v>154.023</c:v>
                </c:pt>
                <c:pt idx="480">
                  <c:v>150.399</c:v>
                </c:pt>
                <c:pt idx="481">
                  <c:v>149.063</c:v>
                </c:pt>
                <c:pt idx="482">
                  <c:v>147.656</c:v>
                </c:pt>
                <c:pt idx="483">
                  <c:v>147.52</c:v>
                </c:pt>
                <c:pt idx="484">
                  <c:v>155.492</c:v>
                </c:pt>
                <c:pt idx="485">
                  <c:v>164.402</c:v>
                </c:pt>
                <c:pt idx="486">
                  <c:v>156.742</c:v>
                </c:pt>
                <c:pt idx="487">
                  <c:v>154.746</c:v>
                </c:pt>
                <c:pt idx="488">
                  <c:v>151.473</c:v>
                </c:pt>
                <c:pt idx="489">
                  <c:v>152.242</c:v>
                </c:pt>
                <c:pt idx="490">
                  <c:v>154.101</c:v>
                </c:pt>
                <c:pt idx="491">
                  <c:v>154.589</c:v>
                </c:pt>
                <c:pt idx="492">
                  <c:v>150.788</c:v>
                </c:pt>
                <c:pt idx="493">
                  <c:v>151.128</c:v>
                </c:pt>
                <c:pt idx="494">
                  <c:v>151.687</c:v>
                </c:pt>
                <c:pt idx="495">
                  <c:v>151.526</c:v>
                </c:pt>
                <c:pt idx="496">
                  <c:v>151.315</c:v>
                </c:pt>
                <c:pt idx="497">
                  <c:v>151.521</c:v>
                </c:pt>
                <c:pt idx="498">
                  <c:v>151.273</c:v>
                </c:pt>
                <c:pt idx="499">
                  <c:v>150.703</c:v>
                </c:pt>
                <c:pt idx="500">
                  <c:v>151.15</c:v>
                </c:pt>
                <c:pt idx="501">
                  <c:v>155.739</c:v>
                </c:pt>
                <c:pt idx="502">
                  <c:v>173.618</c:v>
                </c:pt>
                <c:pt idx="503">
                  <c:v>177.956</c:v>
                </c:pt>
                <c:pt idx="504">
                  <c:v>169.465</c:v>
                </c:pt>
                <c:pt idx="505">
                  <c:v>155.914</c:v>
                </c:pt>
                <c:pt idx="506">
                  <c:v>143.316</c:v>
                </c:pt>
                <c:pt idx="507">
                  <c:v>143.145</c:v>
                </c:pt>
                <c:pt idx="508">
                  <c:v>138.561</c:v>
                </c:pt>
                <c:pt idx="509">
                  <c:v>143.021</c:v>
                </c:pt>
                <c:pt idx="510">
                  <c:v>144.631</c:v>
                </c:pt>
                <c:pt idx="511">
                  <c:v>143.683</c:v>
                </c:pt>
                <c:pt idx="512">
                  <c:v>141.746</c:v>
                </c:pt>
                <c:pt idx="513">
                  <c:v>140.714</c:v>
                </c:pt>
                <c:pt idx="514">
                  <c:v>147.458</c:v>
                </c:pt>
                <c:pt idx="515">
                  <c:v>146.353</c:v>
                </c:pt>
                <c:pt idx="516">
                  <c:v>146.345</c:v>
                </c:pt>
                <c:pt idx="517">
                  <c:v>143.177</c:v>
                </c:pt>
                <c:pt idx="518">
                  <c:v>143.16</c:v>
                </c:pt>
                <c:pt idx="519">
                  <c:v>142.996</c:v>
                </c:pt>
                <c:pt idx="520">
                  <c:v>142.789</c:v>
                </c:pt>
                <c:pt idx="521">
                  <c:v>142.465</c:v>
                </c:pt>
                <c:pt idx="522">
                  <c:v>142.751</c:v>
                </c:pt>
                <c:pt idx="523">
                  <c:v>142.435</c:v>
                </c:pt>
                <c:pt idx="524">
                  <c:v>142.513</c:v>
                </c:pt>
                <c:pt idx="525">
                  <c:v>142.595</c:v>
                </c:pt>
                <c:pt idx="526">
                  <c:v>142.743</c:v>
                </c:pt>
                <c:pt idx="527">
                  <c:v>142.77</c:v>
                </c:pt>
                <c:pt idx="528">
                  <c:v>142.661</c:v>
                </c:pt>
                <c:pt idx="529">
                  <c:v>142.7</c:v>
                </c:pt>
                <c:pt idx="530">
                  <c:v>142.817</c:v>
                </c:pt>
                <c:pt idx="531">
                  <c:v>142.506</c:v>
                </c:pt>
                <c:pt idx="532">
                  <c:v>142.779</c:v>
                </c:pt>
                <c:pt idx="533">
                  <c:v>142.889</c:v>
                </c:pt>
                <c:pt idx="534">
                  <c:v>142.721</c:v>
                </c:pt>
                <c:pt idx="535">
                  <c:v>142.561</c:v>
                </c:pt>
                <c:pt idx="536">
                  <c:v>142.498</c:v>
                </c:pt>
                <c:pt idx="537">
                  <c:v>142.747</c:v>
                </c:pt>
                <c:pt idx="538">
                  <c:v>142.419</c:v>
                </c:pt>
                <c:pt idx="539">
                  <c:v>142.552</c:v>
                </c:pt>
                <c:pt idx="540">
                  <c:v>142.747</c:v>
                </c:pt>
                <c:pt idx="541">
                  <c:v>142.902</c:v>
                </c:pt>
                <c:pt idx="542">
                  <c:v>142.853</c:v>
                </c:pt>
                <c:pt idx="543">
                  <c:v>142.778</c:v>
                </c:pt>
                <c:pt idx="544">
                  <c:v>142.712</c:v>
                </c:pt>
                <c:pt idx="545">
                  <c:v>142.767</c:v>
                </c:pt>
                <c:pt idx="546">
                  <c:v>144.138</c:v>
                </c:pt>
                <c:pt idx="547">
                  <c:v>143.224</c:v>
                </c:pt>
                <c:pt idx="548">
                  <c:v>143.25</c:v>
                </c:pt>
                <c:pt idx="549">
                  <c:v>142.719</c:v>
                </c:pt>
                <c:pt idx="550">
                  <c:v>142.762</c:v>
                </c:pt>
                <c:pt idx="551">
                  <c:v>142.973</c:v>
                </c:pt>
                <c:pt idx="552">
                  <c:v>143.227</c:v>
                </c:pt>
                <c:pt idx="553">
                  <c:v>142.907</c:v>
                </c:pt>
                <c:pt idx="554">
                  <c:v>142.853</c:v>
                </c:pt>
                <c:pt idx="555">
                  <c:v>142.583</c:v>
                </c:pt>
                <c:pt idx="556">
                  <c:v>142.798</c:v>
                </c:pt>
                <c:pt idx="557">
                  <c:v>142.997</c:v>
                </c:pt>
                <c:pt idx="558">
                  <c:v>142.911</c:v>
                </c:pt>
                <c:pt idx="559">
                  <c:v>142.762</c:v>
                </c:pt>
                <c:pt idx="560">
                  <c:v>143</c:v>
                </c:pt>
                <c:pt idx="561">
                  <c:v>142.934</c:v>
                </c:pt>
                <c:pt idx="562">
                  <c:v>142.941</c:v>
                </c:pt>
                <c:pt idx="563">
                  <c:v>142.934</c:v>
                </c:pt>
                <c:pt idx="564">
                  <c:v>142.853</c:v>
                </c:pt>
                <c:pt idx="565">
                  <c:v>142.807</c:v>
                </c:pt>
                <c:pt idx="566">
                  <c:v>142.846</c:v>
                </c:pt>
                <c:pt idx="567">
                  <c:v>143.014</c:v>
                </c:pt>
                <c:pt idx="568">
                  <c:v>142.807</c:v>
                </c:pt>
                <c:pt idx="569">
                  <c:v>142.775</c:v>
                </c:pt>
                <c:pt idx="570">
                  <c:v>142.869</c:v>
                </c:pt>
                <c:pt idx="571">
                  <c:v>142.732</c:v>
                </c:pt>
                <c:pt idx="572">
                  <c:v>142.661</c:v>
                </c:pt>
                <c:pt idx="573">
                  <c:v>142.931</c:v>
                </c:pt>
                <c:pt idx="574">
                  <c:v>142.614</c:v>
                </c:pt>
                <c:pt idx="575">
                  <c:v>142.856</c:v>
                </c:pt>
                <c:pt idx="576">
                  <c:v>142.923</c:v>
                </c:pt>
                <c:pt idx="577">
                  <c:v>142.635</c:v>
                </c:pt>
                <c:pt idx="578">
                  <c:v>142.729</c:v>
                </c:pt>
                <c:pt idx="579">
                  <c:v>142.807</c:v>
                </c:pt>
                <c:pt idx="580">
                  <c:v>142.756</c:v>
                </c:pt>
                <c:pt idx="581">
                  <c:v>142.717</c:v>
                </c:pt>
                <c:pt idx="582">
                  <c:v>142.811</c:v>
                </c:pt>
                <c:pt idx="583">
                  <c:v>143.018</c:v>
                </c:pt>
                <c:pt idx="584">
                  <c:v>142.653</c:v>
                </c:pt>
                <c:pt idx="585">
                  <c:v>142.735</c:v>
                </c:pt>
                <c:pt idx="586">
                  <c:v>142.681</c:v>
                </c:pt>
                <c:pt idx="587">
                  <c:v>142.79</c:v>
                </c:pt>
                <c:pt idx="588">
                  <c:v>142.896</c:v>
                </c:pt>
                <c:pt idx="589">
                  <c:v>142.846</c:v>
                </c:pt>
                <c:pt idx="590">
                  <c:v>142.682</c:v>
                </c:pt>
                <c:pt idx="591">
                  <c:v>142.686</c:v>
                </c:pt>
                <c:pt idx="592">
                  <c:v>142.803</c:v>
                </c:pt>
                <c:pt idx="593">
                  <c:v>142.869</c:v>
                </c:pt>
                <c:pt idx="594">
                  <c:v>142.818</c:v>
                </c:pt>
                <c:pt idx="595">
                  <c:v>142.814</c:v>
                </c:pt>
                <c:pt idx="596">
                  <c:v>142.938</c:v>
                </c:pt>
                <c:pt idx="597">
                  <c:v>142.755</c:v>
                </c:pt>
                <c:pt idx="598">
                  <c:v>142.892</c:v>
                </c:pt>
                <c:pt idx="599">
                  <c:v>142.731</c:v>
                </c:pt>
                <c:pt idx="600">
                  <c:v>142.634</c:v>
                </c:pt>
                <c:pt idx="601">
                  <c:v>142.393</c:v>
                </c:pt>
                <c:pt idx="602">
                  <c:v>142.498</c:v>
                </c:pt>
                <c:pt idx="603">
                  <c:v>142.639</c:v>
                </c:pt>
                <c:pt idx="604">
                  <c:v>142.592</c:v>
                </c:pt>
                <c:pt idx="605">
                  <c:v>142.576</c:v>
                </c:pt>
                <c:pt idx="606">
                  <c:v>142.213</c:v>
                </c:pt>
                <c:pt idx="607">
                  <c:v>142.364</c:v>
                </c:pt>
                <c:pt idx="608">
                  <c:v>142.267</c:v>
                </c:pt>
                <c:pt idx="609">
                  <c:v>142.388</c:v>
                </c:pt>
                <c:pt idx="610">
                  <c:v>142.384</c:v>
                </c:pt>
                <c:pt idx="611">
                  <c:v>142.142</c:v>
                </c:pt>
                <c:pt idx="612">
                  <c:v>142.134</c:v>
                </c:pt>
                <c:pt idx="613">
                  <c:v>142.248</c:v>
                </c:pt>
                <c:pt idx="614">
                  <c:v>142.068</c:v>
                </c:pt>
                <c:pt idx="615">
                  <c:v>142.33</c:v>
                </c:pt>
                <c:pt idx="616">
                  <c:v>142.268</c:v>
                </c:pt>
                <c:pt idx="617">
                  <c:v>142.498</c:v>
                </c:pt>
                <c:pt idx="618">
                  <c:v>142.338</c:v>
                </c:pt>
                <c:pt idx="619">
                  <c:v>142.146</c:v>
                </c:pt>
                <c:pt idx="620">
                  <c:v>142.274</c:v>
                </c:pt>
                <c:pt idx="621">
                  <c:v>142.29</c:v>
                </c:pt>
                <c:pt idx="622">
                  <c:v>142.048</c:v>
                </c:pt>
                <c:pt idx="623">
                  <c:v>142.036</c:v>
                </c:pt>
                <c:pt idx="624">
                  <c:v>142.235</c:v>
                </c:pt>
                <c:pt idx="625">
                  <c:v>142.1</c:v>
                </c:pt>
                <c:pt idx="626">
                  <c:v>142.24</c:v>
                </c:pt>
                <c:pt idx="627">
                  <c:v>142.111</c:v>
                </c:pt>
                <c:pt idx="628">
                  <c:v>142.127</c:v>
                </c:pt>
                <c:pt idx="629">
                  <c:v>141.846</c:v>
                </c:pt>
                <c:pt idx="630">
                  <c:v>142.131</c:v>
                </c:pt>
                <c:pt idx="631">
                  <c:v>142.181</c:v>
                </c:pt>
                <c:pt idx="632">
                  <c:v>142.106</c:v>
                </c:pt>
                <c:pt idx="633">
                  <c:v>142.052</c:v>
                </c:pt>
                <c:pt idx="634">
                  <c:v>142.142</c:v>
                </c:pt>
                <c:pt idx="635">
                  <c:v>142.149</c:v>
                </c:pt>
                <c:pt idx="636">
                  <c:v>142.302</c:v>
                </c:pt>
                <c:pt idx="637">
                  <c:v>142.174</c:v>
                </c:pt>
                <c:pt idx="638">
                  <c:v>142.037</c:v>
                </c:pt>
                <c:pt idx="639">
                  <c:v>142.143</c:v>
                </c:pt>
                <c:pt idx="640">
                  <c:v>142.057</c:v>
                </c:pt>
                <c:pt idx="641">
                  <c:v>142.002</c:v>
                </c:pt>
                <c:pt idx="642">
                  <c:v>142.025</c:v>
                </c:pt>
                <c:pt idx="643">
                  <c:v>142.087</c:v>
                </c:pt>
                <c:pt idx="644">
                  <c:v>142.103</c:v>
                </c:pt>
                <c:pt idx="645">
                  <c:v>142.052</c:v>
                </c:pt>
                <c:pt idx="646">
                  <c:v>142.087</c:v>
                </c:pt>
                <c:pt idx="647">
                  <c:v>142.106</c:v>
                </c:pt>
                <c:pt idx="648">
                  <c:v>141.86</c:v>
                </c:pt>
                <c:pt idx="649">
                  <c:v>141.998</c:v>
                </c:pt>
                <c:pt idx="650">
                  <c:v>142.096</c:v>
                </c:pt>
                <c:pt idx="651">
                  <c:v>142.146</c:v>
                </c:pt>
                <c:pt idx="652">
                  <c:v>142.268</c:v>
                </c:pt>
                <c:pt idx="653">
                  <c:v>142.166</c:v>
                </c:pt>
                <c:pt idx="654">
                  <c:v>142.01</c:v>
                </c:pt>
                <c:pt idx="655">
                  <c:v>141.567</c:v>
                </c:pt>
                <c:pt idx="656">
                  <c:v>141.864</c:v>
                </c:pt>
                <c:pt idx="657">
                  <c:v>141.79</c:v>
                </c:pt>
                <c:pt idx="658">
                  <c:v>141.896</c:v>
                </c:pt>
                <c:pt idx="659">
                  <c:v>141.806</c:v>
                </c:pt>
                <c:pt idx="660">
                  <c:v>141.782</c:v>
                </c:pt>
                <c:pt idx="661">
                  <c:v>141.893</c:v>
                </c:pt>
                <c:pt idx="662">
                  <c:v>141.572</c:v>
                </c:pt>
                <c:pt idx="663">
                  <c:v>141.721</c:v>
                </c:pt>
                <c:pt idx="664">
                  <c:v>141.721</c:v>
                </c:pt>
                <c:pt idx="665">
                  <c:v>141.799</c:v>
                </c:pt>
                <c:pt idx="666">
                  <c:v>141.678</c:v>
                </c:pt>
                <c:pt idx="667">
                  <c:v>141.653</c:v>
                </c:pt>
                <c:pt idx="668">
                  <c:v>141.747</c:v>
                </c:pt>
                <c:pt idx="669">
                  <c:v>141.915</c:v>
                </c:pt>
                <c:pt idx="670">
                  <c:v>141.649</c:v>
                </c:pt>
                <c:pt idx="671">
                  <c:v>141.493</c:v>
                </c:pt>
                <c:pt idx="672">
                  <c:v>141.591</c:v>
                </c:pt>
                <c:pt idx="673">
                  <c:v>141.596</c:v>
                </c:pt>
                <c:pt idx="674">
                  <c:v>141.51</c:v>
                </c:pt>
                <c:pt idx="675">
                  <c:v>141.494</c:v>
                </c:pt>
                <c:pt idx="676">
                  <c:v>141.639</c:v>
                </c:pt>
                <c:pt idx="677">
                  <c:v>141.619</c:v>
                </c:pt>
                <c:pt idx="678">
                  <c:v>141.826</c:v>
                </c:pt>
                <c:pt idx="679">
                  <c:v>141.649</c:v>
                </c:pt>
                <c:pt idx="680">
                  <c:v>141.642</c:v>
                </c:pt>
                <c:pt idx="681">
                  <c:v>141.7</c:v>
                </c:pt>
                <c:pt idx="682">
                  <c:v>141.88</c:v>
                </c:pt>
                <c:pt idx="683">
                  <c:v>141.7</c:v>
                </c:pt>
                <c:pt idx="684">
                  <c:v>141.627</c:v>
                </c:pt>
                <c:pt idx="685">
                  <c:v>141.732</c:v>
                </c:pt>
                <c:pt idx="686">
                  <c:v>141.678</c:v>
                </c:pt>
                <c:pt idx="687">
                  <c:v>141.549</c:v>
                </c:pt>
                <c:pt idx="688">
                  <c:v>141.666</c:v>
                </c:pt>
                <c:pt idx="689">
                  <c:v>141.568</c:v>
                </c:pt>
                <c:pt idx="690">
                  <c:v>141.678</c:v>
                </c:pt>
                <c:pt idx="691">
                  <c:v>141.626</c:v>
                </c:pt>
                <c:pt idx="692">
                  <c:v>141.806</c:v>
                </c:pt>
                <c:pt idx="693">
                  <c:v>141.696</c:v>
                </c:pt>
                <c:pt idx="694">
                  <c:v>141.591</c:v>
                </c:pt>
                <c:pt idx="695">
                  <c:v>141.563</c:v>
                </c:pt>
                <c:pt idx="696">
                  <c:v>141.802</c:v>
                </c:pt>
                <c:pt idx="697">
                  <c:v>141.537</c:v>
                </c:pt>
                <c:pt idx="698">
                  <c:v>141.443</c:v>
                </c:pt>
                <c:pt idx="699">
                  <c:v>141.33</c:v>
                </c:pt>
                <c:pt idx="700">
                  <c:v>141.361</c:v>
                </c:pt>
                <c:pt idx="701">
                  <c:v>141.631</c:v>
                </c:pt>
                <c:pt idx="702">
                  <c:v>141.623</c:v>
                </c:pt>
                <c:pt idx="703">
                  <c:v>141.614</c:v>
                </c:pt>
                <c:pt idx="704">
                  <c:v>141.724</c:v>
                </c:pt>
                <c:pt idx="705">
                  <c:v>141.724</c:v>
                </c:pt>
                <c:pt idx="706">
                  <c:v>141.716</c:v>
                </c:pt>
                <c:pt idx="707">
                  <c:v>141.548</c:v>
                </c:pt>
                <c:pt idx="708">
                  <c:v>141.423</c:v>
                </c:pt>
                <c:pt idx="709">
                  <c:v>141.385</c:v>
                </c:pt>
                <c:pt idx="710">
                  <c:v>141.725</c:v>
                </c:pt>
                <c:pt idx="711">
                  <c:v>141.662</c:v>
                </c:pt>
                <c:pt idx="712">
                  <c:v>141.568</c:v>
                </c:pt>
                <c:pt idx="713">
                  <c:v>141.693</c:v>
                </c:pt>
                <c:pt idx="714">
                  <c:v>141.615</c:v>
                </c:pt>
                <c:pt idx="715">
                  <c:v>141.467</c:v>
                </c:pt>
                <c:pt idx="716">
                  <c:v>141.524</c:v>
                </c:pt>
                <c:pt idx="717">
                  <c:v>141.712</c:v>
                </c:pt>
                <c:pt idx="718">
                  <c:v>141.403</c:v>
                </c:pt>
                <c:pt idx="719">
                  <c:v>141.458</c:v>
                </c:pt>
                <c:pt idx="720">
                  <c:v>141.458</c:v>
                </c:pt>
                <c:pt idx="721">
                  <c:v>141.396</c:v>
                </c:pt>
                <c:pt idx="722">
                  <c:v>141.896</c:v>
                </c:pt>
                <c:pt idx="723">
                  <c:v>144.436</c:v>
                </c:pt>
                <c:pt idx="724">
                  <c:v>141.232</c:v>
                </c:pt>
                <c:pt idx="725">
                  <c:v>139.193</c:v>
                </c:pt>
                <c:pt idx="726">
                  <c:v>140.688</c:v>
                </c:pt>
                <c:pt idx="727">
                  <c:v>139.173</c:v>
                </c:pt>
                <c:pt idx="728">
                  <c:v>141.86</c:v>
                </c:pt>
                <c:pt idx="729">
                  <c:v>140.591</c:v>
                </c:pt>
                <c:pt idx="730">
                  <c:v>140.329</c:v>
                </c:pt>
                <c:pt idx="731">
                  <c:v>137.638</c:v>
                </c:pt>
                <c:pt idx="732">
                  <c:v>144.201</c:v>
                </c:pt>
                <c:pt idx="733">
                  <c:v>141.545</c:v>
                </c:pt>
                <c:pt idx="734">
                  <c:v>141.803</c:v>
                </c:pt>
                <c:pt idx="735">
                  <c:v>146.074</c:v>
                </c:pt>
                <c:pt idx="736">
                  <c:v>144.476</c:v>
                </c:pt>
                <c:pt idx="737">
                  <c:v>149.073</c:v>
                </c:pt>
                <c:pt idx="738">
                  <c:v>148.862</c:v>
                </c:pt>
                <c:pt idx="739">
                  <c:v>155.328</c:v>
                </c:pt>
                <c:pt idx="740">
                  <c:v>156.481</c:v>
                </c:pt>
                <c:pt idx="741">
                  <c:v>152.751</c:v>
                </c:pt>
                <c:pt idx="742">
                  <c:v>151.415</c:v>
                </c:pt>
                <c:pt idx="743">
                  <c:v>151.355</c:v>
                </c:pt>
                <c:pt idx="744">
                  <c:v>151.129</c:v>
                </c:pt>
                <c:pt idx="745">
                  <c:v>151.039</c:v>
                </c:pt>
                <c:pt idx="746">
                  <c:v>150.848</c:v>
                </c:pt>
                <c:pt idx="747">
                  <c:v>153.638</c:v>
                </c:pt>
                <c:pt idx="748">
                  <c:v>151.894</c:v>
                </c:pt>
                <c:pt idx="749">
                  <c:v>156.487</c:v>
                </c:pt>
                <c:pt idx="750">
                  <c:v>149.397</c:v>
                </c:pt>
                <c:pt idx="751">
                  <c:v>150.99</c:v>
                </c:pt>
                <c:pt idx="752">
                  <c:v>154.762</c:v>
                </c:pt>
                <c:pt idx="753">
                  <c:v>145.622</c:v>
                </c:pt>
                <c:pt idx="754">
                  <c:v>147.63</c:v>
                </c:pt>
                <c:pt idx="755">
                  <c:v>142.099</c:v>
                </c:pt>
                <c:pt idx="756">
                  <c:v>143.497</c:v>
                </c:pt>
                <c:pt idx="757">
                  <c:v>145.872</c:v>
                </c:pt>
                <c:pt idx="758">
                  <c:v>149.402</c:v>
                </c:pt>
                <c:pt idx="759">
                  <c:v>147.469</c:v>
                </c:pt>
                <c:pt idx="760">
                  <c:v>146.344</c:v>
                </c:pt>
                <c:pt idx="761">
                  <c:v>154.297</c:v>
                </c:pt>
                <c:pt idx="762">
                  <c:v>150.583</c:v>
                </c:pt>
                <c:pt idx="763">
                  <c:v>152.763</c:v>
                </c:pt>
                <c:pt idx="764">
                  <c:v>150.36</c:v>
                </c:pt>
                <c:pt idx="765">
                  <c:v>156.142</c:v>
                </c:pt>
                <c:pt idx="766">
                  <c:v>163.294</c:v>
                </c:pt>
                <c:pt idx="767">
                  <c:v>159.648</c:v>
                </c:pt>
                <c:pt idx="768">
                  <c:v>154.896</c:v>
                </c:pt>
                <c:pt idx="769">
                  <c:v>156.048</c:v>
                </c:pt>
                <c:pt idx="770">
                  <c:v>154.421</c:v>
                </c:pt>
                <c:pt idx="771">
                  <c:v>155.026</c:v>
                </c:pt>
                <c:pt idx="772">
                  <c:v>153.05</c:v>
                </c:pt>
                <c:pt idx="773">
                  <c:v>153.58</c:v>
                </c:pt>
                <c:pt idx="774">
                  <c:v>153.881</c:v>
                </c:pt>
                <c:pt idx="775">
                  <c:v>150.131</c:v>
                </c:pt>
                <c:pt idx="776">
                  <c:v>150.963</c:v>
                </c:pt>
                <c:pt idx="777">
                  <c:v>150.021</c:v>
                </c:pt>
                <c:pt idx="778">
                  <c:v>148.869</c:v>
                </c:pt>
                <c:pt idx="779">
                  <c:v>152.014</c:v>
                </c:pt>
                <c:pt idx="780">
                  <c:v>150.608</c:v>
                </c:pt>
                <c:pt idx="781">
                  <c:v>147.576</c:v>
                </c:pt>
                <c:pt idx="782">
                  <c:v>143.986</c:v>
                </c:pt>
                <c:pt idx="783">
                  <c:v>144.018</c:v>
                </c:pt>
                <c:pt idx="784">
                  <c:v>144.232</c:v>
                </c:pt>
                <c:pt idx="785">
                  <c:v>144.334</c:v>
                </c:pt>
                <c:pt idx="786">
                  <c:v>151.424</c:v>
                </c:pt>
                <c:pt idx="787">
                  <c:v>148.326</c:v>
                </c:pt>
                <c:pt idx="788">
                  <c:v>148.631</c:v>
                </c:pt>
                <c:pt idx="789">
                  <c:v>149.806</c:v>
                </c:pt>
                <c:pt idx="790">
                  <c:v>156.513</c:v>
                </c:pt>
                <c:pt idx="791">
                  <c:v>156.739</c:v>
                </c:pt>
                <c:pt idx="792">
                  <c:v>167.38</c:v>
                </c:pt>
                <c:pt idx="793">
                  <c:v>174.38</c:v>
                </c:pt>
                <c:pt idx="794">
                  <c:v>165.224</c:v>
                </c:pt>
                <c:pt idx="795">
                  <c:v>164.216</c:v>
                </c:pt>
                <c:pt idx="796">
                  <c:v>164.406</c:v>
                </c:pt>
                <c:pt idx="797">
                  <c:v>164.441</c:v>
                </c:pt>
                <c:pt idx="798">
                  <c:v>163.801</c:v>
                </c:pt>
                <c:pt idx="799">
                  <c:v>163.84</c:v>
                </c:pt>
                <c:pt idx="800">
                  <c:v>163.646</c:v>
                </c:pt>
                <c:pt idx="801">
                  <c:v>163.747</c:v>
                </c:pt>
                <c:pt idx="802">
                  <c:v>164.286</c:v>
                </c:pt>
                <c:pt idx="803">
                  <c:v>165.837</c:v>
                </c:pt>
                <c:pt idx="804">
                  <c:v>171.75</c:v>
                </c:pt>
                <c:pt idx="805">
                  <c:v>167.398</c:v>
                </c:pt>
                <c:pt idx="806">
                  <c:v>163.844</c:v>
                </c:pt>
                <c:pt idx="807">
                  <c:v>160.979</c:v>
                </c:pt>
                <c:pt idx="808">
                  <c:v>178.51</c:v>
                </c:pt>
                <c:pt idx="809">
                  <c:v>154.335</c:v>
                </c:pt>
                <c:pt idx="810">
                  <c:v>154.397</c:v>
                </c:pt>
                <c:pt idx="811">
                  <c:v>150.236</c:v>
                </c:pt>
                <c:pt idx="812">
                  <c:v>148.311</c:v>
                </c:pt>
                <c:pt idx="813">
                  <c:v>148.436</c:v>
                </c:pt>
                <c:pt idx="814">
                  <c:v>148.752</c:v>
                </c:pt>
                <c:pt idx="815">
                  <c:v>149.116</c:v>
                </c:pt>
                <c:pt idx="816">
                  <c:v>155.979</c:v>
                </c:pt>
                <c:pt idx="817">
                  <c:v>164.82</c:v>
                </c:pt>
                <c:pt idx="818">
                  <c:v>160.765</c:v>
                </c:pt>
                <c:pt idx="819">
                  <c:v>155.779</c:v>
                </c:pt>
                <c:pt idx="820">
                  <c:v>155.252</c:v>
                </c:pt>
                <c:pt idx="821">
                  <c:v>154.362</c:v>
                </c:pt>
                <c:pt idx="822">
                  <c:v>154.205</c:v>
                </c:pt>
                <c:pt idx="823">
                  <c:v>155.772</c:v>
                </c:pt>
                <c:pt idx="824">
                  <c:v>152.919</c:v>
                </c:pt>
                <c:pt idx="825">
                  <c:v>152.031</c:v>
                </c:pt>
                <c:pt idx="826">
                  <c:v>151.947</c:v>
                </c:pt>
                <c:pt idx="827">
                  <c:v>152.121</c:v>
                </c:pt>
                <c:pt idx="828">
                  <c:v>152.133</c:v>
                </c:pt>
                <c:pt idx="829">
                  <c:v>151.54</c:v>
                </c:pt>
                <c:pt idx="830">
                  <c:v>167.744</c:v>
                </c:pt>
                <c:pt idx="831">
                  <c:v>177.246</c:v>
                </c:pt>
                <c:pt idx="832">
                  <c:v>179.057</c:v>
                </c:pt>
                <c:pt idx="833">
                  <c:v>174.859</c:v>
                </c:pt>
                <c:pt idx="834">
                  <c:v>163.911</c:v>
                </c:pt>
                <c:pt idx="835">
                  <c:v>155.751</c:v>
                </c:pt>
                <c:pt idx="836">
                  <c:v>155.731</c:v>
                </c:pt>
                <c:pt idx="837">
                  <c:v>141.63</c:v>
                </c:pt>
                <c:pt idx="838">
                  <c:v>148.471</c:v>
                </c:pt>
                <c:pt idx="839">
                  <c:v>143.157</c:v>
                </c:pt>
                <c:pt idx="840">
                  <c:v>142.137</c:v>
                </c:pt>
                <c:pt idx="841">
                  <c:v>141.773</c:v>
                </c:pt>
                <c:pt idx="842">
                  <c:v>141.68</c:v>
                </c:pt>
                <c:pt idx="843">
                  <c:v>144.648</c:v>
                </c:pt>
                <c:pt idx="844">
                  <c:v>148.216</c:v>
                </c:pt>
                <c:pt idx="845">
                  <c:v>148.169</c:v>
                </c:pt>
                <c:pt idx="846">
                  <c:v>148.392</c:v>
                </c:pt>
                <c:pt idx="847">
                  <c:v>148.052</c:v>
                </c:pt>
                <c:pt idx="848">
                  <c:v>148.04</c:v>
                </c:pt>
                <c:pt idx="849">
                  <c:v>143.396</c:v>
                </c:pt>
                <c:pt idx="850">
                  <c:v>143.844</c:v>
                </c:pt>
                <c:pt idx="851">
                  <c:v>143.844</c:v>
                </c:pt>
                <c:pt idx="852">
                  <c:v>143.41</c:v>
                </c:pt>
                <c:pt idx="853">
                  <c:v>143.45</c:v>
                </c:pt>
                <c:pt idx="854">
                  <c:v>143.548</c:v>
                </c:pt>
                <c:pt idx="855">
                  <c:v>143.825</c:v>
                </c:pt>
                <c:pt idx="856">
                  <c:v>143.876</c:v>
                </c:pt>
                <c:pt idx="857">
                  <c:v>143.704</c:v>
                </c:pt>
                <c:pt idx="858">
                  <c:v>143.431</c:v>
                </c:pt>
                <c:pt idx="859">
                  <c:v>143.797</c:v>
                </c:pt>
                <c:pt idx="860">
                  <c:v>143.863</c:v>
                </c:pt>
                <c:pt idx="861">
                  <c:v>143.758</c:v>
                </c:pt>
                <c:pt idx="862">
                  <c:v>143.496</c:v>
                </c:pt>
                <c:pt idx="863">
                  <c:v>143.652</c:v>
                </c:pt>
                <c:pt idx="864">
                  <c:v>143.688</c:v>
                </c:pt>
                <c:pt idx="865">
                  <c:v>143.837</c:v>
                </c:pt>
                <c:pt idx="866">
                  <c:v>143.56</c:v>
                </c:pt>
                <c:pt idx="867">
                  <c:v>143.767</c:v>
                </c:pt>
                <c:pt idx="868">
                  <c:v>143.896</c:v>
                </c:pt>
                <c:pt idx="869">
                  <c:v>143.817</c:v>
                </c:pt>
                <c:pt idx="870">
                  <c:v>143.77</c:v>
                </c:pt>
                <c:pt idx="871">
                  <c:v>143.836</c:v>
                </c:pt>
                <c:pt idx="872">
                  <c:v>143.844</c:v>
                </c:pt>
                <c:pt idx="873">
                  <c:v>144.004</c:v>
                </c:pt>
                <c:pt idx="874">
                  <c:v>143.853</c:v>
                </c:pt>
                <c:pt idx="875">
                  <c:v>143.833</c:v>
                </c:pt>
                <c:pt idx="876">
                  <c:v>144.024</c:v>
                </c:pt>
                <c:pt idx="877">
                  <c:v>143.774</c:v>
                </c:pt>
                <c:pt idx="878">
                  <c:v>143.771</c:v>
                </c:pt>
                <c:pt idx="879">
                  <c:v>143.896</c:v>
                </c:pt>
                <c:pt idx="880">
                  <c:v>143.954</c:v>
                </c:pt>
                <c:pt idx="881">
                  <c:v>143.691</c:v>
                </c:pt>
                <c:pt idx="882">
                  <c:v>143.855</c:v>
                </c:pt>
                <c:pt idx="883">
                  <c:v>143.746</c:v>
                </c:pt>
                <c:pt idx="884">
                  <c:v>143.898</c:v>
                </c:pt>
                <c:pt idx="885">
                  <c:v>144.234</c:v>
                </c:pt>
                <c:pt idx="886">
                  <c:v>143.685</c:v>
                </c:pt>
                <c:pt idx="887">
                  <c:v>143.802</c:v>
                </c:pt>
                <c:pt idx="888">
                  <c:v>144.001</c:v>
                </c:pt>
                <c:pt idx="889">
                  <c:v>144.091</c:v>
                </c:pt>
                <c:pt idx="890">
                  <c:v>145.532</c:v>
                </c:pt>
                <c:pt idx="891">
                  <c:v>144.165</c:v>
                </c:pt>
                <c:pt idx="892">
                  <c:v>144.411</c:v>
                </c:pt>
                <c:pt idx="893">
                  <c:v>144.207</c:v>
                </c:pt>
                <c:pt idx="894">
                  <c:v>144.004</c:v>
                </c:pt>
                <c:pt idx="895">
                  <c:v>144.289</c:v>
                </c:pt>
                <c:pt idx="896">
                  <c:v>144.176</c:v>
                </c:pt>
                <c:pt idx="897">
                  <c:v>144.391</c:v>
                </c:pt>
                <c:pt idx="898">
                  <c:v>144.138</c:v>
                </c:pt>
                <c:pt idx="899">
                  <c:v>144.083</c:v>
                </c:pt>
                <c:pt idx="900">
                  <c:v>144.446</c:v>
                </c:pt>
                <c:pt idx="901">
                  <c:v>144.255</c:v>
                </c:pt>
                <c:pt idx="902">
                  <c:v>144.146</c:v>
                </c:pt>
                <c:pt idx="903">
                  <c:v>144.06</c:v>
                </c:pt>
                <c:pt idx="904">
                  <c:v>144.005</c:v>
                </c:pt>
                <c:pt idx="905">
                  <c:v>143.961</c:v>
                </c:pt>
                <c:pt idx="906">
                  <c:v>143.844</c:v>
                </c:pt>
                <c:pt idx="907">
                  <c:v>143.891</c:v>
                </c:pt>
                <c:pt idx="908">
                  <c:v>143.914</c:v>
                </c:pt>
                <c:pt idx="909">
                  <c:v>143.977</c:v>
                </c:pt>
                <c:pt idx="910">
                  <c:v>143.97</c:v>
                </c:pt>
                <c:pt idx="911">
                  <c:v>144.048</c:v>
                </c:pt>
                <c:pt idx="912">
                  <c:v>143.97</c:v>
                </c:pt>
                <c:pt idx="913">
                  <c:v>143.794</c:v>
                </c:pt>
                <c:pt idx="914">
                  <c:v>143.853</c:v>
                </c:pt>
                <c:pt idx="915">
                  <c:v>143.817</c:v>
                </c:pt>
                <c:pt idx="916">
                  <c:v>143.938</c:v>
                </c:pt>
                <c:pt idx="917">
                  <c:v>143.953</c:v>
                </c:pt>
                <c:pt idx="918">
                  <c:v>143.875</c:v>
                </c:pt>
                <c:pt idx="919">
                  <c:v>144.02</c:v>
                </c:pt>
                <c:pt idx="920">
                  <c:v>143.977</c:v>
                </c:pt>
                <c:pt idx="921">
                  <c:v>143.895</c:v>
                </c:pt>
                <c:pt idx="922">
                  <c:v>143.759</c:v>
                </c:pt>
                <c:pt idx="923">
                  <c:v>143.97</c:v>
                </c:pt>
                <c:pt idx="924">
                  <c:v>143.915</c:v>
                </c:pt>
                <c:pt idx="925">
                  <c:v>143.849</c:v>
                </c:pt>
                <c:pt idx="926">
                  <c:v>143.97</c:v>
                </c:pt>
                <c:pt idx="927">
                  <c:v>144.001</c:v>
                </c:pt>
                <c:pt idx="928">
                  <c:v>144.102</c:v>
                </c:pt>
                <c:pt idx="929">
                  <c:v>144.086</c:v>
                </c:pt>
                <c:pt idx="930">
                  <c:v>143.633</c:v>
                </c:pt>
                <c:pt idx="931">
                  <c:v>143.758</c:v>
                </c:pt>
                <c:pt idx="932">
                  <c:v>143.574</c:v>
                </c:pt>
                <c:pt idx="933">
                  <c:v>143.574</c:v>
                </c:pt>
                <c:pt idx="934">
                  <c:v>143.618</c:v>
                </c:pt>
                <c:pt idx="935">
                  <c:v>143.438</c:v>
                </c:pt>
                <c:pt idx="936">
                  <c:v>143.556</c:v>
                </c:pt>
                <c:pt idx="937">
                  <c:v>143.458</c:v>
                </c:pt>
                <c:pt idx="938">
                  <c:v>143.442</c:v>
                </c:pt>
                <c:pt idx="939">
                  <c:v>143.411</c:v>
                </c:pt>
                <c:pt idx="940">
                  <c:v>143.594</c:v>
                </c:pt>
                <c:pt idx="941">
                  <c:v>143.539</c:v>
                </c:pt>
                <c:pt idx="942">
                  <c:v>143.52</c:v>
                </c:pt>
                <c:pt idx="943">
                  <c:v>143.465</c:v>
                </c:pt>
                <c:pt idx="944">
                  <c:v>143.344</c:v>
                </c:pt>
                <c:pt idx="945">
                  <c:v>143.512</c:v>
                </c:pt>
                <c:pt idx="946">
                  <c:v>143.282</c:v>
                </c:pt>
                <c:pt idx="947">
                  <c:v>143.325</c:v>
                </c:pt>
                <c:pt idx="948">
                  <c:v>143.454</c:v>
                </c:pt>
                <c:pt idx="949">
                  <c:v>143.466</c:v>
                </c:pt>
                <c:pt idx="950">
                  <c:v>143.442</c:v>
                </c:pt>
                <c:pt idx="951">
                  <c:v>143.583</c:v>
                </c:pt>
                <c:pt idx="952">
                  <c:v>143.578</c:v>
                </c:pt>
                <c:pt idx="953">
                  <c:v>143.328</c:v>
                </c:pt>
                <c:pt idx="954">
                  <c:v>143.324</c:v>
                </c:pt>
                <c:pt idx="955">
                  <c:v>143.566</c:v>
                </c:pt>
                <c:pt idx="956">
                  <c:v>143.43</c:v>
                </c:pt>
                <c:pt idx="957">
                  <c:v>143.336</c:v>
                </c:pt>
                <c:pt idx="958">
                  <c:v>143.204</c:v>
                </c:pt>
                <c:pt idx="959">
                  <c:v>143.349</c:v>
                </c:pt>
                <c:pt idx="960">
                  <c:v>143.333</c:v>
                </c:pt>
                <c:pt idx="961">
                  <c:v>143.278</c:v>
                </c:pt>
                <c:pt idx="962">
                  <c:v>143.739</c:v>
                </c:pt>
                <c:pt idx="963">
                  <c:v>143.489</c:v>
                </c:pt>
                <c:pt idx="964">
                  <c:v>143.469</c:v>
                </c:pt>
                <c:pt idx="965">
                  <c:v>143.398</c:v>
                </c:pt>
                <c:pt idx="966">
                  <c:v>143.516</c:v>
                </c:pt>
                <c:pt idx="967">
                  <c:v>143.281</c:v>
                </c:pt>
                <c:pt idx="968">
                  <c:v>143.137</c:v>
                </c:pt>
                <c:pt idx="969">
                  <c:v>143.336</c:v>
                </c:pt>
                <c:pt idx="970">
                  <c:v>143.442</c:v>
                </c:pt>
                <c:pt idx="971">
                  <c:v>143.431</c:v>
                </c:pt>
                <c:pt idx="972">
                  <c:v>143.419</c:v>
                </c:pt>
                <c:pt idx="973">
                  <c:v>143.329</c:v>
                </c:pt>
                <c:pt idx="974">
                  <c:v>143.372</c:v>
                </c:pt>
                <c:pt idx="975">
                  <c:v>143.142</c:v>
                </c:pt>
                <c:pt idx="976">
                  <c:v>143.329</c:v>
                </c:pt>
                <c:pt idx="977">
                  <c:v>143.352</c:v>
                </c:pt>
                <c:pt idx="978">
                  <c:v>143.305</c:v>
                </c:pt>
                <c:pt idx="979">
                  <c:v>143.285</c:v>
                </c:pt>
                <c:pt idx="980">
                  <c:v>143.434</c:v>
                </c:pt>
                <c:pt idx="981">
                  <c:v>143.227</c:v>
                </c:pt>
                <c:pt idx="982">
                  <c:v>142.942</c:v>
                </c:pt>
                <c:pt idx="983">
                  <c:v>143.146</c:v>
                </c:pt>
                <c:pt idx="984">
                  <c:v>143.192</c:v>
                </c:pt>
                <c:pt idx="985">
                  <c:v>142.899</c:v>
                </c:pt>
                <c:pt idx="986">
                  <c:v>143.173</c:v>
                </c:pt>
                <c:pt idx="987">
                  <c:v>143.075</c:v>
                </c:pt>
                <c:pt idx="988">
                  <c:v>143.349</c:v>
                </c:pt>
                <c:pt idx="989">
                  <c:v>142.938</c:v>
                </c:pt>
                <c:pt idx="990">
                  <c:v>142.84</c:v>
                </c:pt>
                <c:pt idx="991">
                  <c:v>142.945</c:v>
                </c:pt>
                <c:pt idx="992">
                  <c:v>142.922</c:v>
                </c:pt>
                <c:pt idx="993">
                  <c:v>143.031</c:v>
                </c:pt>
                <c:pt idx="994">
                  <c:v>143.173</c:v>
                </c:pt>
                <c:pt idx="995">
                  <c:v>143.321</c:v>
                </c:pt>
                <c:pt idx="996">
                  <c:v>142.974</c:v>
                </c:pt>
                <c:pt idx="997">
                  <c:v>143.579</c:v>
                </c:pt>
                <c:pt idx="998">
                  <c:v>143.563</c:v>
                </c:pt>
                <c:pt idx="999">
                  <c:v>143.481</c:v>
                </c:pt>
              </c:numCache>
            </c:numRef>
          </c:val>
          <c:smooth val="0"/>
        </c:ser>
        <c:dLbls>
          <c:showLegendKey val="0"/>
          <c:showVal val="0"/>
          <c:showCatName val="0"/>
          <c:showSerName val="0"/>
          <c:showPercent val="0"/>
          <c:showBubbleSize val="0"/>
        </c:dLbls>
        <c:marker val="0"/>
        <c:smooth val="0"/>
        <c:axId val="486669168"/>
        <c:axId val="486820960"/>
      </c:lineChart>
      <c:catAx>
        <c:axId val="486669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86820960"/>
        <c:crosses val="autoZero"/>
        <c:auto val="1"/>
        <c:lblAlgn val="ctr"/>
        <c:lblOffset val="100"/>
        <c:noMultiLvlLbl val="0"/>
      </c:catAx>
      <c:valAx>
        <c:axId val="48682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86669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消息中心</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[7]内存泄漏!$A$1:$A$1134</c:f>
              <c:numCache>
                <c:formatCode>General</c:formatCode>
                <c:ptCount val="1134"/>
                <c:pt idx="0">
                  <c:v>88.0479</c:v>
                </c:pt>
                <c:pt idx="1">
                  <c:v>84.6484</c:v>
                </c:pt>
                <c:pt idx="2">
                  <c:v>84.3359</c:v>
                </c:pt>
                <c:pt idx="3">
                  <c:v>84.3359</c:v>
                </c:pt>
                <c:pt idx="4">
                  <c:v>84.332</c:v>
                </c:pt>
                <c:pt idx="5">
                  <c:v>84.3359</c:v>
                </c:pt>
                <c:pt idx="6">
                  <c:v>84.332</c:v>
                </c:pt>
                <c:pt idx="7">
                  <c:v>84.332</c:v>
                </c:pt>
                <c:pt idx="8">
                  <c:v>84.3281</c:v>
                </c:pt>
                <c:pt idx="9">
                  <c:v>84.332</c:v>
                </c:pt>
                <c:pt idx="10">
                  <c:v>84.3291</c:v>
                </c:pt>
                <c:pt idx="11">
                  <c:v>84.333</c:v>
                </c:pt>
                <c:pt idx="12">
                  <c:v>84.3291</c:v>
                </c:pt>
                <c:pt idx="13">
                  <c:v>84.333</c:v>
                </c:pt>
                <c:pt idx="14">
                  <c:v>84.3291</c:v>
                </c:pt>
                <c:pt idx="15">
                  <c:v>84.333</c:v>
                </c:pt>
                <c:pt idx="16">
                  <c:v>84.3291</c:v>
                </c:pt>
                <c:pt idx="17">
                  <c:v>84.333</c:v>
                </c:pt>
                <c:pt idx="18">
                  <c:v>84.3291</c:v>
                </c:pt>
                <c:pt idx="19">
                  <c:v>84.333</c:v>
                </c:pt>
                <c:pt idx="20">
                  <c:v>83.8916</c:v>
                </c:pt>
                <c:pt idx="21">
                  <c:v>89.7588</c:v>
                </c:pt>
                <c:pt idx="22">
                  <c:v>91.2656</c:v>
                </c:pt>
                <c:pt idx="23">
                  <c:v>91.1123</c:v>
                </c:pt>
                <c:pt idx="24">
                  <c:v>91.1045</c:v>
                </c:pt>
                <c:pt idx="25">
                  <c:v>91.1045</c:v>
                </c:pt>
                <c:pt idx="26">
                  <c:v>91.1045</c:v>
                </c:pt>
                <c:pt idx="27">
                  <c:v>91.1045</c:v>
                </c:pt>
                <c:pt idx="28">
                  <c:v>91.1045</c:v>
                </c:pt>
                <c:pt idx="29">
                  <c:v>91.1045</c:v>
                </c:pt>
                <c:pt idx="30">
                  <c:v>91.1045</c:v>
                </c:pt>
                <c:pt idx="31">
                  <c:v>91.1045</c:v>
                </c:pt>
                <c:pt idx="32">
                  <c:v>91.1055</c:v>
                </c:pt>
                <c:pt idx="33">
                  <c:v>91.1055</c:v>
                </c:pt>
                <c:pt idx="34">
                  <c:v>91.1055</c:v>
                </c:pt>
                <c:pt idx="35">
                  <c:v>91.1055</c:v>
                </c:pt>
                <c:pt idx="36">
                  <c:v>91.1055</c:v>
                </c:pt>
                <c:pt idx="37">
                  <c:v>91.1055</c:v>
                </c:pt>
                <c:pt idx="38">
                  <c:v>92.918</c:v>
                </c:pt>
                <c:pt idx="39">
                  <c:v>91.2891</c:v>
                </c:pt>
                <c:pt idx="40">
                  <c:v>91.1602</c:v>
                </c:pt>
                <c:pt idx="41">
                  <c:v>91.1641</c:v>
                </c:pt>
                <c:pt idx="42">
                  <c:v>91.1602</c:v>
                </c:pt>
                <c:pt idx="43">
                  <c:v>91.1641</c:v>
                </c:pt>
                <c:pt idx="44">
                  <c:v>91.1602</c:v>
                </c:pt>
                <c:pt idx="45">
                  <c:v>91.6406</c:v>
                </c:pt>
                <c:pt idx="46">
                  <c:v>109.37</c:v>
                </c:pt>
                <c:pt idx="47">
                  <c:v>109.378</c:v>
                </c:pt>
                <c:pt idx="48">
                  <c:v>108.897</c:v>
                </c:pt>
                <c:pt idx="49">
                  <c:v>108.866</c:v>
                </c:pt>
                <c:pt idx="50">
                  <c:v>108.866</c:v>
                </c:pt>
                <c:pt idx="51">
                  <c:v>108.866</c:v>
                </c:pt>
                <c:pt idx="52">
                  <c:v>108.866</c:v>
                </c:pt>
                <c:pt idx="53">
                  <c:v>120.308</c:v>
                </c:pt>
                <c:pt idx="54">
                  <c:v>121.117</c:v>
                </c:pt>
                <c:pt idx="55">
                  <c:v>121.117</c:v>
                </c:pt>
                <c:pt idx="56">
                  <c:v>121.129</c:v>
                </c:pt>
                <c:pt idx="57">
                  <c:v>121.113</c:v>
                </c:pt>
                <c:pt idx="58">
                  <c:v>121.117</c:v>
                </c:pt>
                <c:pt idx="59">
                  <c:v>121.113</c:v>
                </c:pt>
                <c:pt idx="60">
                  <c:v>121.129</c:v>
                </c:pt>
                <c:pt idx="61">
                  <c:v>120.758</c:v>
                </c:pt>
                <c:pt idx="62">
                  <c:v>120.758</c:v>
                </c:pt>
                <c:pt idx="63">
                  <c:v>120.758</c:v>
                </c:pt>
                <c:pt idx="64">
                  <c:v>120.77</c:v>
                </c:pt>
                <c:pt idx="65">
                  <c:v>120.758</c:v>
                </c:pt>
                <c:pt idx="66">
                  <c:v>120.758</c:v>
                </c:pt>
                <c:pt idx="67">
                  <c:v>120.757</c:v>
                </c:pt>
                <c:pt idx="68">
                  <c:v>120.757</c:v>
                </c:pt>
                <c:pt idx="69">
                  <c:v>120.765</c:v>
                </c:pt>
                <c:pt idx="70">
                  <c:v>120.753</c:v>
                </c:pt>
                <c:pt idx="71">
                  <c:v>120.749</c:v>
                </c:pt>
                <c:pt idx="72">
                  <c:v>120.753</c:v>
                </c:pt>
                <c:pt idx="73">
                  <c:v>120.749</c:v>
                </c:pt>
                <c:pt idx="74">
                  <c:v>120.772</c:v>
                </c:pt>
                <c:pt idx="75">
                  <c:v>120.757</c:v>
                </c:pt>
                <c:pt idx="76">
                  <c:v>120.757</c:v>
                </c:pt>
                <c:pt idx="77">
                  <c:v>120.758</c:v>
                </c:pt>
                <c:pt idx="78">
                  <c:v>121.656</c:v>
                </c:pt>
                <c:pt idx="79">
                  <c:v>121.73</c:v>
                </c:pt>
                <c:pt idx="80">
                  <c:v>121.707</c:v>
                </c:pt>
                <c:pt idx="81">
                  <c:v>121.715</c:v>
                </c:pt>
                <c:pt idx="82">
                  <c:v>121.707</c:v>
                </c:pt>
                <c:pt idx="83">
                  <c:v>121.703</c:v>
                </c:pt>
                <c:pt idx="84">
                  <c:v>121.73</c:v>
                </c:pt>
                <c:pt idx="85">
                  <c:v>121.711</c:v>
                </c:pt>
                <c:pt idx="86">
                  <c:v>121.41</c:v>
                </c:pt>
                <c:pt idx="87">
                  <c:v>121.746</c:v>
                </c:pt>
                <c:pt idx="88">
                  <c:v>121.705</c:v>
                </c:pt>
                <c:pt idx="89">
                  <c:v>122.057</c:v>
                </c:pt>
                <c:pt idx="90">
                  <c:v>122.662</c:v>
                </c:pt>
                <c:pt idx="91">
                  <c:v>122.841</c:v>
                </c:pt>
                <c:pt idx="92">
                  <c:v>128.529</c:v>
                </c:pt>
                <c:pt idx="93">
                  <c:v>132.111</c:v>
                </c:pt>
                <c:pt idx="94">
                  <c:v>132.494</c:v>
                </c:pt>
                <c:pt idx="95">
                  <c:v>133.51</c:v>
                </c:pt>
                <c:pt idx="96">
                  <c:v>133.85</c:v>
                </c:pt>
                <c:pt idx="97">
                  <c:v>130.756</c:v>
                </c:pt>
                <c:pt idx="98">
                  <c:v>130.807</c:v>
                </c:pt>
                <c:pt idx="99">
                  <c:v>130.705</c:v>
                </c:pt>
                <c:pt idx="100">
                  <c:v>130.666</c:v>
                </c:pt>
                <c:pt idx="101">
                  <c:v>130.097</c:v>
                </c:pt>
                <c:pt idx="102">
                  <c:v>130.089</c:v>
                </c:pt>
                <c:pt idx="103">
                  <c:v>130.124</c:v>
                </c:pt>
                <c:pt idx="104">
                  <c:v>130.101</c:v>
                </c:pt>
                <c:pt idx="105">
                  <c:v>130.085</c:v>
                </c:pt>
                <c:pt idx="106">
                  <c:v>127.499</c:v>
                </c:pt>
                <c:pt idx="107">
                  <c:v>124.74</c:v>
                </c:pt>
                <c:pt idx="108">
                  <c:v>124.529</c:v>
                </c:pt>
                <c:pt idx="109">
                  <c:v>125.268</c:v>
                </c:pt>
                <c:pt idx="110">
                  <c:v>125.201</c:v>
                </c:pt>
                <c:pt idx="111">
                  <c:v>125.291</c:v>
                </c:pt>
                <c:pt idx="112">
                  <c:v>125.244</c:v>
                </c:pt>
                <c:pt idx="113">
                  <c:v>125.268</c:v>
                </c:pt>
                <c:pt idx="114">
                  <c:v>125.248</c:v>
                </c:pt>
                <c:pt idx="115">
                  <c:v>133.599</c:v>
                </c:pt>
                <c:pt idx="116">
                  <c:v>134.22</c:v>
                </c:pt>
                <c:pt idx="117">
                  <c:v>134.317</c:v>
                </c:pt>
                <c:pt idx="118">
                  <c:v>134.274</c:v>
                </c:pt>
                <c:pt idx="119">
                  <c:v>134.263</c:v>
                </c:pt>
                <c:pt idx="120">
                  <c:v>130.735</c:v>
                </c:pt>
                <c:pt idx="121">
                  <c:v>130.7</c:v>
                </c:pt>
                <c:pt idx="122">
                  <c:v>130.489</c:v>
                </c:pt>
                <c:pt idx="123">
                  <c:v>130.493</c:v>
                </c:pt>
                <c:pt idx="124">
                  <c:v>130.337</c:v>
                </c:pt>
                <c:pt idx="125">
                  <c:v>123.584</c:v>
                </c:pt>
                <c:pt idx="126">
                  <c:v>123.639</c:v>
                </c:pt>
                <c:pt idx="127">
                  <c:v>123.666</c:v>
                </c:pt>
                <c:pt idx="128">
                  <c:v>123.65</c:v>
                </c:pt>
                <c:pt idx="129">
                  <c:v>130.293</c:v>
                </c:pt>
                <c:pt idx="130">
                  <c:v>134.007</c:v>
                </c:pt>
                <c:pt idx="131">
                  <c:v>133.405</c:v>
                </c:pt>
                <c:pt idx="132">
                  <c:v>133.413</c:v>
                </c:pt>
                <c:pt idx="133">
                  <c:v>133.382</c:v>
                </c:pt>
                <c:pt idx="134">
                  <c:v>133.383</c:v>
                </c:pt>
                <c:pt idx="135">
                  <c:v>133.383</c:v>
                </c:pt>
                <c:pt idx="136">
                  <c:v>136.489</c:v>
                </c:pt>
                <c:pt idx="137">
                  <c:v>131.033</c:v>
                </c:pt>
                <c:pt idx="138">
                  <c:v>130.658</c:v>
                </c:pt>
                <c:pt idx="139">
                  <c:v>131.873</c:v>
                </c:pt>
                <c:pt idx="140">
                  <c:v>131.154</c:v>
                </c:pt>
                <c:pt idx="141">
                  <c:v>131.139</c:v>
                </c:pt>
                <c:pt idx="142">
                  <c:v>131.131</c:v>
                </c:pt>
                <c:pt idx="143">
                  <c:v>131.748</c:v>
                </c:pt>
                <c:pt idx="144">
                  <c:v>132.154</c:v>
                </c:pt>
                <c:pt idx="145">
                  <c:v>132.198</c:v>
                </c:pt>
                <c:pt idx="146">
                  <c:v>132.198</c:v>
                </c:pt>
                <c:pt idx="147">
                  <c:v>132.198</c:v>
                </c:pt>
                <c:pt idx="148">
                  <c:v>132.222</c:v>
                </c:pt>
                <c:pt idx="149">
                  <c:v>132.206</c:v>
                </c:pt>
                <c:pt idx="150">
                  <c:v>132.202</c:v>
                </c:pt>
                <c:pt idx="151">
                  <c:v>132.202</c:v>
                </c:pt>
                <c:pt idx="152">
                  <c:v>132.202</c:v>
                </c:pt>
                <c:pt idx="153">
                  <c:v>127.069</c:v>
                </c:pt>
                <c:pt idx="154">
                  <c:v>127.069</c:v>
                </c:pt>
                <c:pt idx="155">
                  <c:v>127.069</c:v>
                </c:pt>
                <c:pt idx="156">
                  <c:v>127.069</c:v>
                </c:pt>
                <c:pt idx="157">
                  <c:v>127.085</c:v>
                </c:pt>
                <c:pt idx="158">
                  <c:v>127.069</c:v>
                </c:pt>
                <c:pt idx="159">
                  <c:v>127.068</c:v>
                </c:pt>
                <c:pt idx="160">
                  <c:v>127.068</c:v>
                </c:pt>
                <c:pt idx="161">
                  <c:v>127.096</c:v>
                </c:pt>
                <c:pt idx="162">
                  <c:v>134.271</c:v>
                </c:pt>
                <c:pt idx="163">
                  <c:v>96.9824</c:v>
                </c:pt>
                <c:pt idx="164">
                  <c:v>96.8613</c:v>
                </c:pt>
                <c:pt idx="165">
                  <c:v>96.873</c:v>
                </c:pt>
                <c:pt idx="166">
                  <c:v>96.8701</c:v>
                </c:pt>
                <c:pt idx="167">
                  <c:v>96.8701</c:v>
                </c:pt>
                <c:pt idx="168">
                  <c:v>96.8701</c:v>
                </c:pt>
                <c:pt idx="169">
                  <c:v>96.8701</c:v>
                </c:pt>
                <c:pt idx="170">
                  <c:v>96.8701</c:v>
                </c:pt>
                <c:pt idx="171">
                  <c:v>96.8701</c:v>
                </c:pt>
                <c:pt idx="172">
                  <c:v>96.8701</c:v>
                </c:pt>
                <c:pt idx="173">
                  <c:v>96.8701</c:v>
                </c:pt>
                <c:pt idx="174">
                  <c:v>96.8701</c:v>
                </c:pt>
                <c:pt idx="175">
                  <c:v>96.8701</c:v>
                </c:pt>
                <c:pt idx="176">
                  <c:v>96.8701</c:v>
                </c:pt>
                <c:pt idx="177">
                  <c:v>96.8701</c:v>
                </c:pt>
                <c:pt idx="178">
                  <c:v>96.8701</c:v>
                </c:pt>
                <c:pt idx="179">
                  <c:v>96.8701</c:v>
                </c:pt>
                <c:pt idx="180">
                  <c:v>96.8691</c:v>
                </c:pt>
                <c:pt idx="181">
                  <c:v>89.6855</c:v>
                </c:pt>
                <c:pt idx="182">
                  <c:v>89.6855</c:v>
                </c:pt>
                <c:pt idx="183">
                  <c:v>89.6855</c:v>
                </c:pt>
                <c:pt idx="184">
                  <c:v>89.6855</c:v>
                </c:pt>
                <c:pt idx="185">
                  <c:v>89.6855</c:v>
                </c:pt>
                <c:pt idx="186">
                  <c:v>89.6855</c:v>
                </c:pt>
                <c:pt idx="187">
                  <c:v>89.6738</c:v>
                </c:pt>
                <c:pt idx="188">
                  <c:v>89.6738</c:v>
                </c:pt>
                <c:pt idx="189">
                  <c:v>89.6748</c:v>
                </c:pt>
                <c:pt idx="190">
                  <c:v>89.6748</c:v>
                </c:pt>
                <c:pt idx="191">
                  <c:v>89.6748</c:v>
                </c:pt>
                <c:pt idx="192">
                  <c:v>89.6748</c:v>
                </c:pt>
                <c:pt idx="193">
                  <c:v>89.6748</c:v>
                </c:pt>
                <c:pt idx="194">
                  <c:v>89.6748</c:v>
                </c:pt>
                <c:pt idx="195">
                  <c:v>89.6748</c:v>
                </c:pt>
                <c:pt idx="196">
                  <c:v>89.6748</c:v>
                </c:pt>
                <c:pt idx="197">
                  <c:v>89.6748</c:v>
                </c:pt>
                <c:pt idx="198">
                  <c:v>89.6748</c:v>
                </c:pt>
                <c:pt idx="199">
                  <c:v>89.6748</c:v>
                </c:pt>
                <c:pt idx="200">
                  <c:v>89.6748</c:v>
                </c:pt>
                <c:pt idx="201">
                  <c:v>89.6748</c:v>
                </c:pt>
                <c:pt idx="202">
                  <c:v>89.6738</c:v>
                </c:pt>
                <c:pt idx="203">
                  <c:v>89.6738</c:v>
                </c:pt>
                <c:pt idx="204">
                  <c:v>89.6738</c:v>
                </c:pt>
                <c:pt idx="205">
                  <c:v>89.6738</c:v>
                </c:pt>
                <c:pt idx="206">
                  <c:v>89.6738</c:v>
                </c:pt>
                <c:pt idx="207">
                  <c:v>89.6738</c:v>
                </c:pt>
                <c:pt idx="208">
                  <c:v>89.6777</c:v>
                </c:pt>
                <c:pt idx="209">
                  <c:v>89.6738</c:v>
                </c:pt>
                <c:pt idx="210">
                  <c:v>89.6738</c:v>
                </c:pt>
                <c:pt idx="211">
                  <c:v>89.6738</c:v>
                </c:pt>
                <c:pt idx="212">
                  <c:v>89.6748</c:v>
                </c:pt>
                <c:pt idx="213">
                  <c:v>89.6748</c:v>
                </c:pt>
                <c:pt idx="214">
                  <c:v>89.6748</c:v>
                </c:pt>
                <c:pt idx="215">
                  <c:v>89.6748</c:v>
                </c:pt>
                <c:pt idx="216">
                  <c:v>89.6748</c:v>
                </c:pt>
                <c:pt idx="217">
                  <c:v>89.6748</c:v>
                </c:pt>
                <c:pt idx="218">
                  <c:v>89.6748</c:v>
                </c:pt>
                <c:pt idx="219">
                  <c:v>89.6748</c:v>
                </c:pt>
                <c:pt idx="220">
                  <c:v>89.6748</c:v>
                </c:pt>
                <c:pt idx="221">
                  <c:v>89.6748</c:v>
                </c:pt>
                <c:pt idx="222">
                  <c:v>89.6748</c:v>
                </c:pt>
                <c:pt idx="223">
                  <c:v>89.6748</c:v>
                </c:pt>
                <c:pt idx="224">
                  <c:v>89.6748</c:v>
                </c:pt>
                <c:pt idx="225">
                  <c:v>89.6699</c:v>
                </c:pt>
                <c:pt idx="226">
                  <c:v>89.6738</c:v>
                </c:pt>
                <c:pt idx="227">
                  <c:v>89.6729</c:v>
                </c:pt>
                <c:pt idx="228">
                  <c:v>89.6729</c:v>
                </c:pt>
                <c:pt idx="229">
                  <c:v>89.6729</c:v>
                </c:pt>
                <c:pt idx="230">
                  <c:v>89.6729</c:v>
                </c:pt>
                <c:pt idx="231">
                  <c:v>89.6738</c:v>
                </c:pt>
                <c:pt idx="232">
                  <c:v>89.6729</c:v>
                </c:pt>
                <c:pt idx="233">
                  <c:v>89.6729</c:v>
                </c:pt>
                <c:pt idx="234">
                  <c:v>89.6729</c:v>
                </c:pt>
                <c:pt idx="235">
                  <c:v>89.6699</c:v>
                </c:pt>
                <c:pt idx="236">
                  <c:v>89.6738</c:v>
                </c:pt>
                <c:pt idx="237">
                  <c:v>89.6738</c:v>
                </c:pt>
                <c:pt idx="238">
                  <c:v>89.6738</c:v>
                </c:pt>
                <c:pt idx="239">
                  <c:v>89.6738</c:v>
                </c:pt>
                <c:pt idx="240">
                  <c:v>89.6738</c:v>
                </c:pt>
                <c:pt idx="241">
                  <c:v>89.6738</c:v>
                </c:pt>
                <c:pt idx="242">
                  <c:v>89.6738</c:v>
                </c:pt>
                <c:pt idx="243">
                  <c:v>89.6738</c:v>
                </c:pt>
                <c:pt idx="244">
                  <c:v>89.6738</c:v>
                </c:pt>
                <c:pt idx="245">
                  <c:v>89.6738</c:v>
                </c:pt>
                <c:pt idx="246">
                  <c:v>89.6738</c:v>
                </c:pt>
                <c:pt idx="247">
                  <c:v>89.6738</c:v>
                </c:pt>
                <c:pt idx="248">
                  <c:v>89.6729</c:v>
                </c:pt>
                <c:pt idx="249">
                  <c:v>89.6729</c:v>
                </c:pt>
                <c:pt idx="250">
                  <c:v>89.6729</c:v>
                </c:pt>
                <c:pt idx="251">
                  <c:v>89.6729</c:v>
                </c:pt>
                <c:pt idx="252">
                  <c:v>89.6729</c:v>
                </c:pt>
                <c:pt idx="253">
                  <c:v>89.6729</c:v>
                </c:pt>
                <c:pt idx="254">
                  <c:v>89.6729</c:v>
                </c:pt>
                <c:pt idx="255">
                  <c:v>89.6729</c:v>
                </c:pt>
                <c:pt idx="256">
                  <c:v>89.6729</c:v>
                </c:pt>
                <c:pt idx="257">
                  <c:v>89.6729</c:v>
                </c:pt>
                <c:pt idx="258">
                  <c:v>89.6738</c:v>
                </c:pt>
                <c:pt idx="259">
                  <c:v>89.6738</c:v>
                </c:pt>
                <c:pt idx="260">
                  <c:v>89.6738</c:v>
                </c:pt>
                <c:pt idx="261">
                  <c:v>89.6738</c:v>
                </c:pt>
                <c:pt idx="262">
                  <c:v>89.6738</c:v>
                </c:pt>
                <c:pt idx="263">
                  <c:v>89.6738</c:v>
                </c:pt>
                <c:pt idx="264">
                  <c:v>89.6738</c:v>
                </c:pt>
                <c:pt idx="265">
                  <c:v>89.6426</c:v>
                </c:pt>
                <c:pt idx="266">
                  <c:v>89.6426</c:v>
                </c:pt>
                <c:pt idx="267">
                  <c:v>89.6426</c:v>
                </c:pt>
                <c:pt idx="268">
                  <c:v>89.6426</c:v>
                </c:pt>
                <c:pt idx="269">
                  <c:v>89.6426</c:v>
                </c:pt>
                <c:pt idx="270">
                  <c:v>89.6426</c:v>
                </c:pt>
                <c:pt idx="271">
                  <c:v>89.6416</c:v>
                </c:pt>
                <c:pt idx="272">
                  <c:v>89.6416</c:v>
                </c:pt>
                <c:pt idx="273">
                  <c:v>89.6221</c:v>
                </c:pt>
                <c:pt idx="274">
                  <c:v>89.6182</c:v>
                </c:pt>
                <c:pt idx="275">
                  <c:v>89.6182</c:v>
                </c:pt>
                <c:pt idx="276">
                  <c:v>89.6182</c:v>
                </c:pt>
                <c:pt idx="277">
                  <c:v>89.6182</c:v>
                </c:pt>
                <c:pt idx="278">
                  <c:v>89.6182</c:v>
                </c:pt>
                <c:pt idx="279">
                  <c:v>89.6182</c:v>
                </c:pt>
                <c:pt idx="280">
                  <c:v>89.6182</c:v>
                </c:pt>
                <c:pt idx="281">
                  <c:v>89.6191</c:v>
                </c:pt>
                <c:pt idx="282">
                  <c:v>89.6191</c:v>
                </c:pt>
                <c:pt idx="283">
                  <c:v>89.6152</c:v>
                </c:pt>
                <c:pt idx="284">
                  <c:v>89.6191</c:v>
                </c:pt>
                <c:pt idx="285">
                  <c:v>89.6191</c:v>
                </c:pt>
                <c:pt idx="286">
                  <c:v>89.6191</c:v>
                </c:pt>
                <c:pt idx="287">
                  <c:v>89.6191</c:v>
                </c:pt>
                <c:pt idx="288">
                  <c:v>91.2949</c:v>
                </c:pt>
                <c:pt idx="289">
                  <c:v>89.7559</c:v>
                </c:pt>
                <c:pt idx="290">
                  <c:v>89.6348</c:v>
                </c:pt>
                <c:pt idx="291">
                  <c:v>89.6348</c:v>
                </c:pt>
                <c:pt idx="292">
                  <c:v>89.6348</c:v>
                </c:pt>
                <c:pt idx="293">
                  <c:v>89.6299</c:v>
                </c:pt>
                <c:pt idx="294">
                  <c:v>102.2</c:v>
                </c:pt>
                <c:pt idx="295">
                  <c:v>114.072</c:v>
                </c:pt>
                <c:pt idx="296">
                  <c:v>114.072</c:v>
                </c:pt>
                <c:pt idx="297">
                  <c:v>114.1</c:v>
                </c:pt>
                <c:pt idx="298">
                  <c:v>114.088</c:v>
                </c:pt>
                <c:pt idx="299">
                  <c:v>114.076</c:v>
                </c:pt>
                <c:pt idx="300">
                  <c:v>114.076</c:v>
                </c:pt>
                <c:pt idx="301">
                  <c:v>114.076</c:v>
                </c:pt>
                <c:pt idx="302">
                  <c:v>126.895</c:v>
                </c:pt>
                <c:pt idx="303">
                  <c:v>126.786</c:v>
                </c:pt>
                <c:pt idx="304">
                  <c:v>126.802</c:v>
                </c:pt>
                <c:pt idx="305">
                  <c:v>126.771</c:v>
                </c:pt>
                <c:pt idx="306">
                  <c:v>126.771</c:v>
                </c:pt>
                <c:pt idx="307">
                  <c:v>126.841</c:v>
                </c:pt>
                <c:pt idx="308">
                  <c:v>126.688</c:v>
                </c:pt>
                <c:pt idx="309">
                  <c:v>128.247</c:v>
                </c:pt>
                <c:pt idx="310">
                  <c:v>137.302</c:v>
                </c:pt>
                <c:pt idx="311">
                  <c:v>137.247</c:v>
                </c:pt>
                <c:pt idx="312">
                  <c:v>137.251</c:v>
                </c:pt>
                <c:pt idx="313">
                  <c:v>137.231</c:v>
                </c:pt>
                <c:pt idx="314">
                  <c:v>137.146</c:v>
                </c:pt>
                <c:pt idx="315">
                  <c:v>134.024</c:v>
                </c:pt>
                <c:pt idx="316">
                  <c:v>134.055</c:v>
                </c:pt>
                <c:pt idx="317">
                  <c:v>133.867</c:v>
                </c:pt>
                <c:pt idx="318">
                  <c:v>133.453</c:v>
                </c:pt>
                <c:pt idx="319">
                  <c:v>133.445</c:v>
                </c:pt>
                <c:pt idx="320">
                  <c:v>133.457</c:v>
                </c:pt>
                <c:pt idx="321">
                  <c:v>133.465</c:v>
                </c:pt>
                <c:pt idx="322">
                  <c:v>133.441</c:v>
                </c:pt>
                <c:pt idx="323">
                  <c:v>133.449</c:v>
                </c:pt>
                <c:pt idx="324">
                  <c:v>133.445</c:v>
                </c:pt>
                <c:pt idx="325">
                  <c:v>133.587</c:v>
                </c:pt>
                <c:pt idx="326">
                  <c:v>127.247</c:v>
                </c:pt>
                <c:pt idx="327">
                  <c:v>127.259</c:v>
                </c:pt>
                <c:pt idx="328">
                  <c:v>127.372</c:v>
                </c:pt>
                <c:pt idx="329">
                  <c:v>127.505</c:v>
                </c:pt>
                <c:pt idx="330">
                  <c:v>127.485</c:v>
                </c:pt>
                <c:pt idx="331">
                  <c:v>127.38</c:v>
                </c:pt>
                <c:pt idx="332">
                  <c:v>135.924</c:v>
                </c:pt>
                <c:pt idx="333">
                  <c:v>135.889</c:v>
                </c:pt>
                <c:pt idx="334">
                  <c:v>136.643</c:v>
                </c:pt>
                <c:pt idx="335">
                  <c:v>136.639</c:v>
                </c:pt>
                <c:pt idx="336">
                  <c:v>136.631</c:v>
                </c:pt>
                <c:pt idx="337">
                  <c:v>136.631</c:v>
                </c:pt>
                <c:pt idx="338">
                  <c:v>136.629</c:v>
                </c:pt>
                <c:pt idx="339">
                  <c:v>136.638</c:v>
                </c:pt>
                <c:pt idx="340">
                  <c:v>133.899</c:v>
                </c:pt>
                <c:pt idx="341">
                  <c:v>133.29</c:v>
                </c:pt>
                <c:pt idx="342">
                  <c:v>133.196</c:v>
                </c:pt>
                <c:pt idx="343">
                  <c:v>133.2</c:v>
                </c:pt>
                <c:pt idx="344">
                  <c:v>133.2</c:v>
                </c:pt>
                <c:pt idx="345">
                  <c:v>133.528</c:v>
                </c:pt>
                <c:pt idx="346">
                  <c:v>133.134</c:v>
                </c:pt>
                <c:pt idx="347">
                  <c:v>133.138</c:v>
                </c:pt>
                <c:pt idx="348">
                  <c:v>133.162</c:v>
                </c:pt>
                <c:pt idx="349">
                  <c:v>134.953</c:v>
                </c:pt>
                <c:pt idx="350">
                  <c:v>135.929</c:v>
                </c:pt>
                <c:pt idx="351">
                  <c:v>135.159</c:v>
                </c:pt>
                <c:pt idx="352">
                  <c:v>133.519</c:v>
                </c:pt>
                <c:pt idx="353">
                  <c:v>133.479</c:v>
                </c:pt>
                <c:pt idx="354">
                  <c:v>133.452</c:v>
                </c:pt>
                <c:pt idx="355">
                  <c:v>130.132</c:v>
                </c:pt>
                <c:pt idx="356">
                  <c:v>131.467</c:v>
                </c:pt>
                <c:pt idx="357">
                  <c:v>133.541</c:v>
                </c:pt>
                <c:pt idx="358">
                  <c:v>134.541</c:v>
                </c:pt>
                <c:pt idx="359">
                  <c:v>137.893</c:v>
                </c:pt>
                <c:pt idx="360">
                  <c:v>138.239</c:v>
                </c:pt>
                <c:pt idx="361">
                  <c:v>138.316</c:v>
                </c:pt>
                <c:pt idx="362">
                  <c:v>138.289</c:v>
                </c:pt>
                <c:pt idx="363">
                  <c:v>139.914</c:v>
                </c:pt>
                <c:pt idx="364">
                  <c:v>139.93</c:v>
                </c:pt>
                <c:pt idx="365">
                  <c:v>137.586</c:v>
                </c:pt>
                <c:pt idx="366">
                  <c:v>134.73</c:v>
                </c:pt>
                <c:pt idx="367">
                  <c:v>134.672</c:v>
                </c:pt>
                <c:pt idx="368">
                  <c:v>134.715</c:v>
                </c:pt>
                <c:pt idx="369">
                  <c:v>137.005</c:v>
                </c:pt>
                <c:pt idx="370">
                  <c:v>136.927</c:v>
                </c:pt>
                <c:pt idx="371">
                  <c:v>136.931</c:v>
                </c:pt>
                <c:pt idx="372">
                  <c:v>134.575</c:v>
                </c:pt>
                <c:pt idx="373">
                  <c:v>139.584</c:v>
                </c:pt>
                <c:pt idx="374">
                  <c:v>141.291</c:v>
                </c:pt>
                <c:pt idx="375">
                  <c:v>140.514</c:v>
                </c:pt>
                <c:pt idx="376">
                  <c:v>140.338</c:v>
                </c:pt>
                <c:pt idx="377">
                  <c:v>138.771</c:v>
                </c:pt>
                <c:pt idx="378">
                  <c:v>137.107</c:v>
                </c:pt>
                <c:pt idx="379">
                  <c:v>137.136</c:v>
                </c:pt>
                <c:pt idx="380">
                  <c:v>137.94</c:v>
                </c:pt>
                <c:pt idx="381">
                  <c:v>137.842</c:v>
                </c:pt>
                <c:pt idx="382">
                  <c:v>137.854</c:v>
                </c:pt>
                <c:pt idx="383">
                  <c:v>137.83</c:v>
                </c:pt>
                <c:pt idx="384">
                  <c:v>137.838</c:v>
                </c:pt>
                <c:pt idx="385">
                  <c:v>137.83</c:v>
                </c:pt>
                <c:pt idx="386">
                  <c:v>128.873</c:v>
                </c:pt>
                <c:pt idx="387">
                  <c:v>128.885</c:v>
                </c:pt>
                <c:pt idx="388">
                  <c:v>128.877</c:v>
                </c:pt>
                <c:pt idx="389">
                  <c:v>128.865</c:v>
                </c:pt>
                <c:pt idx="390">
                  <c:v>128.877</c:v>
                </c:pt>
                <c:pt idx="391">
                  <c:v>128.858</c:v>
                </c:pt>
                <c:pt idx="392">
                  <c:v>128.933</c:v>
                </c:pt>
                <c:pt idx="393">
                  <c:v>165.675</c:v>
                </c:pt>
                <c:pt idx="394">
                  <c:v>168.434</c:v>
                </c:pt>
                <c:pt idx="395">
                  <c:v>169.957</c:v>
                </c:pt>
                <c:pt idx="396">
                  <c:v>170.131</c:v>
                </c:pt>
                <c:pt idx="397">
                  <c:v>170.443</c:v>
                </c:pt>
                <c:pt idx="398">
                  <c:v>171.267</c:v>
                </c:pt>
                <c:pt idx="399">
                  <c:v>171.236</c:v>
                </c:pt>
                <c:pt idx="400">
                  <c:v>173.201</c:v>
                </c:pt>
                <c:pt idx="401">
                  <c:v>173.209</c:v>
                </c:pt>
                <c:pt idx="402">
                  <c:v>173.193</c:v>
                </c:pt>
                <c:pt idx="403">
                  <c:v>173.201</c:v>
                </c:pt>
                <c:pt idx="404">
                  <c:v>173.462</c:v>
                </c:pt>
                <c:pt idx="405">
                  <c:v>179.931</c:v>
                </c:pt>
                <c:pt idx="406">
                  <c:v>181.361</c:v>
                </c:pt>
                <c:pt idx="407">
                  <c:v>180.17</c:v>
                </c:pt>
                <c:pt idx="408">
                  <c:v>179.99</c:v>
                </c:pt>
                <c:pt idx="409">
                  <c:v>179.986</c:v>
                </c:pt>
                <c:pt idx="410">
                  <c:v>179.979</c:v>
                </c:pt>
                <c:pt idx="411">
                  <c:v>179.979</c:v>
                </c:pt>
                <c:pt idx="412">
                  <c:v>179.861</c:v>
                </c:pt>
                <c:pt idx="413">
                  <c:v>176.442</c:v>
                </c:pt>
                <c:pt idx="414">
                  <c:v>176.619</c:v>
                </c:pt>
                <c:pt idx="415">
                  <c:v>146.062</c:v>
                </c:pt>
                <c:pt idx="416">
                  <c:v>145.93</c:v>
                </c:pt>
                <c:pt idx="417">
                  <c:v>145.93</c:v>
                </c:pt>
                <c:pt idx="418">
                  <c:v>145.953</c:v>
                </c:pt>
                <c:pt idx="419">
                  <c:v>111.129</c:v>
                </c:pt>
                <c:pt idx="420">
                  <c:v>110.211</c:v>
                </c:pt>
                <c:pt idx="421">
                  <c:v>109.066</c:v>
                </c:pt>
                <c:pt idx="422">
                  <c:v>108.906</c:v>
                </c:pt>
                <c:pt idx="423">
                  <c:v>108.906</c:v>
                </c:pt>
                <c:pt idx="424">
                  <c:v>108.906</c:v>
                </c:pt>
                <c:pt idx="425">
                  <c:v>108.905</c:v>
                </c:pt>
                <c:pt idx="426">
                  <c:v>108.905</c:v>
                </c:pt>
                <c:pt idx="427">
                  <c:v>108.905</c:v>
                </c:pt>
                <c:pt idx="428">
                  <c:v>108.905</c:v>
                </c:pt>
                <c:pt idx="429">
                  <c:v>108.905</c:v>
                </c:pt>
                <c:pt idx="430">
                  <c:v>108.905</c:v>
                </c:pt>
                <c:pt idx="431">
                  <c:v>108.905</c:v>
                </c:pt>
                <c:pt idx="432">
                  <c:v>108.905</c:v>
                </c:pt>
                <c:pt idx="433">
                  <c:v>93.585</c:v>
                </c:pt>
                <c:pt idx="434">
                  <c:v>93.5859</c:v>
                </c:pt>
                <c:pt idx="435">
                  <c:v>93.5859</c:v>
                </c:pt>
                <c:pt idx="436">
                  <c:v>93.5859</c:v>
                </c:pt>
                <c:pt idx="437">
                  <c:v>93.5859</c:v>
                </c:pt>
                <c:pt idx="438">
                  <c:v>93.5859</c:v>
                </c:pt>
                <c:pt idx="439">
                  <c:v>93.5859</c:v>
                </c:pt>
                <c:pt idx="440">
                  <c:v>93.5859</c:v>
                </c:pt>
                <c:pt idx="441">
                  <c:v>93.5859</c:v>
                </c:pt>
                <c:pt idx="442">
                  <c:v>93.5859</c:v>
                </c:pt>
                <c:pt idx="443">
                  <c:v>93.5781</c:v>
                </c:pt>
                <c:pt idx="444">
                  <c:v>93.5703</c:v>
                </c:pt>
                <c:pt idx="445">
                  <c:v>93.5703</c:v>
                </c:pt>
                <c:pt idx="446">
                  <c:v>93.5703</c:v>
                </c:pt>
                <c:pt idx="447">
                  <c:v>93.5703</c:v>
                </c:pt>
                <c:pt idx="448">
                  <c:v>93.5576</c:v>
                </c:pt>
                <c:pt idx="449">
                  <c:v>93.5576</c:v>
                </c:pt>
                <c:pt idx="450">
                  <c:v>93.5576</c:v>
                </c:pt>
                <c:pt idx="451">
                  <c:v>93.5576</c:v>
                </c:pt>
                <c:pt idx="452">
                  <c:v>93.5576</c:v>
                </c:pt>
                <c:pt idx="453">
                  <c:v>93.5576</c:v>
                </c:pt>
                <c:pt idx="454">
                  <c:v>93.5576</c:v>
                </c:pt>
                <c:pt idx="455">
                  <c:v>93.5576</c:v>
                </c:pt>
                <c:pt idx="456">
                  <c:v>93.5576</c:v>
                </c:pt>
                <c:pt idx="457">
                  <c:v>93.5586</c:v>
                </c:pt>
                <c:pt idx="458">
                  <c:v>93.5586</c:v>
                </c:pt>
                <c:pt idx="459">
                  <c:v>93.5586</c:v>
                </c:pt>
                <c:pt idx="460">
                  <c:v>93.5586</c:v>
                </c:pt>
                <c:pt idx="461">
                  <c:v>93.5586</c:v>
                </c:pt>
                <c:pt idx="462">
                  <c:v>93.5586</c:v>
                </c:pt>
                <c:pt idx="463">
                  <c:v>93.5586</c:v>
                </c:pt>
                <c:pt idx="464">
                  <c:v>93.5586</c:v>
                </c:pt>
                <c:pt idx="465">
                  <c:v>93.5586</c:v>
                </c:pt>
                <c:pt idx="466">
                  <c:v>93.5586</c:v>
                </c:pt>
                <c:pt idx="467">
                  <c:v>93.5547</c:v>
                </c:pt>
                <c:pt idx="468">
                  <c:v>93.5586</c:v>
                </c:pt>
                <c:pt idx="469">
                  <c:v>93.5586</c:v>
                </c:pt>
                <c:pt idx="470">
                  <c:v>93.5586</c:v>
                </c:pt>
                <c:pt idx="471">
                  <c:v>93.5576</c:v>
                </c:pt>
                <c:pt idx="472">
                  <c:v>93.5576</c:v>
                </c:pt>
                <c:pt idx="473">
                  <c:v>93.5576</c:v>
                </c:pt>
                <c:pt idx="474">
                  <c:v>93.5576</c:v>
                </c:pt>
                <c:pt idx="475">
                  <c:v>93.5576</c:v>
                </c:pt>
                <c:pt idx="476">
                  <c:v>93.5576</c:v>
                </c:pt>
                <c:pt idx="477">
                  <c:v>93.5615</c:v>
                </c:pt>
                <c:pt idx="478">
                  <c:v>93.5576</c:v>
                </c:pt>
                <c:pt idx="479">
                  <c:v>93.5576</c:v>
                </c:pt>
                <c:pt idx="480">
                  <c:v>93.5586</c:v>
                </c:pt>
                <c:pt idx="481">
                  <c:v>93.5586</c:v>
                </c:pt>
                <c:pt idx="482">
                  <c:v>93.5586</c:v>
                </c:pt>
                <c:pt idx="483">
                  <c:v>93.5586</c:v>
                </c:pt>
                <c:pt idx="484">
                  <c:v>93.5586</c:v>
                </c:pt>
                <c:pt idx="485">
                  <c:v>93.543</c:v>
                </c:pt>
                <c:pt idx="486">
                  <c:v>93.543</c:v>
                </c:pt>
                <c:pt idx="487">
                  <c:v>93.543</c:v>
                </c:pt>
                <c:pt idx="488">
                  <c:v>93.543</c:v>
                </c:pt>
                <c:pt idx="489">
                  <c:v>93.543</c:v>
                </c:pt>
                <c:pt idx="490">
                  <c:v>93.543</c:v>
                </c:pt>
                <c:pt idx="491">
                  <c:v>93.5391</c:v>
                </c:pt>
                <c:pt idx="492">
                  <c:v>93.543</c:v>
                </c:pt>
                <c:pt idx="493">
                  <c:v>93.543</c:v>
                </c:pt>
                <c:pt idx="494">
                  <c:v>93.542</c:v>
                </c:pt>
                <c:pt idx="495">
                  <c:v>93.542</c:v>
                </c:pt>
                <c:pt idx="496">
                  <c:v>93.542</c:v>
                </c:pt>
                <c:pt idx="497">
                  <c:v>93.542</c:v>
                </c:pt>
                <c:pt idx="498">
                  <c:v>93.542</c:v>
                </c:pt>
                <c:pt idx="499">
                  <c:v>93.542</c:v>
                </c:pt>
                <c:pt idx="500">
                  <c:v>93.542</c:v>
                </c:pt>
                <c:pt idx="501">
                  <c:v>93.542</c:v>
                </c:pt>
                <c:pt idx="502">
                  <c:v>93.542</c:v>
                </c:pt>
                <c:pt idx="503">
                  <c:v>93.543</c:v>
                </c:pt>
                <c:pt idx="504">
                  <c:v>93.543</c:v>
                </c:pt>
                <c:pt idx="505">
                  <c:v>93.543</c:v>
                </c:pt>
                <c:pt idx="506">
                  <c:v>93.543</c:v>
                </c:pt>
                <c:pt idx="507">
                  <c:v>93.543</c:v>
                </c:pt>
                <c:pt idx="508">
                  <c:v>93.543</c:v>
                </c:pt>
                <c:pt idx="509">
                  <c:v>93.543</c:v>
                </c:pt>
                <c:pt idx="510">
                  <c:v>93.543</c:v>
                </c:pt>
                <c:pt idx="511">
                  <c:v>93.543</c:v>
                </c:pt>
                <c:pt idx="512">
                  <c:v>93.543</c:v>
                </c:pt>
                <c:pt idx="513">
                  <c:v>93.543</c:v>
                </c:pt>
                <c:pt idx="514">
                  <c:v>93.543</c:v>
                </c:pt>
                <c:pt idx="515">
                  <c:v>93.5391</c:v>
                </c:pt>
                <c:pt idx="516">
                  <c:v>93.543</c:v>
                </c:pt>
                <c:pt idx="517">
                  <c:v>93.542</c:v>
                </c:pt>
                <c:pt idx="518">
                  <c:v>93.542</c:v>
                </c:pt>
                <c:pt idx="519">
                  <c:v>93.542</c:v>
                </c:pt>
                <c:pt idx="520">
                  <c:v>93.542</c:v>
                </c:pt>
                <c:pt idx="521">
                  <c:v>93.542</c:v>
                </c:pt>
                <c:pt idx="522">
                  <c:v>93.542</c:v>
                </c:pt>
                <c:pt idx="523">
                  <c:v>93.542</c:v>
                </c:pt>
                <c:pt idx="524">
                  <c:v>93.542</c:v>
                </c:pt>
                <c:pt idx="525">
                  <c:v>93.542</c:v>
                </c:pt>
                <c:pt idx="526">
                  <c:v>93.542</c:v>
                </c:pt>
                <c:pt idx="527">
                  <c:v>93.543</c:v>
                </c:pt>
                <c:pt idx="528">
                  <c:v>93.543</c:v>
                </c:pt>
                <c:pt idx="529">
                  <c:v>93.543</c:v>
                </c:pt>
                <c:pt idx="530">
                  <c:v>93.543</c:v>
                </c:pt>
                <c:pt idx="531">
                  <c:v>93.543</c:v>
                </c:pt>
                <c:pt idx="532">
                  <c:v>93.543</c:v>
                </c:pt>
                <c:pt idx="533">
                  <c:v>93.543</c:v>
                </c:pt>
                <c:pt idx="534">
                  <c:v>93.543</c:v>
                </c:pt>
                <c:pt idx="535">
                  <c:v>93.543</c:v>
                </c:pt>
                <c:pt idx="536">
                  <c:v>93.543</c:v>
                </c:pt>
                <c:pt idx="537">
                  <c:v>93.543</c:v>
                </c:pt>
                <c:pt idx="538">
                  <c:v>93.543</c:v>
                </c:pt>
                <c:pt idx="539">
                  <c:v>93.543</c:v>
                </c:pt>
                <c:pt idx="540">
                  <c:v>93.541</c:v>
                </c:pt>
                <c:pt idx="541">
                  <c:v>93.542</c:v>
                </c:pt>
                <c:pt idx="542">
                  <c:v>93.542</c:v>
                </c:pt>
                <c:pt idx="543">
                  <c:v>93.542</c:v>
                </c:pt>
                <c:pt idx="544">
                  <c:v>93.542</c:v>
                </c:pt>
                <c:pt idx="545">
                  <c:v>93.5264</c:v>
                </c:pt>
                <c:pt idx="546">
                  <c:v>93.5264</c:v>
                </c:pt>
                <c:pt idx="547">
                  <c:v>93.5264</c:v>
                </c:pt>
                <c:pt idx="548">
                  <c:v>93.5264</c:v>
                </c:pt>
                <c:pt idx="549">
                  <c:v>93.5264</c:v>
                </c:pt>
                <c:pt idx="550">
                  <c:v>93.5273</c:v>
                </c:pt>
                <c:pt idx="551">
                  <c:v>93.5273</c:v>
                </c:pt>
                <c:pt idx="552">
                  <c:v>93.5273</c:v>
                </c:pt>
                <c:pt idx="553">
                  <c:v>93.5273</c:v>
                </c:pt>
                <c:pt idx="554">
                  <c:v>93.5273</c:v>
                </c:pt>
                <c:pt idx="555">
                  <c:v>93.5273</c:v>
                </c:pt>
                <c:pt idx="556">
                  <c:v>93.5273</c:v>
                </c:pt>
                <c:pt idx="557">
                  <c:v>93.5273</c:v>
                </c:pt>
                <c:pt idx="558">
                  <c:v>93.5234</c:v>
                </c:pt>
                <c:pt idx="559">
                  <c:v>93.5234</c:v>
                </c:pt>
                <c:pt idx="560">
                  <c:v>93.5234</c:v>
                </c:pt>
                <c:pt idx="561">
                  <c:v>93.5234</c:v>
                </c:pt>
                <c:pt idx="562">
                  <c:v>93.5234</c:v>
                </c:pt>
                <c:pt idx="563">
                  <c:v>93.5234</c:v>
                </c:pt>
                <c:pt idx="564">
                  <c:v>93.5186</c:v>
                </c:pt>
                <c:pt idx="565">
                  <c:v>93.5225</c:v>
                </c:pt>
                <c:pt idx="566">
                  <c:v>93.5225</c:v>
                </c:pt>
                <c:pt idx="567">
                  <c:v>93.5225</c:v>
                </c:pt>
                <c:pt idx="568">
                  <c:v>93.5225</c:v>
                </c:pt>
                <c:pt idx="569">
                  <c:v>93.5225</c:v>
                </c:pt>
                <c:pt idx="570">
                  <c:v>93.5225</c:v>
                </c:pt>
                <c:pt idx="571">
                  <c:v>93.5225</c:v>
                </c:pt>
                <c:pt idx="572">
                  <c:v>93.5225</c:v>
                </c:pt>
                <c:pt idx="573">
                  <c:v>93.5234</c:v>
                </c:pt>
                <c:pt idx="574">
                  <c:v>93.5234</c:v>
                </c:pt>
                <c:pt idx="575">
                  <c:v>93.5234</c:v>
                </c:pt>
                <c:pt idx="576">
                  <c:v>93.5234</c:v>
                </c:pt>
                <c:pt idx="577">
                  <c:v>93.5234</c:v>
                </c:pt>
                <c:pt idx="578">
                  <c:v>93.5234</c:v>
                </c:pt>
                <c:pt idx="579">
                  <c:v>93.5234</c:v>
                </c:pt>
                <c:pt idx="580">
                  <c:v>93.5234</c:v>
                </c:pt>
                <c:pt idx="581">
                  <c:v>93.5234</c:v>
                </c:pt>
                <c:pt idx="582">
                  <c:v>93.5234</c:v>
                </c:pt>
                <c:pt idx="583">
                  <c:v>93.5234</c:v>
                </c:pt>
                <c:pt idx="584">
                  <c:v>93.5234</c:v>
                </c:pt>
                <c:pt idx="585">
                  <c:v>93.5215</c:v>
                </c:pt>
                <c:pt idx="586">
                  <c:v>95.2637</c:v>
                </c:pt>
                <c:pt idx="587">
                  <c:v>93.6182</c:v>
                </c:pt>
                <c:pt idx="588">
                  <c:v>93.5205</c:v>
                </c:pt>
                <c:pt idx="589">
                  <c:v>93.5244</c:v>
                </c:pt>
                <c:pt idx="590">
                  <c:v>93.5205</c:v>
                </c:pt>
                <c:pt idx="591">
                  <c:v>93.5244</c:v>
                </c:pt>
                <c:pt idx="592">
                  <c:v>117.606</c:v>
                </c:pt>
                <c:pt idx="593">
                  <c:v>117.599</c:v>
                </c:pt>
                <c:pt idx="594">
                  <c:v>117.587</c:v>
                </c:pt>
                <c:pt idx="595">
                  <c:v>117.564</c:v>
                </c:pt>
                <c:pt idx="596">
                  <c:v>117.561</c:v>
                </c:pt>
                <c:pt idx="597">
                  <c:v>117.564</c:v>
                </c:pt>
                <c:pt idx="598">
                  <c:v>117.564</c:v>
                </c:pt>
                <c:pt idx="599">
                  <c:v>129.288</c:v>
                </c:pt>
                <c:pt idx="600">
                  <c:v>129.362</c:v>
                </c:pt>
                <c:pt idx="601">
                  <c:v>129.401</c:v>
                </c:pt>
                <c:pt idx="602">
                  <c:v>129.417</c:v>
                </c:pt>
                <c:pt idx="603">
                  <c:v>131.241</c:v>
                </c:pt>
                <c:pt idx="604">
                  <c:v>131.187</c:v>
                </c:pt>
                <c:pt idx="605">
                  <c:v>131.21</c:v>
                </c:pt>
                <c:pt idx="606">
                  <c:v>131.3</c:v>
                </c:pt>
                <c:pt idx="607">
                  <c:v>131.183</c:v>
                </c:pt>
                <c:pt idx="608">
                  <c:v>131.14</c:v>
                </c:pt>
                <c:pt idx="609">
                  <c:v>139.646</c:v>
                </c:pt>
                <c:pt idx="610">
                  <c:v>139.697</c:v>
                </c:pt>
                <c:pt idx="611">
                  <c:v>139.689</c:v>
                </c:pt>
                <c:pt idx="612">
                  <c:v>139.947</c:v>
                </c:pt>
                <c:pt idx="613">
                  <c:v>140.607</c:v>
                </c:pt>
                <c:pt idx="614">
                  <c:v>137.771</c:v>
                </c:pt>
                <c:pt idx="615">
                  <c:v>138.002</c:v>
                </c:pt>
                <c:pt idx="616">
                  <c:v>137.92</c:v>
                </c:pt>
                <c:pt idx="617">
                  <c:v>137.799</c:v>
                </c:pt>
                <c:pt idx="618">
                  <c:v>137.222</c:v>
                </c:pt>
                <c:pt idx="619">
                  <c:v>137.226</c:v>
                </c:pt>
                <c:pt idx="620">
                  <c:v>134.581</c:v>
                </c:pt>
                <c:pt idx="621">
                  <c:v>134.558</c:v>
                </c:pt>
                <c:pt idx="622">
                  <c:v>134.558</c:v>
                </c:pt>
                <c:pt idx="623">
                  <c:v>131.628</c:v>
                </c:pt>
                <c:pt idx="624">
                  <c:v>131.331</c:v>
                </c:pt>
                <c:pt idx="625">
                  <c:v>131.358</c:v>
                </c:pt>
                <c:pt idx="626">
                  <c:v>131.765</c:v>
                </c:pt>
                <c:pt idx="627">
                  <c:v>131.515</c:v>
                </c:pt>
                <c:pt idx="628">
                  <c:v>131.503</c:v>
                </c:pt>
                <c:pt idx="629">
                  <c:v>131.53</c:v>
                </c:pt>
                <c:pt idx="630">
                  <c:v>131.542</c:v>
                </c:pt>
                <c:pt idx="631">
                  <c:v>131.534</c:v>
                </c:pt>
                <c:pt idx="632">
                  <c:v>131.084</c:v>
                </c:pt>
                <c:pt idx="633">
                  <c:v>139.736</c:v>
                </c:pt>
                <c:pt idx="634">
                  <c:v>139.654</c:v>
                </c:pt>
                <c:pt idx="635">
                  <c:v>139.639</c:v>
                </c:pt>
                <c:pt idx="636">
                  <c:v>143.303</c:v>
                </c:pt>
                <c:pt idx="637">
                  <c:v>143.307</c:v>
                </c:pt>
                <c:pt idx="638">
                  <c:v>136.412</c:v>
                </c:pt>
                <c:pt idx="639">
                  <c:v>136.42</c:v>
                </c:pt>
                <c:pt idx="640">
                  <c:v>136.154</c:v>
                </c:pt>
                <c:pt idx="641">
                  <c:v>136.521</c:v>
                </c:pt>
                <c:pt idx="642">
                  <c:v>136.753</c:v>
                </c:pt>
                <c:pt idx="643">
                  <c:v>136.761</c:v>
                </c:pt>
                <c:pt idx="644">
                  <c:v>137.753</c:v>
                </c:pt>
                <c:pt idx="645">
                  <c:v>138.956</c:v>
                </c:pt>
                <c:pt idx="646">
                  <c:v>139.077</c:v>
                </c:pt>
                <c:pt idx="647">
                  <c:v>137.233</c:v>
                </c:pt>
                <c:pt idx="648">
                  <c:v>134.085</c:v>
                </c:pt>
                <c:pt idx="649">
                  <c:v>133.897</c:v>
                </c:pt>
                <c:pt idx="650">
                  <c:v>135.884</c:v>
                </c:pt>
                <c:pt idx="651">
                  <c:v>137.341</c:v>
                </c:pt>
                <c:pt idx="652">
                  <c:v>137.919</c:v>
                </c:pt>
                <c:pt idx="653">
                  <c:v>141.622</c:v>
                </c:pt>
                <c:pt idx="654">
                  <c:v>140.719</c:v>
                </c:pt>
                <c:pt idx="655">
                  <c:v>142.868</c:v>
                </c:pt>
                <c:pt idx="656">
                  <c:v>141.829</c:v>
                </c:pt>
                <c:pt idx="657">
                  <c:v>137.681</c:v>
                </c:pt>
                <c:pt idx="658">
                  <c:v>137.825</c:v>
                </c:pt>
                <c:pt idx="659">
                  <c:v>138.604</c:v>
                </c:pt>
                <c:pt idx="660">
                  <c:v>138.424</c:v>
                </c:pt>
                <c:pt idx="661">
                  <c:v>138.455</c:v>
                </c:pt>
                <c:pt idx="662">
                  <c:v>136.924</c:v>
                </c:pt>
                <c:pt idx="663">
                  <c:v>137.003</c:v>
                </c:pt>
                <c:pt idx="664">
                  <c:v>136.96</c:v>
                </c:pt>
                <c:pt idx="665">
                  <c:v>131.499</c:v>
                </c:pt>
                <c:pt idx="666">
                  <c:v>131.585</c:v>
                </c:pt>
                <c:pt idx="667">
                  <c:v>131.585</c:v>
                </c:pt>
                <c:pt idx="668">
                  <c:v>140.725</c:v>
                </c:pt>
                <c:pt idx="669">
                  <c:v>140.16</c:v>
                </c:pt>
                <c:pt idx="670">
                  <c:v>140.141</c:v>
                </c:pt>
                <c:pt idx="671">
                  <c:v>140.152</c:v>
                </c:pt>
                <c:pt idx="672">
                  <c:v>140.141</c:v>
                </c:pt>
                <c:pt idx="673">
                  <c:v>140.946</c:v>
                </c:pt>
                <c:pt idx="674">
                  <c:v>143.009</c:v>
                </c:pt>
                <c:pt idx="675">
                  <c:v>142.997</c:v>
                </c:pt>
                <c:pt idx="676">
                  <c:v>180.48</c:v>
                </c:pt>
                <c:pt idx="677">
                  <c:v>180.078</c:v>
                </c:pt>
                <c:pt idx="678">
                  <c:v>179.145</c:v>
                </c:pt>
                <c:pt idx="679">
                  <c:v>175.57</c:v>
                </c:pt>
                <c:pt idx="680">
                  <c:v>190.23</c:v>
                </c:pt>
                <c:pt idx="681">
                  <c:v>177.141</c:v>
                </c:pt>
                <c:pt idx="682">
                  <c:v>181.094</c:v>
                </c:pt>
                <c:pt idx="683">
                  <c:v>179.02</c:v>
                </c:pt>
                <c:pt idx="684">
                  <c:v>178.945</c:v>
                </c:pt>
                <c:pt idx="685">
                  <c:v>175.606</c:v>
                </c:pt>
                <c:pt idx="686">
                  <c:v>175.563</c:v>
                </c:pt>
                <c:pt idx="687">
                  <c:v>175.349</c:v>
                </c:pt>
                <c:pt idx="688">
                  <c:v>175.368</c:v>
                </c:pt>
                <c:pt idx="689">
                  <c:v>172.595</c:v>
                </c:pt>
                <c:pt idx="690">
                  <c:v>168.138</c:v>
                </c:pt>
                <c:pt idx="691">
                  <c:v>168.263</c:v>
                </c:pt>
                <c:pt idx="692">
                  <c:v>168.231</c:v>
                </c:pt>
                <c:pt idx="693">
                  <c:v>168.298</c:v>
                </c:pt>
                <c:pt idx="694">
                  <c:v>168.771</c:v>
                </c:pt>
                <c:pt idx="695">
                  <c:v>139.989</c:v>
                </c:pt>
                <c:pt idx="696">
                  <c:v>139.903</c:v>
                </c:pt>
                <c:pt idx="697">
                  <c:v>139.88</c:v>
                </c:pt>
                <c:pt idx="698">
                  <c:v>143.438</c:v>
                </c:pt>
                <c:pt idx="699">
                  <c:v>112.035</c:v>
                </c:pt>
                <c:pt idx="700">
                  <c:v>111.957</c:v>
                </c:pt>
                <c:pt idx="701">
                  <c:v>111.027</c:v>
                </c:pt>
                <c:pt idx="702">
                  <c:v>110.922</c:v>
                </c:pt>
                <c:pt idx="703">
                  <c:v>110.918</c:v>
                </c:pt>
                <c:pt idx="704">
                  <c:v>110.918</c:v>
                </c:pt>
                <c:pt idx="705">
                  <c:v>110.918</c:v>
                </c:pt>
                <c:pt idx="706">
                  <c:v>110.918</c:v>
                </c:pt>
                <c:pt idx="707">
                  <c:v>110.919</c:v>
                </c:pt>
                <c:pt idx="708">
                  <c:v>110.919</c:v>
                </c:pt>
                <c:pt idx="709">
                  <c:v>110.919</c:v>
                </c:pt>
                <c:pt idx="710">
                  <c:v>110.919</c:v>
                </c:pt>
                <c:pt idx="711">
                  <c:v>110.919</c:v>
                </c:pt>
                <c:pt idx="712">
                  <c:v>110.919</c:v>
                </c:pt>
                <c:pt idx="713">
                  <c:v>110.919</c:v>
                </c:pt>
                <c:pt idx="714">
                  <c:v>110.919</c:v>
                </c:pt>
                <c:pt idx="715">
                  <c:v>110.919</c:v>
                </c:pt>
                <c:pt idx="716">
                  <c:v>110.919</c:v>
                </c:pt>
                <c:pt idx="717">
                  <c:v>110.919</c:v>
                </c:pt>
                <c:pt idx="718">
                  <c:v>110.919</c:v>
                </c:pt>
                <c:pt idx="719">
                  <c:v>110.918</c:v>
                </c:pt>
                <c:pt idx="720">
                  <c:v>110.918</c:v>
                </c:pt>
                <c:pt idx="721">
                  <c:v>110.918</c:v>
                </c:pt>
                <c:pt idx="722">
                  <c:v>110.918</c:v>
                </c:pt>
                <c:pt idx="723">
                  <c:v>110.918</c:v>
                </c:pt>
                <c:pt idx="724">
                  <c:v>110.918</c:v>
                </c:pt>
                <c:pt idx="725">
                  <c:v>110.914</c:v>
                </c:pt>
                <c:pt idx="726">
                  <c:v>110.918</c:v>
                </c:pt>
                <c:pt idx="727">
                  <c:v>110.918</c:v>
                </c:pt>
                <c:pt idx="728">
                  <c:v>110.918</c:v>
                </c:pt>
                <c:pt idx="729">
                  <c:v>110.919</c:v>
                </c:pt>
                <c:pt idx="730">
                  <c:v>110.919</c:v>
                </c:pt>
                <c:pt idx="731">
                  <c:v>110.919</c:v>
                </c:pt>
                <c:pt idx="732">
                  <c:v>110.919</c:v>
                </c:pt>
                <c:pt idx="733">
                  <c:v>110.919</c:v>
                </c:pt>
                <c:pt idx="734">
                  <c:v>110.919</c:v>
                </c:pt>
                <c:pt idx="735">
                  <c:v>110.919</c:v>
                </c:pt>
                <c:pt idx="736">
                  <c:v>110.919</c:v>
                </c:pt>
                <c:pt idx="737">
                  <c:v>110.919</c:v>
                </c:pt>
                <c:pt idx="738">
                  <c:v>110.919</c:v>
                </c:pt>
                <c:pt idx="739">
                  <c:v>110.919</c:v>
                </c:pt>
                <c:pt idx="740">
                  <c:v>110.919</c:v>
                </c:pt>
                <c:pt idx="741">
                  <c:v>110.919</c:v>
                </c:pt>
                <c:pt idx="742">
                  <c:v>110.918</c:v>
                </c:pt>
                <c:pt idx="743">
                  <c:v>110.918</c:v>
                </c:pt>
                <c:pt idx="744">
                  <c:v>110.918</c:v>
                </c:pt>
                <c:pt idx="745">
                  <c:v>110.918</c:v>
                </c:pt>
                <c:pt idx="746">
                  <c:v>110.918</c:v>
                </c:pt>
                <c:pt idx="747">
                  <c:v>110.918</c:v>
                </c:pt>
                <c:pt idx="748">
                  <c:v>110.918</c:v>
                </c:pt>
                <c:pt idx="749">
                  <c:v>110.918</c:v>
                </c:pt>
                <c:pt idx="750">
                  <c:v>110.918</c:v>
                </c:pt>
                <c:pt idx="751">
                  <c:v>110.918</c:v>
                </c:pt>
                <c:pt idx="752">
                  <c:v>110.919</c:v>
                </c:pt>
                <c:pt idx="753">
                  <c:v>110.919</c:v>
                </c:pt>
                <c:pt idx="754">
                  <c:v>110.919</c:v>
                </c:pt>
                <c:pt idx="755">
                  <c:v>110.919</c:v>
                </c:pt>
                <c:pt idx="756">
                  <c:v>110.919</c:v>
                </c:pt>
                <c:pt idx="757">
                  <c:v>110.919</c:v>
                </c:pt>
                <c:pt idx="758">
                  <c:v>110.919</c:v>
                </c:pt>
                <c:pt idx="759">
                  <c:v>110.919</c:v>
                </c:pt>
                <c:pt idx="760">
                  <c:v>110.919</c:v>
                </c:pt>
                <c:pt idx="761">
                  <c:v>110.919</c:v>
                </c:pt>
                <c:pt idx="762">
                  <c:v>110.919</c:v>
                </c:pt>
                <c:pt idx="763">
                  <c:v>110.919</c:v>
                </c:pt>
                <c:pt idx="764">
                  <c:v>110.919</c:v>
                </c:pt>
                <c:pt idx="765">
                  <c:v>110.919</c:v>
                </c:pt>
                <c:pt idx="766">
                  <c:v>110.918</c:v>
                </c:pt>
                <c:pt idx="767">
                  <c:v>110.918</c:v>
                </c:pt>
                <c:pt idx="768">
                  <c:v>110.918</c:v>
                </c:pt>
                <c:pt idx="769">
                  <c:v>110.918</c:v>
                </c:pt>
                <c:pt idx="770">
                  <c:v>110.918</c:v>
                </c:pt>
                <c:pt idx="771">
                  <c:v>110.918</c:v>
                </c:pt>
                <c:pt idx="772">
                  <c:v>110.918</c:v>
                </c:pt>
                <c:pt idx="773">
                  <c:v>110.918</c:v>
                </c:pt>
                <c:pt idx="774">
                  <c:v>110.918</c:v>
                </c:pt>
                <c:pt idx="775">
                  <c:v>110.918</c:v>
                </c:pt>
                <c:pt idx="776">
                  <c:v>110.919</c:v>
                </c:pt>
                <c:pt idx="777">
                  <c:v>110.919</c:v>
                </c:pt>
                <c:pt idx="778">
                  <c:v>110.919</c:v>
                </c:pt>
                <c:pt idx="779">
                  <c:v>110.919</c:v>
                </c:pt>
                <c:pt idx="780">
                  <c:v>110.919</c:v>
                </c:pt>
                <c:pt idx="781">
                  <c:v>110.903</c:v>
                </c:pt>
                <c:pt idx="782">
                  <c:v>110.903</c:v>
                </c:pt>
                <c:pt idx="783">
                  <c:v>110.903</c:v>
                </c:pt>
                <c:pt idx="784">
                  <c:v>110.903</c:v>
                </c:pt>
                <c:pt idx="785">
                  <c:v>110.903</c:v>
                </c:pt>
                <c:pt idx="786">
                  <c:v>110.903</c:v>
                </c:pt>
                <c:pt idx="787">
                  <c:v>110.903</c:v>
                </c:pt>
                <c:pt idx="788">
                  <c:v>110.903</c:v>
                </c:pt>
                <c:pt idx="789">
                  <c:v>110.903</c:v>
                </c:pt>
                <c:pt idx="790">
                  <c:v>110.902</c:v>
                </c:pt>
                <c:pt idx="791">
                  <c:v>110.902</c:v>
                </c:pt>
                <c:pt idx="792">
                  <c:v>110.902</c:v>
                </c:pt>
                <c:pt idx="793">
                  <c:v>110.902</c:v>
                </c:pt>
                <c:pt idx="794">
                  <c:v>110.902</c:v>
                </c:pt>
                <c:pt idx="795">
                  <c:v>110.902</c:v>
                </c:pt>
                <c:pt idx="796">
                  <c:v>110.902</c:v>
                </c:pt>
                <c:pt idx="797">
                  <c:v>110.902</c:v>
                </c:pt>
                <c:pt idx="798">
                  <c:v>110.902</c:v>
                </c:pt>
                <c:pt idx="799">
                  <c:v>110.902</c:v>
                </c:pt>
                <c:pt idx="800">
                  <c:v>110.896</c:v>
                </c:pt>
                <c:pt idx="801">
                  <c:v>110.896</c:v>
                </c:pt>
                <c:pt idx="802">
                  <c:v>110.896</c:v>
                </c:pt>
                <c:pt idx="803">
                  <c:v>110.896</c:v>
                </c:pt>
                <c:pt idx="804">
                  <c:v>110.896</c:v>
                </c:pt>
                <c:pt idx="805">
                  <c:v>110.896</c:v>
                </c:pt>
                <c:pt idx="806">
                  <c:v>110.896</c:v>
                </c:pt>
                <c:pt idx="807">
                  <c:v>110.896</c:v>
                </c:pt>
                <c:pt idx="808">
                  <c:v>110.896</c:v>
                </c:pt>
                <c:pt idx="809">
                  <c:v>111.294</c:v>
                </c:pt>
                <c:pt idx="810">
                  <c:v>110.981</c:v>
                </c:pt>
                <c:pt idx="811">
                  <c:v>110.896</c:v>
                </c:pt>
                <c:pt idx="812">
                  <c:v>110.898</c:v>
                </c:pt>
                <c:pt idx="813">
                  <c:v>110.895</c:v>
                </c:pt>
                <c:pt idx="814">
                  <c:v>110.898</c:v>
                </c:pt>
                <c:pt idx="815">
                  <c:v>120.84</c:v>
                </c:pt>
                <c:pt idx="816">
                  <c:v>120.805</c:v>
                </c:pt>
                <c:pt idx="817">
                  <c:v>120.812</c:v>
                </c:pt>
                <c:pt idx="818">
                  <c:v>120.809</c:v>
                </c:pt>
                <c:pt idx="819">
                  <c:v>120.805</c:v>
                </c:pt>
                <c:pt idx="820">
                  <c:v>116.383</c:v>
                </c:pt>
                <c:pt idx="821">
                  <c:v>138.508</c:v>
                </c:pt>
                <c:pt idx="822">
                  <c:v>138.47</c:v>
                </c:pt>
                <c:pt idx="823">
                  <c:v>138.493</c:v>
                </c:pt>
                <c:pt idx="824">
                  <c:v>130.345</c:v>
                </c:pt>
                <c:pt idx="825">
                  <c:v>130.329</c:v>
                </c:pt>
                <c:pt idx="826">
                  <c:v>130.333</c:v>
                </c:pt>
                <c:pt idx="827">
                  <c:v>130.567</c:v>
                </c:pt>
                <c:pt idx="828">
                  <c:v>130.513</c:v>
                </c:pt>
                <c:pt idx="829">
                  <c:v>130.548</c:v>
                </c:pt>
                <c:pt idx="830">
                  <c:v>130.81</c:v>
                </c:pt>
                <c:pt idx="831">
                  <c:v>131.923</c:v>
                </c:pt>
                <c:pt idx="832">
                  <c:v>131.927</c:v>
                </c:pt>
                <c:pt idx="833">
                  <c:v>131.946</c:v>
                </c:pt>
                <c:pt idx="834">
                  <c:v>131.989</c:v>
                </c:pt>
                <c:pt idx="835">
                  <c:v>131.719</c:v>
                </c:pt>
                <c:pt idx="836">
                  <c:v>139.023</c:v>
                </c:pt>
                <c:pt idx="837">
                  <c:v>139.738</c:v>
                </c:pt>
                <c:pt idx="838">
                  <c:v>139.719</c:v>
                </c:pt>
                <c:pt idx="839">
                  <c:v>139.727</c:v>
                </c:pt>
                <c:pt idx="840">
                  <c:v>140.477</c:v>
                </c:pt>
                <c:pt idx="841">
                  <c:v>143.879</c:v>
                </c:pt>
                <c:pt idx="842">
                  <c:v>138.219</c:v>
                </c:pt>
                <c:pt idx="843">
                  <c:v>138.234</c:v>
                </c:pt>
                <c:pt idx="844">
                  <c:v>138.032</c:v>
                </c:pt>
                <c:pt idx="845">
                  <c:v>137.606</c:v>
                </c:pt>
                <c:pt idx="846">
                  <c:v>137.603</c:v>
                </c:pt>
                <c:pt idx="847">
                  <c:v>137.959</c:v>
                </c:pt>
                <c:pt idx="848">
                  <c:v>131.385</c:v>
                </c:pt>
                <c:pt idx="849">
                  <c:v>131.389</c:v>
                </c:pt>
                <c:pt idx="850">
                  <c:v>131.432</c:v>
                </c:pt>
                <c:pt idx="851">
                  <c:v>131.432</c:v>
                </c:pt>
                <c:pt idx="852">
                  <c:v>131.396</c:v>
                </c:pt>
                <c:pt idx="853">
                  <c:v>131.393</c:v>
                </c:pt>
                <c:pt idx="854">
                  <c:v>131.388</c:v>
                </c:pt>
                <c:pt idx="855">
                  <c:v>142.107</c:v>
                </c:pt>
                <c:pt idx="856">
                  <c:v>141.357</c:v>
                </c:pt>
                <c:pt idx="857">
                  <c:v>141.35</c:v>
                </c:pt>
                <c:pt idx="858">
                  <c:v>141.349</c:v>
                </c:pt>
                <c:pt idx="859">
                  <c:v>141.341</c:v>
                </c:pt>
                <c:pt idx="860">
                  <c:v>137.11</c:v>
                </c:pt>
                <c:pt idx="861">
                  <c:v>137.103</c:v>
                </c:pt>
                <c:pt idx="862">
                  <c:v>137.013</c:v>
                </c:pt>
                <c:pt idx="863">
                  <c:v>137.489</c:v>
                </c:pt>
                <c:pt idx="864">
                  <c:v>136.907</c:v>
                </c:pt>
                <c:pt idx="865">
                  <c:v>136.892</c:v>
                </c:pt>
                <c:pt idx="866">
                  <c:v>136.907</c:v>
                </c:pt>
                <c:pt idx="867">
                  <c:v>134.185</c:v>
                </c:pt>
                <c:pt idx="868">
                  <c:v>133.213</c:v>
                </c:pt>
                <c:pt idx="869">
                  <c:v>133.197</c:v>
                </c:pt>
                <c:pt idx="870">
                  <c:v>133.217</c:v>
                </c:pt>
                <c:pt idx="871">
                  <c:v>133.729</c:v>
                </c:pt>
                <c:pt idx="872">
                  <c:v>135.854</c:v>
                </c:pt>
                <c:pt idx="873">
                  <c:v>137.119</c:v>
                </c:pt>
                <c:pt idx="874">
                  <c:v>136.006</c:v>
                </c:pt>
                <c:pt idx="875">
                  <c:v>137.822</c:v>
                </c:pt>
                <c:pt idx="876">
                  <c:v>139.705</c:v>
                </c:pt>
                <c:pt idx="877">
                  <c:v>139.303</c:v>
                </c:pt>
                <c:pt idx="878">
                  <c:v>139.318</c:v>
                </c:pt>
                <c:pt idx="879">
                  <c:v>139.951</c:v>
                </c:pt>
                <c:pt idx="880">
                  <c:v>140.123</c:v>
                </c:pt>
                <c:pt idx="881">
                  <c:v>140.106</c:v>
                </c:pt>
                <c:pt idx="882">
                  <c:v>140.091</c:v>
                </c:pt>
                <c:pt idx="883">
                  <c:v>139.196</c:v>
                </c:pt>
                <c:pt idx="884">
                  <c:v>139.196</c:v>
                </c:pt>
                <c:pt idx="885">
                  <c:v>139.181</c:v>
                </c:pt>
                <c:pt idx="886">
                  <c:v>139.177</c:v>
                </c:pt>
                <c:pt idx="887">
                  <c:v>139.173</c:v>
                </c:pt>
                <c:pt idx="888">
                  <c:v>140.438</c:v>
                </c:pt>
                <c:pt idx="889">
                  <c:v>141.907</c:v>
                </c:pt>
                <c:pt idx="890">
                  <c:v>142.373</c:v>
                </c:pt>
                <c:pt idx="891">
                  <c:v>178.736</c:v>
                </c:pt>
                <c:pt idx="892">
                  <c:v>179.58</c:v>
                </c:pt>
                <c:pt idx="893">
                  <c:v>179.189</c:v>
                </c:pt>
                <c:pt idx="894">
                  <c:v>179.687</c:v>
                </c:pt>
                <c:pt idx="895">
                  <c:v>177.444</c:v>
                </c:pt>
                <c:pt idx="896">
                  <c:v>181.11</c:v>
                </c:pt>
                <c:pt idx="897">
                  <c:v>180.677</c:v>
                </c:pt>
                <c:pt idx="898">
                  <c:v>180.575</c:v>
                </c:pt>
                <c:pt idx="899">
                  <c:v>180.255</c:v>
                </c:pt>
                <c:pt idx="900">
                  <c:v>175.731</c:v>
                </c:pt>
                <c:pt idx="901">
                  <c:v>143.509</c:v>
                </c:pt>
                <c:pt idx="902">
                  <c:v>143.45</c:v>
                </c:pt>
                <c:pt idx="903">
                  <c:v>143.504</c:v>
                </c:pt>
                <c:pt idx="904">
                  <c:v>142.297</c:v>
                </c:pt>
                <c:pt idx="905">
                  <c:v>143.488</c:v>
                </c:pt>
                <c:pt idx="906">
                  <c:v>111.04</c:v>
                </c:pt>
                <c:pt idx="907">
                  <c:v>110.712</c:v>
                </c:pt>
                <c:pt idx="908">
                  <c:v>110.235</c:v>
                </c:pt>
                <c:pt idx="909">
                  <c:v>110.188</c:v>
                </c:pt>
                <c:pt idx="910">
                  <c:v>110.192</c:v>
                </c:pt>
                <c:pt idx="911">
                  <c:v>110.189</c:v>
                </c:pt>
                <c:pt idx="912">
                  <c:v>110.193</c:v>
                </c:pt>
                <c:pt idx="913">
                  <c:v>110.189</c:v>
                </c:pt>
                <c:pt idx="914">
                  <c:v>110.182</c:v>
                </c:pt>
                <c:pt idx="915">
                  <c:v>110.182</c:v>
                </c:pt>
                <c:pt idx="916">
                  <c:v>110.186</c:v>
                </c:pt>
                <c:pt idx="917">
                  <c:v>110.182</c:v>
                </c:pt>
                <c:pt idx="918">
                  <c:v>110.186</c:v>
                </c:pt>
                <c:pt idx="919">
                  <c:v>110.182</c:v>
                </c:pt>
                <c:pt idx="920">
                  <c:v>110.186</c:v>
                </c:pt>
                <c:pt idx="921">
                  <c:v>110.182</c:v>
                </c:pt>
                <c:pt idx="922">
                  <c:v>110.186</c:v>
                </c:pt>
                <c:pt idx="923">
                  <c:v>110.182</c:v>
                </c:pt>
                <c:pt idx="924">
                  <c:v>110.185</c:v>
                </c:pt>
                <c:pt idx="925">
                  <c:v>110.181</c:v>
                </c:pt>
                <c:pt idx="926">
                  <c:v>110.185</c:v>
                </c:pt>
                <c:pt idx="927">
                  <c:v>110.181</c:v>
                </c:pt>
                <c:pt idx="928">
                  <c:v>110.185</c:v>
                </c:pt>
                <c:pt idx="929">
                  <c:v>110.181</c:v>
                </c:pt>
                <c:pt idx="930">
                  <c:v>110.185</c:v>
                </c:pt>
                <c:pt idx="931">
                  <c:v>110.181</c:v>
                </c:pt>
                <c:pt idx="932">
                  <c:v>110.185</c:v>
                </c:pt>
                <c:pt idx="933">
                  <c:v>110.181</c:v>
                </c:pt>
                <c:pt idx="934">
                  <c:v>110.186</c:v>
                </c:pt>
                <c:pt idx="935">
                  <c:v>110.182</c:v>
                </c:pt>
                <c:pt idx="936">
                  <c:v>110.186</c:v>
                </c:pt>
                <c:pt idx="937">
                  <c:v>110.182</c:v>
                </c:pt>
                <c:pt idx="938">
                  <c:v>110.182</c:v>
                </c:pt>
                <c:pt idx="939">
                  <c:v>110.182</c:v>
                </c:pt>
                <c:pt idx="940">
                  <c:v>110.186</c:v>
                </c:pt>
                <c:pt idx="941">
                  <c:v>110.182</c:v>
                </c:pt>
                <c:pt idx="942">
                  <c:v>110.186</c:v>
                </c:pt>
                <c:pt idx="943">
                  <c:v>110.182</c:v>
                </c:pt>
                <c:pt idx="944">
                  <c:v>110.186</c:v>
                </c:pt>
                <c:pt idx="945">
                  <c:v>110.182</c:v>
                </c:pt>
                <c:pt idx="946">
                  <c:v>110.185</c:v>
                </c:pt>
                <c:pt idx="947">
                  <c:v>110.181</c:v>
                </c:pt>
                <c:pt idx="948">
                  <c:v>110.185</c:v>
                </c:pt>
                <c:pt idx="949">
                  <c:v>110.181</c:v>
                </c:pt>
                <c:pt idx="950">
                  <c:v>110.185</c:v>
                </c:pt>
                <c:pt idx="951">
                  <c:v>110.181</c:v>
                </c:pt>
                <c:pt idx="952">
                  <c:v>110.185</c:v>
                </c:pt>
                <c:pt idx="953">
                  <c:v>110.181</c:v>
                </c:pt>
                <c:pt idx="954">
                  <c:v>110.185</c:v>
                </c:pt>
                <c:pt idx="955">
                  <c:v>110.181</c:v>
                </c:pt>
                <c:pt idx="956">
                  <c:v>110.186</c:v>
                </c:pt>
                <c:pt idx="957">
                  <c:v>110.182</c:v>
                </c:pt>
                <c:pt idx="958">
                  <c:v>110.186</c:v>
                </c:pt>
                <c:pt idx="959">
                  <c:v>110.182</c:v>
                </c:pt>
                <c:pt idx="960">
                  <c:v>110.186</c:v>
                </c:pt>
                <c:pt idx="961">
                  <c:v>110.178</c:v>
                </c:pt>
                <c:pt idx="962">
                  <c:v>110.186</c:v>
                </c:pt>
                <c:pt idx="963">
                  <c:v>110.182</c:v>
                </c:pt>
                <c:pt idx="964">
                  <c:v>110.186</c:v>
                </c:pt>
                <c:pt idx="965">
                  <c:v>110.182</c:v>
                </c:pt>
                <c:pt idx="966">
                  <c:v>110.186</c:v>
                </c:pt>
                <c:pt idx="967">
                  <c:v>110.182</c:v>
                </c:pt>
                <c:pt idx="968">
                  <c:v>110.186</c:v>
                </c:pt>
                <c:pt idx="969">
                  <c:v>110.182</c:v>
                </c:pt>
                <c:pt idx="970">
                  <c:v>110.185</c:v>
                </c:pt>
                <c:pt idx="971">
                  <c:v>110.181</c:v>
                </c:pt>
                <c:pt idx="972">
                  <c:v>110.185</c:v>
                </c:pt>
                <c:pt idx="973">
                  <c:v>110.181</c:v>
                </c:pt>
                <c:pt idx="974">
                  <c:v>110.185</c:v>
                </c:pt>
                <c:pt idx="975">
                  <c:v>110.181</c:v>
                </c:pt>
                <c:pt idx="976">
                  <c:v>110.185</c:v>
                </c:pt>
                <c:pt idx="977">
                  <c:v>110.181</c:v>
                </c:pt>
                <c:pt idx="978">
                  <c:v>110.185</c:v>
                </c:pt>
                <c:pt idx="979">
                  <c:v>110.181</c:v>
                </c:pt>
                <c:pt idx="980">
                  <c:v>110.186</c:v>
                </c:pt>
                <c:pt idx="981">
                  <c:v>110.182</c:v>
                </c:pt>
                <c:pt idx="982">
                  <c:v>110.186</c:v>
                </c:pt>
                <c:pt idx="983">
                  <c:v>110.182</c:v>
                </c:pt>
                <c:pt idx="984">
                  <c:v>110.186</c:v>
                </c:pt>
                <c:pt idx="985">
                  <c:v>110.182</c:v>
                </c:pt>
                <c:pt idx="986">
                  <c:v>110.186</c:v>
                </c:pt>
                <c:pt idx="987">
                  <c:v>110.182</c:v>
                </c:pt>
                <c:pt idx="988">
                  <c:v>110.186</c:v>
                </c:pt>
                <c:pt idx="989">
                  <c:v>110.182</c:v>
                </c:pt>
                <c:pt idx="990">
                  <c:v>110.186</c:v>
                </c:pt>
                <c:pt idx="991">
                  <c:v>110.182</c:v>
                </c:pt>
                <c:pt idx="992">
                  <c:v>110.186</c:v>
                </c:pt>
                <c:pt idx="993">
                  <c:v>110.177</c:v>
                </c:pt>
                <c:pt idx="994">
                  <c:v>110.185</c:v>
                </c:pt>
                <c:pt idx="995">
                  <c:v>110.181</c:v>
                </c:pt>
                <c:pt idx="996">
                  <c:v>110.185</c:v>
                </c:pt>
                <c:pt idx="997">
                  <c:v>110.181</c:v>
                </c:pt>
                <c:pt idx="998">
                  <c:v>110.185</c:v>
                </c:pt>
                <c:pt idx="999">
                  <c:v>110.181</c:v>
                </c:pt>
                <c:pt idx="1000">
                  <c:v>110.185</c:v>
                </c:pt>
                <c:pt idx="1001">
                  <c:v>110.181</c:v>
                </c:pt>
                <c:pt idx="1002">
                  <c:v>110.185</c:v>
                </c:pt>
                <c:pt idx="1003">
                  <c:v>110.182</c:v>
                </c:pt>
                <c:pt idx="1004">
                  <c:v>111.799</c:v>
                </c:pt>
                <c:pt idx="1005">
                  <c:v>103.854</c:v>
                </c:pt>
                <c:pt idx="1006">
                  <c:v>103.779</c:v>
                </c:pt>
                <c:pt idx="1007">
                  <c:v>103.779</c:v>
                </c:pt>
                <c:pt idx="1008">
                  <c:v>103.779</c:v>
                </c:pt>
                <c:pt idx="1009">
                  <c:v>93.3418</c:v>
                </c:pt>
                <c:pt idx="1010">
                  <c:v>117.479</c:v>
                </c:pt>
                <c:pt idx="1011">
                  <c:v>117.475</c:v>
                </c:pt>
                <c:pt idx="1012">
                  <c:v>117.482</c:v>
                </c:pt>
                <c:pt idx="1013">
                  <c:v>117.459</c:v>
                </c:pt>
                <c:pt idx="1014">
                  <c:v>117.459</c:v>
                </c:pt>
                <c:pt idx="1015">
                  <c:v>117.458</c:v>
                </c:pt>
                <c:pt idx="1016">
                  <c:v>130.157</c:v>
                </c:pt>
                <c:pt idx="1017">
                  <c:v>130.114</c:v>
                </c:pt>
                <c:pt idx="1018">
                  <c:v>130.11</c:v>
                </c:pt>
                <c:pt idx="1019">
                  <c:v>130.067</c:v>
                </c:pt>
                <c:pt idx="1020">
                  <c:v>130.196</c:v>
                </c:pt>
                <c:pt idx="1021">
                  <c:v>130.052</c:v>
                </c:pt>
                <c:pt idx="1022">
                  <c:v>139.228</c:v>
                </c:pt>
                <c:pt idx="1023">
                  <c:v>140.38</c:v>
                </c:pt>
                <c:pt idx="1024">
                  <c:v>140.368</c:v>
                </c:pt>
                <c:pt idx="1025">
                  <c:v>140.365</c:v>
                </c:pt>
                <c:pt idx="1026">
                  <c:v>140.357</c:v>
                </c:pt>
                <c:pt idx="1027">
                  <c:v>137.748</c:v>
                </c:pt>
                <c:pt idx="1028">
                  <c:v>138.338</c:v>
                </c:pt>
                <c:pt idx="1029">
                  <c:v>138.295</c:v>
                </c:pt>
                <c:pt idx="1030">
                  <c:v>138.881</c:v>
                </c:pt>
                <c:pt idx="1031">
                  <c:v>138.537</c:v>
                </c:pt>
                <c:pt idx="1032">
                  <c:v>138.537</c:v>
                </c:pt>
                <c:pt idx="1033">
                  <c:v>138.549</c:v>
                </c:pt>
                <c:pt idx="1034">
                  <c:v>138.518</c:v>
                </c:pt>
                <c:pt idx="1035">
                  <c:v>131.479</c:v>
                </c:pt>
                <c:pt idx="1036">
                  <c:v>131.756</c:v>
                </c:pt>
                <c:pt idx="1037">
                  <c:v>131.736</c:v>
                </c:pt>
                <c:pt idx="1038">
                  <c:v>131.818</c:v>
                </c:pt>
                <c:pt idx="1039">
                  <c:v>131.813</c:v>
                </c:pt>
                <c:pt idx="1040">
                  <c:v>131.829</c:v>
                </c:pt>
                <c:pt idx="1041">
                  <c:v>131.837</c:v>
                </c:pt>
                <c:pt idx="1042">
                  <c:v>140.497</c:v>
                </c:pt>
                <c:pt idx="1043">
                  <c:v>140.478</c:v>
                </c:pt>
                <c:pt idx="1044">
                  <c:v>140.536</c:v>
                </c:pt>
                <c:pt idx="1045">
                  <c:v>140.622</c:v>
                </c:pt>
                <c:pt idx="1046">
                  <c:v>140.614</c:v>
                </c:pt>
                <c:pt idx="1047">
                  <c:v>136.95</c:v>
                </c:pt>
                <c:pt idx="1048">
                  <c:v>136.907</c:v>
                </c:pt>
                <c:pt idx="1049">
                  <c:v>136.838</c:v>
                </c:pt>
                <c:pt idx="1050">
                  <c:v>136.807</c:v>
                </c:pt>
                <c:pt idx="1051">
                  <c:v>137.357</c:v>
                </c:pt>
                <c:pt idx="1052">
                  <c:v>134.318</c:v>
                </c:pt>
                <c:pt idx="1053">
                  <c:v>134.643</c:v>
                </c:pt>
                <c:pt idx="1054">
                  <c:v>134.674</c:v>
                </c:pt>
                <c:pt idx="1055">
                  <c:v>135.713</c:v>
                </c:pt>
                <c:pt idx="1056">
                  <c:v>138.492</c:v>
                </c:pt>
                <c:pt idx="1057">
                  <c:v>138.082</c:v>
                </c:pt>
                <c:pt idx="1058">
                  <c:v>138.055</c:v>
                </c:pt>
                <c:pt idx="1059">
                  <c:v>138.105</c:v>
                </c:pt>
                <c:pt idx="1060">
                  <c:v>133.285</c:v>
                </c:pt>
                <c:pt idx="1061">
                  <c:v>134.858</c:v>
                </c:pt>
                <c:pt idx="1062">
                  <c:v>136.116</c:v>
                </c:pt>
                <c:pt idx="1063">
                  <c:v>138.296</c:v>
                </c:pt>
                <c:pt idx="1064">
                  <c:v>138.933</c:v>
                </c:pt>
                <c:pt idx="1065">
                  <c:v>140.026</c:v>
                </c:pt>
                <c:pt idx="1066">
                  <c:v>139.995</c:v>
                </c:pt>
                <c:pt idx="1067">
                  <c:v>138.37</c:v>
                </c:pt>
                <c:pt idx="1068">
                  <c:v>138.339</c:v>
                </c:pt>
                <c:pt idx="1069">
                  <c:v>140.577</c:v>
                </c:pt>
                <c:pt idx="1070">
                  <c:v>140.511</c:v>
                </c:pt>
                <c:pt idx="1071">
                  <c:v>140.496</c:v>
                </c:pt>
                <c:pt idx="1072">
                  <c:v>140.5</c:v>
                </c:pt>
                <c:pt idx="1073">
                  <c:v>140.496</c:v>
                </c:pt>
                <c:pt idx="1074">
                  <c:v>139.531</c:v>
                </c:pt>
                <c:pt idx="1075">
                  <c:v>141.818</c:v>
                </c:pt>
                <c:pt idx="1076">
                  <c:v>142.705</c:v>
                </c:pt>
                <c:pt idx="1077">
                  <c:v>142.432</c:v>
                </c:pt>
                <c:pt idx="1078">
                  <c:v>178.65</c:v>
                </c:pt>
                <c:pt idx="1079">
                  <c:v>179.031</c:v>
                </c:pt>
                <c:pt idx="1080">
                  <c:v>177.219</c:v>
                </c:pt>
                <c:pt idx="1081">
                  <c:v>177.574</c:v>
                </c:pt>
                <c:pt idx="1082">
                  <c:v>178.32</c:v>
                </c:pt>
                <c:pt idx="1083">
                  <c:v>179.273</c:v>
                </c:pt>
                <c:pt idx="1084">
                  <c:v>176.413</c:v>
                </c:pt>
                <c:pt idx="1085">
                  <c:v>175.952</c:v>
                </c:pt>
                <c:pt idx="1086">
                  <c:v>176.667</c:v>
                </c:pt>
                <c:pt idx="1087">
                  <c:v>176.374</c:v>
                </c:pt>
                <c:pt idx="1088">
                  <c:v>176.233</c:v>
                </c:pt>
                <c:pt idx="1089">
                  <c:v>175.902</c:v>
                </c:pt>
                <c:pt idx="1090">
                  <c:v>175.715</c:v>
                </c:pt>
                <c:pt idx="1091">
                  <c:v>168.957</c:v>
                </c:pt>
                <c:pt idx="1092">
                  <c:v>169.789</c:v>
                </c:pt>
                <c:pt idx="1093">
                  <c:v>169.801</c:v>
                </c:pt>
                <c:pt idx="1094">
                  <c:v>169.794</c:v>
                </c:pt>
                <c:pt idx="1095">
                  <c:v>168.88</c:v>
                </c:pt>
                <c:pt idx="1096">
                  <c:v>168.853</c:v>
                </c:pt>
                <c:pt idx="1097">
                  <c:v>168.837</c:v>
                </c:pt>
                <c:pt idx="1098">
                  <c:v>168.837</c:v>
                </c:pt>
                <c:pt idx="1099">
                  <c:v>168.864</c:v>
                </c:pt>
                <c:pt idx="1100">
                  <c:v>168.837</c:v>
                </c:pt>
                <c:pt idx="1101">
                  <c:v>168.841</c:v>
                </c:pt>
                <c:pt idx="1102">
                  <c:v>168.798</c:v>
                </c:pt>
                <c:pt idx="1103">
                  <c:v>168.821</c:v>
                </c:pt>
                <c:pt idx="1104">
                  <c:v>168.825</c:v>
                </c:pt>
                <c:pt idx="1105">
                  <c:v>168.829</c:v>
                </c:pt>
                <c:pt idx="1106">
                  <c:v>168.794</c:v>
                </c:pt>
                <c:pt idx="1107">
                  <c:v>168.874</c:v>
                </c:pt>
                <c:pt idx="1108">
                  <c:v>168.807</c:v>
                </c:pt>
                <c:pt idx="1109">
                  <c:v>168.786</c:v>
                </c:pt>
                <c:pt idx="1110">
                  <c:v>168.774</c:v>
                </c:pt>
                <c:pt idx="1111">
                  <c:v>168.794</c:v>
                </c:pt>
                <c:pt idx="1112">
                  <c:v>168.784</c:v>
                </c:pt>
                <c:pt idx="1113">
                  <c:v>168.776</c:v>
                </c:pt>
                <c:pt idx="1114">
                  <c:v>138.804</c:v>
                </c:pt>
                <c:pt idx="1115">
                  <c:v>139.425</c:v>
                </c:pt>
                <c:pt idx="1116">
                  <c:v>139.386</c:v>
                </c:pt>
                <c:pt idx="1117">
                  <c:v>139.386</c:v>
                </c:pt>
                <c:pt idx="1118">
                  <c:v>139.375</c:v>
                </c:pt>
                <c:pt idx="1119">
                  <c:v>111.254</c:v>
                </c:pt>
                <c:pt idx="1120">
                  <c:v>111.145</c:v>
                </c:pt>
                <c:pt idx="1121">
                  <c:v>110.758</c:v>
                </c:pt>
                <c:pt idx="1122">
                  <c:v>110.68</c:v>
                </c:pt>
                <c:pt idx="1123">
                  <c:v>110.68</c:v>
                </c:pt>
                <c:pt idx="1124">
                  <c:v>110.68</c:v>
                </c:pt>
                <c:pt idx="1125">
                  <c:v>110.68</c:v>
                </c:pt>
                <c:pt idx="1126">
                  <c:v>110.68</c:v>
                </c:pt>
                <c:pt idx="1127">
                  <c:v>110.68</c:v>
                </c:pt>
                <c:pt idx="1128">
                  <c:v>110.676</c:v>
                </c:pt>
                <c:pt idx="1129">
                  <c:v>110.676</c:v>
                </c:pt>
                <c:pt idx="1130">
                  <c:v>110.676</c:v>
                </c:pt>
                <c:pt idx="1131">
                  <c:v>110.675</c:v>
                </c:pt>
                <c:pt idx="1132">
                  <c:v>110.675</c:v>
                </c:pt>
                <c:pt idx="1133">
                  <c:v>110.675</c:v>
                </c:pt>
              </c:numCache>
            </c:numRef>
          </c:val>
          <c:smooth val="0"/>
        </c:ser>
        <c:dLbls>
          <c:showLegendKey val="0"/>
          <c:showVal val="0"/>
          <c:showCatName val="0"/>
          <c:showSerName val="0"/>
          <c:showPercent val="0"/>
          <c:showBubbleSize val="0"/>
        </c:dLbls>
        <c:marker val="0"/>
        <c:smooth val="0"/>
        <c:axId val="453259295"/>
        <c:axId val="453260943"/>
      </c:lineChart>
      <c:catAx>
        <c:axId val="45325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53260943"/>
        <c:crosses val="autoZero"/>
        <c:auto val="1"/>
        <c:lblAlgn val="ctr"/>
        <c:lblOffset val="100"/>
        <c:noMultiLvlLbl val="0"/>
      </c:catAx>
      <c:valAx>
        <c:axId val="45326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53259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语音</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[8]内存泄漏!$A$1:$A$1737</c:f>
              <c:numCache>
                <c:formatCode>General</c:formatCode>
                <c:ptCount val="1737"/>
                <c:pt idx="0">
                  <c:v>268.156</c:v>
                </c:pt>
                <c:pt idx="1">
                  <c:v>265.678</c:v>
                </c:pt>
                <c:pt idx="2">
                  <c:v>265.644</c:v>
                </c:pt>
                <c:pt idx="3">
                  <c:v>265.64</c:v>
                </c:pt>
                <c:pt idx="4">
                  <c:v>265.667</c:v>
                </c:pt>
                <c:pt idx="5">
                  <c:v>265.597</c:v>
                </c:pt>
                <c:pt idx="6">
                  <c:v>265.666</c:v>
                </c:pt>
                <c:pt idx="7">
                  <c:v>265.576</c:v>
                </c:pt>
                <c:pt idx="8">
                  <c:v>265.564</c:v>
                </c:pt>
                <c:pt idx="9">
                  <c:v>265.721</c:v>
                </c:pt>
                <c:pt idx="10">
                  <c:v>265.572</c:v>
                </c:pt>
                <c:pt idx="11">
                  <c:v>265.654</c:v>
                </c:pt>
                <c:pt idx="12">
                  <c:v>265.649</c:v>
                </c:pt>
                <c:pt idx="13">
                  <c:v>265.696</c:v>
                </c:pt>
                <c:pt idx="14">
                  <c:v>265.771</c:v>
                </c:pt>
                <c:pt idx="15">
                  <c:v>265.709</c:v>
                </c:pt>
                <c:pt idx="16">
                  <c:v>265.736</c:v>
                </c:pt>
                <c:pt idx="17">
                  <c:v>265.666</c:v>
                </c:pt>
                <c:pt idx="18">
                  <c:v>265.619</c:v>
                </c:pt>
                <c:pt idx="19">
                  <c:v>265.58</c:v>
                </c:pt>
                <c:pt idx="20">
                  <c:v>265.705</c:v>
                </c:pt>
                <c:pt idx="21">
                  <c:v>265.572</c:v>
                </c:pt>
                <c:pt idx="22">
                  <c:v>265.596</c:v>
                </c:pt>
                <c:pt idx="23">
                  <c:v>265.67</c:v>
                </c:pt>
                <c:pt idx="24">
                  <c:v>265.571</c:v>
                </c:pt>
                <c:pt idx="25">
                  <c:v>265.646</c:v>
                </c:pt>
                <c:pt idx="26">
                  <c:v>265.642</c:v>
                </c:pt>
                <c:pt idx="27">
                  <c:v>265.61</c:v>
                </c:pt>
                <c:pt idx="28">
                  <c:v>265.595</c:v>
                </c:pt>
                <c:pt idx="29">
                  <c:v>265.642</c:v>
                </c:pt>
                <c:pt idx="30">
                  <c:v>265.606</c:v>
                </c:pt>
                <c:pt idx="31">
                  <c:v>265.571</c:v>
                </c:pt>
                <c:pt idx="32">
                  <c:v>265.665</c:v>
                </c:pt>
                <c:pt idx="33">
                  <c:v>265.571</c:v>
                </c:pt>
                <c:pt idx="34">
                  <c:v>265.579</c:v>
                </c:pt>
                <c:pt idx="35">
                  <c:v>265.684</c:v>
                </c:pt>
                <c:pt idx="36">
                  <c:v>265.578</c:v>
                </c:pt>
                <c:pt idx="37">
                  <c:v>265.645</c:v>
                </c:pt>
                <c:pt idx="38">
                  <c:v>265.648</c:v>
                </c:pt>
                <c:pt idx="39">
                  <c:v>265.609</c:v>
                </c:pt>
                <c:pt idx="40">
                  <c:v>265.59</c:v>
                </c:pt>
                <c:pt idx="41">
                  <c:v>265.645</c:v>
                </c:pt>
                <c:pt idx="42">
                  <c:v>265.605</c:v>
                </c:pt>
                <c:pt idx="43">
                  <c:v>265.633</c:v>
                </c:pt>
                <c:pt idx="44">
                  <c:v>265.707</c:v>
                </c:pt>
                <c:pt idx="45">
                  <c:v>265.57</c:v>
                </c:pt>
                <c:pt idx="46">
                  <c:v>265.641</c:v>
                </c:pt>
                <c:pt idx="47">
                  <c:v>265.617</c:v>
                </c:pt>
                <c:pt idx="48">
                  <c:v>265.578</c:v>
                </c:pt>
                <c:pt idx="49">
                  <c:v>265.629</c:v>
                </c:pt>
                <c:pt idx="50">
                  <c:v>266.537</c:v>
                </c:pt>
                <c:pt idx="51">
                  <c:v>266.083</c:v>
                </c:pt>
                <c:pt idx="52">
                  <c:v>266.146</c:v>
                </c:pt>
                <c:pt idx="53">
                  <c:v>266.239</c:v>
                </c:pt>
                <c:pt idx="54">
                  <c:v>265.935</c:v>
                </c:pt>
                <c:pt idx="55">
                  <c:v>265.993</c:v>
                </c:pt>
                <c:pt idx="56">
                  <c:v>266.188</c:v>
                </c:pt>
                <c:pt idx="57">
                  <c:v>265.935</c:v>
                </c:pt>
                <c:pt idx="58">
                  <c:v>265.83</c:v>
                </c:pt>
                <c:pt idx="59">
                  <c:v>265.932</c:v>
                </c:pt>
                <c:pt idx="60">
                  <c:v>265.889</c:v>
                </c:pt>
                <c:pt idx="61">
                  <c:v>265.861</c:v>
                </c:pt>
                <c:pt idx="62">
                  <c:v>268.485</c:v>
                </c:pt>
                <c:pt idx="63">
                  <c:v>268.387</c:v>
                </c:pt>
                <c:pt idx="64">
                  <c:v>267.715</c:v>
                </c:pt>
                <c:pt idx="65">
                  <c:v>267.578</c:v>
                </c:pt>
                <c:pt idx="66">
                  <c:v>268.043</c:v>
                </c:pt>
                <c:pt idx="67">
                  <c:v>267.97</c:v>
                </c:pt>
                <c:pt idx="68">
                  <c:v>270.698</c:v>
                </c:pt>
                <c:pt idx="69">
                  <c:v>267.249</c:v>
                </c:pt>
                <c:pt idx="70">
                  <c:v>267.042</c:v>
                </c:pt>
                <c:pt idx="71">
                  <c:v>268.757</c:v>
                </c:pt>
                <c:pt idx="72">
                  <c:v>266.507</c:v>
                </c:pt>
                <c:pt idx="73">
                  <c:v>266.397</c:v>
                </c:pt>
                <c:pt idx="74">
                  <c:v>266.409</c:v>
                </c:pt>
                <c:pt idx="75">
                  <c:v>267.835</c:v>
                </c:pt>
                <c:pt idx="76">
                  <c:v>269.995</c:v>
                </c:pt>
                <c:pt idx="77">
                  <c:v>268.792</c:v>
                </c:pt>
                <c:pt idx="78">
                  <c:v>266.905</c:v>
                </c:pt>
                <c:pt idx="79">
                  <c:v>266.815</c:v>
                </c:pt>
                <c:pt idx="80">
                  <c:v>266.847</c:v>
                </c:pt>
                <c:pt idx="81">
                  <c:v>266.753</c:v>
                </c:pt>
                <c:pt idx="82">
                  <c:v>266.854</c:v>
                </c:pt>
                <c:pt idx="83">
                  <c:v>266.745</c:v>
                </c:pt>
                <c:pt idx="84">
                  <c:v>266.737</c:v>
                </c:pt>
                <c:pt idx="85">
                  <c:v>266.843</c:v>
                </c:pt>
                <c:pt idx="86">
                  <c:v>266.718</c:v>
                </c:pt>
                <c:pt idx="87">
                  <c:v>266.921</c:v>
                </c:pt>
                <c:pt idx="88">
                  <c:v>266.624</c:v>
                </c:pt>
                <c:pt idx="89">
                  <c:v>266.772</c:v>
                </c:pt>
                <c:pt idx="90">
                  <c:v>266.753</c:v>
                </c:pt>
                <c:pt idx="91">
                  <c:v>266.69</c:v>
                </c:pt>
                <c:pt idx="92">
                  <c:v>267.112</c:v>
                </c:pt>
                <c:pt idx="93">
                  <c:v>267.074</c:v>
                </c:pt>
                <c:pt idx="94">
                  <c:v>266.914</c:v>
                </c:pt>
                <c:pt idx="95">
                  <c:v>267.383</c:v>
                </c:pt>
                <c:pt idx="96">
                  <c:v>268.643</c:v>
                </c:pt>
                <c:pt idx="97">
                  <c:v>268.024</c:v>
                </c:pt>
                <c:pt idx="98">
                  <c:v>266.896</c:v>
                </c:pt>
                <c:pt idx="99">
                  <c:v>267.825</c:v>
                </c:pt>
                <c:pt idx="100">
                  <c:v>266.903</c:v>
                </c:pt>
                <c:pt idx="101">
                  <c:v>266.849</c:v>
                </c:pt>
                <c:pt idx="102">
                  <c:v>268.142</c:v>
                </c:pt>
                <c:pt idx="103">
                  <c:v>267.071</c:v>
                </c:pt>
                <c:pt idx="104">
                  <c:v>266.872</c:v>
                </c:pt>
                <c:pt idx="105">
                  <c:v>266.911</c:v>
                </c:pt>
                <c:pt idx="106">
                  <c:v>267.028</c:v>
                </c:pt>
                <c:pt idx="107">
                  <c:v>267.075</c:v>
                </c:pt>
                <c:pt idx="108">
                  <c:v>267.126</c:v>
                </c:pt>
                <c:pt idx="109">
                  <c:v>267.31</c:v>
                </c:pt>
                <c:pt idx="110">
                  <c:v>270.178</c:v>
                </c:pt>
                <c:pt idx="111">
                  <c:v>268.197</c:v>
                </c:pt>
                <c:pt idx="112">
                  <c:v>267.232</c:v>
                </c:pt>
                <c:pt idx="113">
                  <c:v>267.225</c:v>
                </c:pt>
                <c:pt idx="114">
                  <c:v>269.143</c:v>
                </c:pt>
                <c:pt idx="115">
                  <c:v>267.052</c:v>
                </c:pt>
                <c:pt idx="116">
                  <c:v>267.024</c:v>
                </c:pt>
                <c:pt idx="117">
                  <c:v>267.157</c:v>
                </c:pt>
                <c:pt idx="118">
                  <c:v>267.036</c:v>
                </c:pt>
                <c:pt idx="119">
                  <c:v>267.071</c:v>
                </c:pt>
                <c:pt idx="120">
                  <c:v>267.126</c:v>
                </c:pt>
                <c:pt idx="121">
                  <c:v>267.106</c:v>
                </c:pt>
                <c:pt idx="122">
                  <c:v>267.134</c:v>
                </c:pt>
                <c:pt idx="123">
                  <c:v>267.235</c:v>
                </c:pt>
                <c:pt idx="124">
                  <c:v>267.325</c:v>
                </c:pt>
                <c:pt idx="125">
                  <c:v>269.166</c:v>
                </c:pt>
                <c:pt idx="126">
                  <c:v>268.936</c:v>
                </c:pt>
                <c:pt idx="127">
                  <c:v>267.26</c:v>
                </c:pt>
                <c:pt idx="128">
                  <c:v>267.064</c:v>
                </c:pt>
                <c:pt idx="129">
                  <c:v>267.135</c:v>
                </c:pt>
                <c:pt idx="130">
                  <c:v>267.068</c:v>
                </c:pt>
                <c:pt idx="131">
                  <c:v>268.857</c:v>
                </c:pt>
                <c:pt idx="132">
                  <c:v>267.025</c:v>
                </c:pt>
                <c:pt idx="133">
                  <c:v>267.592</c:v>
                </c:pt>
                <c:pt idx="134">
                  <c:v>267.115</c:v>
                </c:pt>
                <c:pt idx="135">
                  <c:v>268.908</c:v>
                </c:pt>
                <c:pt idx="136">
                  <c:v>267.335</c:v>
                </c:pt>
                <c:pt idx="137">
                  <c:v>267.175</c:v>
                </c:pt>
                <c:pt idx="138">
                  <c:v>267.237</c:v>
                </c:pt>
                <c:pt idx="139">
                  <c:v>267.202</c:v>
                </c:pt>
                <c:pt idx="140">
                  <c:v>267.14</c:v>
                </c:pt>
                <c:pt idx="141">
                  <c:v>267.116</c:v>
                </c:pt>
                <c:pt idx="142">
                  <c:v>267.163</c:v>
                </c:pt>
                <c:pt idx="143">
                  <c:v>267.261</c:v>
                </c:pt>
                <c:pt idx="144">
                  <c:v>267.229</c:v>
                </c:pt>
                <c:pt idx="145">
                  <c:v>267.21</c:v>
                </c:pt>
                <c:pt idx="146">
                  <c:v>267.304</c:v>
                </c:pt>
                <c:pt idx="147">
                  <c:v>267.229</c:v>
                </c:pt>
                <c:pt idx="148">
                  <c:v>267.331</c:v>
                </c:pt>
                <c:pt idx="149">
                  <c:v>267.3</c:v>
                </c:pt>
                <c:pt idx="150">
                  <c:v>269.077</c:v>
                </c:pt>
                <c:pt idx="151">
                  <c:v>268.065</c:v>
                </c:pt>
                <c:pt idx="152">
                  <c:v>267.226</c:v>
                </c:pt>
                <c:pt idx="153">
                  <c:v>267.104</c:v>
                </c:pt>
                <c:pt idx="154">
                  <c:v>267.765</c:v>
                </c:pt>
                <c:pt idx="155">
                  <c:v>270.35</c:v>
                </c:pt>
                <c:pt idx="156">
                  <c:v>267.275</c:v>
                </c:pt>
                <c:pt idx="157">
                  <c:v>266.98</c:v>
                </c:pt>
                <c:pt idx="158">
                  <c:v>266.965</c:v>
                </c:pt>
                <c:pt idx="159">
                  <c:v>266.906</c:v>
                </c:pt>
                <c:pt idx="160">
                  <c:v>266.891</c:v>
                </c:pt>
                <c:pt idx="161">
                  <c:v>266.879</c:v>
                </c:pt>
                <c:pt idx="162">
                  <c:v>266.863</c:v>
                </c:pt>
                <c:pt idx="163">
                  <c:v>266.872</c:v>
                </c:pt>
                <c:pt idx="164">
                  <c:v>266.888</c:v>
                </c:pt>
                <c:pt idx="165">
                  <c:v>266.876</c:v>
                </c:pt>
                <c:pt idx="166">
                  <c:v>267.176</c:v>
                </c:pt>
                <c:pt idx="167">
                  <c:v>268.117</c:v>
                </c:pt>
                <c:pt idx="168">
                  <c:v>267.031</c:v>
                </c:pt>
                <c:pt idx="169">
                  <c:v>266.98</c:v>
                </c:pt>
                <c:pt idx="170">
                  <c:v>267.069</c:v>
                </c:pt>
                <c:pt idx="171">
                  <c:v>267.054</c:v>
                </c:pt>
                <c:pt idx="172">
                  <c:v>267.042</c:v>
                </c:pt>
                <c:pt idx="173">
                  <c:v>267.05</c:v>
                </c:pt>
                <c:pt idx="174">
                  <c:v>266.964</c:v>
                </c:pt>
                <c:pt idx="175">
                  <c:v>267.026</c:v>
                </c:pt>
                <c:pt idx="176">
                  <c:v>267.097</c:v>
                </c:pt>
                <c:pt idx="177">
                  <c:v>266.999</c:v>
                </c:pt>
                <c:pt idx="178">
                  <c:v>266.913</c:v>
                </c:pt>
                <c:pt idx="179">
                  <c:v>267.007</c:v>
                </c:pt>
                <c:pt idx="180">
                  <c:v>267.069</c:v>
                </c:pt>
                <c:pt idx="181">
                  <c:v>266.979</c:v>
                </c:pt>
                <c:pt idx="182">
                  <c:v>266.983</c:v>
                </c:pt>
                <c:pt idx="183">
                  <c:v>266.979</c:v>
                </c:pt>
                <c:pt idx="184">
                  <c:v>267.034</c:v>
                </c:pt>
                <c:pt idx="185">
                  <c:v>267.101</c:v>
                </c:pt>
                <c:pt idx="186">
                  <c:v>266.979</c:v>
                </c:pt>
                <c:pt idx="187">
                  <c:v>266.894</c:v>
                </c:pt>
                <c:pt idx="188">
                  <c:v>267.093</c:v>
                </c:pt>
                <c:pt idx="189">
                  <c:v>266.908</c:v>
                </c:pt>
                <c:pt idx="190">
                  <c:v>267.838</c:v>
                </c:pt>
                <c:pt idx="191">
                  <c:v>266.986</c:v>
                </c:pt>
                <c:pt idx="192">
                  <c:v>266.943</c:v>
                </c:pt>
                <c:pt idx="193">
                  <c:v>266.92</c:v>
                </c:pt>
                <c:pt idx="194">
                  <c:v>267.018</c:v>
                </c:pt>
                <c:pt idx="195">
                  <c:v>266.92</c:v>
                </c:pt>
                <c:pt idx="196">
                  <c:v>266.967</c:v>
                </c:pt>
                <c:pt idx="197">
                  <c:v>267.225</c:v>
                </c:pt>
                <c:pt idx="198">
                  <c:v>267.057</c:v>
                </c:pt>
                <c:pt idx="199">
                  <c:v>267.092</c:v>
                </c:pt>
                <c:pt idx="200">
                  <c:v>267.123</c:v>
                </c:pt>
                <c:pt idx="201">
                  <c:v>267.068</c:v>
                </c:pt>
                <c:pt idx="202">
                  <c:v>267.045</c:v>
                </c:pt>
                <c:pt idx="203">
                  <c:v>267.264</c:v>
                </c:pt>
                <c:pt idx="204">
                  <c:v>267.041</c:v>
                </c:pt>
                <c:pt idx="205">
                  <c:v>267.158</c:v>
                </c:pt>
                <c:pt idx="206">
                  <c:v>267.182</c:v>
                </c:pt>
                <c:pt idx="207">
                  <c:v>267.498</c:v>
                </c:pt>
                <c:pt idx="208">
                  <c:v>267.115</c:v>
                </c:pt>
                <c:pt idx="209">
                  <c:v>267.154</c:v>
                </c:pt>
                <c:pt idx="210">
                  <c:v>267.139</c:v>
                </c:pt>
                <c:pt idx="211">
                  <c:v>267.189</c:v>
                </c:pt>
                <c:pt idx="212">
                  <c:v>269.209</c:v>
                </c:pt>
                <c:pt idx="213">
                  <c:v>277.334</c:v>
                </c:pt>
                <c:pt idx="214">
                  <c:v>273.459</c:v>
                </c:pt>
                <c:pt idx="215">
                  <c:v>275.916</c:v>
                </c:pt>
                <c:pt idx="216">
                  <c:v>273.58</c:v>
                </c:pt>
                <c:pt idx="217">
                  <c:v>273.525</c:v>
                </c:pt>
                <c:pt idx="218">
                  <c:v>271.951</c:v>
                </c:pt>
                <c:pt idx="219">
                  <c:v>281.025</c:v>
                </c:pt>
                <c:pt idx="220">
                  <c:v>273.885</c:v>
                </c:pt>
                <c:pt idx="221">
                  <c:v>272.451</c:v>
                </c:pt>
                <c:pt idx="222">
                  <c:v>276.65</c:v>
                </c:pt>
                <c:pt idx="223">
                  <c:v>273.654</c:v>
                </c:pt>
                <c:pt idx="224">
                  <c:v>271.186</c:v>
                </c:pt>
                <c:pt idx="225">
                  <c:v>274.764</c:v>
                </c:pt>
                <c:pt idx="226">
                  <c:v>275.42</c:v>
                </c:pt>
                <c:pt idx="227">
                  <c:v>274.385</c:v>
                </c:pt>
                <c:pt idx="228">
                  <c:v>267.904</c:v>
                </c:pt>
                <c:pt idx="229">
                  <c:v>267.826</c:v>
                </c:pt>
                <c:pt idx="230">
                  <c:v>267.912</c:v>
                </c:pt>
                <c:pt idx="231">
                  <c:v>267.881</c:v>
                </c:pt>
                <c:pt idx="232">
                  <c:v>267.799</c:v>
                </c:pt>
                <c:pt idx="233">
                  <c:v>267.83</c:v>
                </c:pt>
                <c:pt idx="234">
                  <c:v>267.846</c:v>
                </c:pt>
                <c:pt idx="235">
                  <c:v>267.822</c:v>
                </c:pt>
                <c:pt idx="236">
                  <c:v>267.725</c:v>
                </c:pt>
                <c:pt idx="237">
                  <c:v>267.76</c:v>
                </c:pt>
                <c:pt idx="238">
                  <c:v>268.436</c:v>
                </c:pt>
                <c:pt idx="239">
                  <c:v>267.629</c:v>
                </c:pt>
                <c:pt idx="240">
                  <c:v>267.508</c:v>
                </c:pt>
                <c:pt idx="241">
                  <c:v>267.574</c:v>
                </c:pt>
                <c:pt idx="242">
                  <c:v>266.565</c:v>
                </c:pt>
                <c:pt idx="243">
                  <c:v>273.566</c:v>
                </c:pt>
                <c:pt idx="244">
                  <c:v>269.606</c:v>
                </c:pt>
                <c:pt idx="245">
                  <c:v>272.216</c:v>
                </c:pt>
                <c:pt idx="246">
                  <c:v>270.935</c:v>
                </c:pt>
                <c:pt idx="247">
                  <c:v>266.31</c:v>
                </c:pt>
                <c:pt idx="248">
                  <c:v>266.41</c:v>
                </c:pt>
                <c:pt idx="249">
                  <c:v>266.441</c:v>
                </c:pt>
                <c:pt idx="250">
                  <c:v>266.363</c:v>
                </c:pt>
                <c:pt idx="251">
                  <c:v>266.191</c:v>
                </c:pt>
                <c:pt idx="252">
                  <c:v>266.219</c:v>
                </c:pt>
                <c:pt idx="253">
                  <c:v>265.973</c:v>
                </c:pt>
                <c:pt idx="254">
                  <c:v>265.953</c:v>
                </c:pt>
                <c:pt idx="255">
                  <c:v>266.059</c:v>
                </c:pt>
                <c:pt idx="256">
                  <c:v>265.949</c:v>
                </c:pt>
                <c:pt idx="257">
                  <c:v>265.973</c:v>
                </c:pt>
                <c:pt idx="258">
                  <c:v>266.02</c:v>
                </c:pt>
                <c:pt idx="259">
                  <c:v>265.996</c:v>
                </c:pt>
                <c:pt idx="260">
                  <c:v>265.961</c:v>
                </c:pt>
                <c:pt idx="261">
                  <c:v>265.98</c:v>
                </c:pt>
                <c:pt idx="262">
                  <c:v>266.113</c:v>
                </c:pt>
                <c:pt idx="263">
                  <c:v>266.059</c:v>
                </c:pt>
                <c:pt idx="264">
                  <c:v>266.059</c:v>
                </c:pt>
                <c:pt idx="265">
                  <c:v>265.953</c:v>
                </c:pt>
                <c:pt idx="266">
                  <c:v>265.953</c:v>
                </c:pt>
                <c:pt idx="267">
                  <c:v>266.023</c:v>
                </c:pt>
                <c:pt idx="268">
                  <c:v>265.948</c:v>
                </c:pt>
                <c:pt idx="269">
                  <c:v>266.05</c:v>
                </c:pt>
                <c:pt idx="270">
                  <c:v>266.026</c:v>
                </c:pt>
                <c:pt idx="271">
                  <c:v>265.944</c:v>
                </c:pt>
                <c:pt idx="272">
                  <c:v>265.956</c:v>
                </c:pt>
                <c:pt idx="273">
                  <c:v>266.037</c:v>
                </c:pt>
                <c:pt idx="274">
                  <c:v>265.957</c:v>
                </c:pt>
                <c:pt idx="275">
                  <c:v>266.211</c:v>
                </c:pt>
                <c:pt idx="276">
                  <c:v>266.004</c:v>
                </c:pt>
                <c:pt idx="277">
                  <c:v>265.982</c:v>
                </c:pt>
                <c:pt idx="278">
                  <c:v>266.05</c:v>
                </c:pt>
                <c:pt idx="279">
                  <c:v>266.11</c:v>
                </c:pt>
                <c:pt idx="280">
                  <c:v>266.188</c:v>
                </c:pt>
                <c:pt idx="281">
                  <c:v>266.09</c:v>
                </c:pt>
                <c:pt idx="282">
                  <c:v>266.027</c:v>
                </c:pt>
                <c:pt idx="283">
                  <c:v>266.016</c:v>
                </c:pt>
                <c:pt idx="284">
                  <c:v>266.02</c:v>
                </c:pt>
                <c:pt idx="285">
                  <c:v>266.055</c:v>
                </c:pt>
                <c:pt idx="286">
                  <c:v>266.066</c:v>
                </c:pt>
                <c:pt idx="287">
                  <c:v>266.159</c:v>
                </c:pt>
                <c:pt idx="288">
                  <c:v>266.147</c:v>
                </c:pt>
                <c:pt idx="289">
                  <c:v>266.073</c:v>
                </c:pt>
                <c:pt idx="290">
                  <c:v>266.011</c:v>
                </c:pt>
                <c:pt idx="291">
                  <c:v>266.015</c:v>
                </c:pt>
                <c:pt idx="292">
                  <c:v>266.214</c:v>
                </c:pt>
                <c:pt idx="293">
                  <c:v>265.991</c:v>
                </c:pt>
                <c:pt idx="294">
                  <c:v>266.077</c:v>
                </c:pt>
                <c:pt idx="295">
                  <c:v>266.046</c:v>
                </c:pt>
                <c:pt idx="296">
                  <c:v>266.034</c:v>
                </c:pt>
                <c:pt idx="297">
                  <c:v>266.015</c:v>
                </c:pt>
                <c:pt idx="298">
                  <c:v>266.058</c:v>
                </c:pt>
                <c:pt idx="299">
                  <c:v>266.081</c:v>
                </c:pt>
                <c:pt idx="300">
                  <c:v>266.007</c:v>
                </c:pt>
                <c:pt idx="301">
                  <c:v>266.03</c:v>
                </c:pt>
                <c:pt idx="302">
                  <c:v>266.025</c:v>
                </c:pt>
                <c:pt idx="303">
                  <c:v>266.104</c:v>
                </c:pt>
                <c:pt idx="304">
                  <c:v>266.029</c:v>
                </c:pt>
                <c:pt idx="305">
                  <c:v>266.01</c:v>
                </c:pt>
                <c:pt idx="306">
                  <c:v>266.104</c:v>
                </c:pt>
                <c:pt idx="307">
                  <c:v>266.061</c:v>
                </c:pt>
                <c:pt idx="308">
                  <c:v>266.061</c:v>
                </c:pt>
                <c:pt idx="309">
                  <c:v>266.072</c:v>
                </c:pt>
                <c:pt idx="310">
                  <c:v>266.041</c:v>
                </c:pt>
                <c:pt idx="311">
                  <c:v>265.998</c:v>
                </c:pt>
                <c:pt idx="312">
                  <c:v>266.072</c:v>
                </c:pt>
                <c:pt idx="313">
                  <c:v>266.068</c:v>
                </c:pt>
                <c:pt idx="314">
                  <c:v>265.998</c:v>
                </c:pt>
                <c:pt idx="315">
                  <c:v>266.1</c:v>
                </c:pt>
                <c:pt idx="316">
                  <c:v>266.041</c:v>
                </c:pt>
                <c:pt idx="317">
                  <c:v>266.014</c:v>
                </c:pt>
                <c:pt idx="318">
                  <c:v>266.068</c:v>
                </c:pt>
                <c:pt idx="319">
                  <c:v>265.982</c:v>
                </c:pt>
                <c:pt idx="320">
                  <c:v>266.049</c:v>
                </c:pt>
                <c:pt idx="321">
                  <c:v>266.049</c:v>
                </c:pt>
                <c:pt idx="322">
                  <c:v>265.986</c:v>
                </c:pt>
                <c:pt idx="323">
                  <c:v>265.959</c:v>
                </c:pt>
                <c:pt idx="324">
                  <c:v>265.998</c:v>
                </c:pt>
                <c:pt idx="325">
                  <c:v>265.982</c:v>
                </c:pt>
                <c:pt idx="326">
                  <c:v>265.928</c:v>
                </c:pt>
                <c:pt idx="327">
                  <c:v>266.006</c:v>
                </c:pt>
                <c:pt idx="328">
                  <c:v>265.912</c:v>
                </c:pt>
                <c:pt idx="329">
                  <c:v>265.92</c:v>
                </c:pt>
                <c:pt idx="330">
                  <c:v>265.986</c:v>
                </c:pt>
                <c:pt idx="331">
                  <c:v>265.939</c:v>
                </c:pt>
                <c:pt idx="332">
                  <c:v>265.971</c:v>
                </c:pt>
                <c:pt idx="333">
                  <c:v>265.963</c:v>
                </c:pt>
                <c:pt idx="334">
                  <c:v>265.9</c:v>
                </c:pt>
                <c:pt idx="335">
                  <c:v>265.932</c:v>
                </c:pt>
                <c:pt idx="336">
                  <c:v>265.963</c:v>
                </c:pt>
                <c:pt idx="337">
                  <c:v>266.025</c:v>
                </c:pt>
                <c:pt idx="338">
                  <c:v>265.9</c:v>
                </c:pt>
                <c:pt idx="339">
                  <c:v>265.994</c:v>
                </c:pt>
                <c:pt idx="340">
                  <c:v>265.885</c:v>
                </c:pt>
                <c:pt idx="341">
                  <c:v>265.908</c:v>
                </c:pt>
                <c:pt idx="342">
                  <c:v>265.986</c:v>
                </c:pt>
                <c:pt idx="343">
                  <c:v>265.893</c:v>
                </c:pt>
                <c:pt idx="344">
                  <c:v>265.949</c:v>
                </c:pt>
                <c:pt idx="345">
                  <c:v>265.959</c:v>
                </c:pt>
                <c:pt idx="346">
                  <c:v>265.916</c:v>
                </c:pt>
                <c:pt idx="347">
                  <c:v>265.904</c:v>
                </c:pt>
                <c:pt idx="348">
                  <c:v>265.971</c:v>
                </c:pt>
                <c:pt idx="349">
                  <c:v>265.963</c:v>
                </c:pt>
                <c:pt idx="350">
                  <c:v>265.908</c:v>
                </c:pt>
                <c:pt idx="351">
                  <c:v>266.006</c:v>
                </c:pt>
                <c:pt idx="352">
                  <c:v>265.904</c:v>
                </c:pt>
                <c:pt idx="353">
                  <c:v>265.908</c:v>
                </c:pt>
                <c:pt idx="354">
                  <c:v>266.002</c:v>
                </c:pt>
                <c:pt idx="355">
                  <c:v>265.9</c:v>
                </c:pt>
                <c:pt idx="356">
                  <c:v>265.975</c:v>
                </c:pt>
                <c:pt idx="357">
                  <c:v>265.979</c:v>
                </c:pt>
                <c:pt idx="358">
                  <c:v>265.92</c:v>
                </c:pt>
                <c:pt idx="359">
                  <c:v>265.932</c:v>
                </c:pt>
                <c:pt idx="360">
                  <c:v>266.018</c:v>
                </c:pt>
                <c:pt idx="361">
                  <c:v>265.932</c:v>
                </c:pt>
                <c:pt idx="362">
                  <c:v>265.904</c:v>
                </c:pt>
                <c:pt idx="363">
                  <c:v>266.049</c:v>
                </c:pt>
                <c:pt idx="364">
                  <c:v>265.908</c:v>
                </c:pt>
                <c:pt idx="365">
                  <c:v>265.943</c:v>
                </c:pt>
                <c:pt idx="366">
                  <c:v>265.975</c:v>
                </c:pt>
                <c:pt idx="367">
                  <c:v>265.963</c:v>
                </c:pt>
                <c:pt idx="368">
                  <c:v>265.975</c:v>
                </c:pt>
                <c:pt idx="369">
                  <c:v>265.975</c:v>
                </c:pt>
                <c:pt idx="370">
                  <c:v>265.971</c:v>
                </c:pt>
                <c:pt idx="371">
                  <c:v>265.912</c:v>
                </c:pt>
                <c:pt idx="372">
                  <c:v>265.959</c:v>
                </c:pt>
                <c:pt idx="373">
                  <c:v>265.936</c:v>
                </c:pt>
                <c:pt idx="374">
                  <c:v>265.9</c:v>
                </c:pt>
                <c:pt idx="375">
                  <c:v>266.029</c:v>
                </c:pt>
                <c:pt idx="376">
                  <c:v>265.904</c:v>
                </c:pt>
                <c:pt idx="377">
                  <c:v>265.936</c:v>
                </c:pt>
                <c:pt idx="378">
                  <c:v>265.971</c:v>
                </c:pt>
                <c:pt idx="379">
                  <c:v>265.893</c:v>
                </c:pt>
                <c:pt idx="380">
                  <c:v>265.975</c:v>
                </c:pt>
                <c:pt idx="381">
                  <c:v>265.963</c:v>
                </c:pt>
                <c:pt idx="382">
                  <c:v>265.959</c:v>
                </c:pt>
                <c:pt idx="383">
                  <c:v>265.904</c:v>
                </c:pt>
                <c:pt idx="384">
                  <c:v>265.971</c:v>
                </c:pt>
                <c:pt idx="385">
                  <c:v>265.928</c:v>
                </c:pt>
                <c:pt idx="386">
                  <c:v>265.92</c:v>
                </c:pt>
                <c:pt idx="387">
                  <c:v>266.021</c:v>
                </c:pt>
                <c:pt idx="388">
                  <c:v>265.885</c:v>
                </c:pt>
                <c:pt idx="389">
                  <c:v>265.932</c:v>
                </c:pt>
                <c:pt idx="390">
                  <c:v>266.021</c:v>
                </c:pt>
                <c:pt idx="391">
                  <c:v>265.9</c:v>
                </c:pt>
                <c:pt idx="392">
                  <c:v>265.979</c:v>
                </c:pt>
                <c:pt idx="393">
                  <c:v>265.924</c:v>
                </c:pt>
                <c:pt idx="394">
                  <c:v>265.889</c:v>
                </c:pt>
                <c:pt idx="395">
                  <c:v>265.857</c:v>
                </c:pt>
                <c:pt idx="396">
                  <c:v>265.919</c:v>
                </c:pt>
                <c:pt idx="397">
                  <c:v>265.95</c:v>
                </c:pt>
                <c:pt idx="398">
                  <c:v>265.825</c:v>
                </c:pt>
                <c:pt idx="399">
                  <c:v>265.95</c:v>
                </c:pt>
                <c:pt idx="400">
                  <c:v>265.747</c:v>
                </c:pt>
                <c:pt idx="401">
                  <c:v>265.786</c:v>
                </c:pt>
                <c:pt idx="402">
                  <c:v>265.817</c:v>
                </c:pt>
                <c:pt idx="403">
                  <c:v>265.743</c:v>
                </c:pt>
                <c:pt idx="404">
                  <c:v>265.817</c:v>
                </c:pt>
                <c:pt idx="405">
                  <c:v>265.868</c:v>
                </c:pt>
                <c:pt idx="406">
                  <c:v>265.79</c:v>
                </c:pt>
                <c:pt idx="407">
                  <c:v>265.614</c:v>
                </c:pt>
                <c:pt idx="408">
                  <c:v>265.677</c:v>
                </c:pt>
                <c:pt idx="409">
                  <c:v>265.653</c:v>
                </c:pt>
                <c:pt idx="410">
                  <c:v>265.61</c:v>
                </c:pt>
                <c:pt idx="411">
                  <c:v>265.739</c:v>
                </c:pt>
                <c:pt idx="412">
                  <c:v>265.61</c:v>
                </c:pt>
                <c:pt idx="413">
                  <c:v>265.646</c:v>
                </c:pt>
                <c:pt idx="414">
                  <c:v>265.692</c:v>
                </c:pt>
                <c:pt idx="415">
                  <c:v>265.614</c:v>
                </c:pt>
                <c:pt idx="416">
                  <c:v>265.618</c:v>
                </c:pt>
                <c:pt idx="417">
                  <c:v>265.712</c:v>
                </c:pt>
                <c:pt idx="418">
                  <c:v>265.642</c:v>
                </c:pt>
                <c:pt idx="419">
                  <c:v>265.579</c:v>
                </c:pt>
                <c:pt idx="420">
                  <c:v>265.7</c:v>
                </c:pt>
                <c:pt idx="421">
                  <c:v>265.61</c:v>
                </c:pt>
                <c:pt idx="422">
                  <c:v>265.501</c:v>
                </c:pt>
                <c:pt idx="423">
                  <c:v>265.614</c:v>
                </c:pt>
                <c:pt idx="424">
                  <c:v>265.485</c:v>
                </c:pt>
                <c:pt idx="425">
                  <c:v>266.771</c:v>
                </c:pt>
                <c:pt idx="426">
                  <c:v>266.656</c:v>
                </c:pt>
                <c:pt idx="427">
                  <c:v>265.769</c:v>
                </c:pt>
                <c:pt idx="428">
                  <c:v>266.382</c:v>
                </c:pt>
                <c:pt idx="429">
                  <c:v>265.741</c:v>
                </c:pt>
                <c:pt idx="430">
                  <c:v>265.8</c:v>
                </c:pt>
                <c:pt idx="431">
                  <c:v>266.097</c:v>
                </c:pt>
                <c:pt idx="432">
                  <c:v>265.835</c:v>
                </c:pt>
                <c:pt idx="433">
                  <c:v>266.015</c:v>
                </c:pt>
                <c:pt idx="434">
                  <c:v>270.159</c:v>
                </c:pt>
                <c:pt idx="435">
                  <c:v>267.765</c:v>
                </c:pt>
                <c:pt idx="436">
                  <c:v>267.542</c:v>
                </c:pt>
                <c:pt idx="437">
                  <c:v>267.573</c:v>
                </c:pt>
                <c:pt idx="438">
                  <c:v>266.644</c:v>
                </c:pt>
                <c:pt idx="439">
                  <c:v>271.492</c:v>
                </c:pt>
                <c:pt idx="440">
                  <c:v>270.037</c:v>
                </c:pt>
                <c:pt idx="441">
                  <c:v>266.338</c:v>
                </c:pt>
                <c:pt idx="442">
                  <c:v>266.279</c:v>
                </c:pt>
                <c:pt idx="443">
                  <c:v>266.186</c:v>
                </c:pt>
                <c:pt idx="444">
                  <c:v>266.111</c:v>
                </c:pt>
                <c:pt idx="445">
                  <c:v>266.322</c:v>
                </c:pt>
                <c:pt idx="446">
                  <c:v>266.107</c:v>
                </c:pt>
                <c:pt idx="447">
                  <c:v>266.148</c:v>
                </c:pt>
                <c:pt idx="448">
                  <c:v>266.188</c:v>
                </c:pt>
                <c:pt idx="449">
                  <c:v>266.117</c:v>
                </c:pt>
                <c:pt idx="450">
                  <c:v>266.047</c:v>
                </c:pt>
                <c:pt idx="451">
                  <c:v>266.008</c:v>
                </c:pt>
                <c:pt idx="452">
                  <c:v>265.992</c:v>
                </c:pt>
                <c:pt idx="453">
                  <c:v>266.582</c:v>
                </c:pt>
                <c:pt idx="454">
                  <c:v>266</c:v>
                </c:pt>
                <c:pt idx="455">
                  <c:v>266.09</c:v>
                </c:pt>
                <c:pt idx="456">
                  <c:v>266.34</c:v>
                </c:pt>
                <c:pt idx="457">
                  <c:v>267.902</c:v>
                </c:pt>
                <c:pt idx="458">
                  <c:v>267.277</c:v>
                </c:pt>
                <c:pt idx="459">
                  <c:v>266.738</c:v>
                </c:pt>
                <c:pt idx="460">
                  <c:v>265.996</c:v>
                </c:pt>
                <c:pt idx="461">
                  <c:v>265.867</c:v>
                </c:pt>
                <c:pt idx="462">
                  <c:v>266.504</c:v>
                </c:pt>
                <c:pt idx="463">
                  <c:v>267.777</c:v>
                </c:pt>
                <c:pt idx="464">
                  <c:v>266.348</c:v>
                </c:pt>
                <c:pt idx="465">
                  <c:v>265.965</c:v>
                </c:pt>
                <c:pt idx="466">
                  <c:v>266.055</c:v>
                </c:pt>
                <c:pt idx="467">
                  <c:v>268.359</c:v>
                </c:pt>
                <c:pt idx="468">
                  <c:v>268.336</c:v>
                </c:pt>
                <c:pt idx="469">
                  <c:v>266.109</c:v>
                </c:pt>
                <c:pt idx="470">
                  <c:v>266.015</c:v>
                </c:pt>
                <c:pt idx="471">
                  <c:v>268.883</c:v>
                </c:pt>
                <c:pt idx="472">
                  <c:v>266.477</c:v>
                </c:pt>
                <c:pt idx="473">
                  <c:v>265.883</c:v>
                </c:pt>
                <c:pt idx="474">
                  <c:v>265.922</c:v>
                </c:pt>
                <c:pt idx="475">
                  <c:v>265.977</c:v>
                </c:pt>
                <c:pt idx="476">
                  <c:v>268.703</c:v>
                </c:pt>
                <c:pt idx="477">
                  <c:v>267.754</c:v>
                </c:pt>
                <c:pt idx="478">
                  <c:v>266.117</c:v>
                </c:pt>
                <c:pt idx="479">
                  <c:v>266.117</c:v>
                </c:pt>
                <c:pt idx="480">
                  <c:v>265.965</c:v>
                </c:pt>
                <c:pt idx="481">
                  <c:v>266</c:v>
                </c:pt>
                <c:pt idx="482">
                  <c:v>266.59</c:v>
                </c:pt>
                <c:pt idx="483">
                  <c:v>266.746</c:v>
                </c:pt>
                <c:pt idx="484">
                  <c:v>265.953</c:v>
                </c:pt>
                <c:pt idx="485">
                  <c:v>265.879</c:v>
                </c:pt>
                <c:pt idx="486">
                  <c:v>266.02</c:v>
                </c:pt>
                <c:pt idx="487">
                  <c:v>265.898</c:v>
                </c:pt>
                <c:pt idx="488">
                  <c:v>265.969</c:v>
                </c:pt>
                <c:pt idx="489">
                  <c:v>265.988</c:v>
                </c:pt>
                <c:pt idx="490">
                  <c:v>266.312</c:v>
                </c:pt>
                <c:pt idx="491">
                  <c:v>266.039</c:v>
                </c:pt>
                <c:pt idx="492">
                  <c:v>266</c:v>
                </c:pt>
                <c:pt idx="493">
                  <c:v>268.461</c:v>
                </c:pt>
                <c:pt idx="494">
                  <c:v>267.941</c:v>
                </c:pt>
                <c:pt idx="495">
                  <c:v>266.854</c:v>
                </c:pt>
                <c:pt idx="496">
                  <c:v>265.935</c:v>
                </c:pt>
                <c:pt idx="497">
                  <c:v>266.369</c:v>
                </c:pt>
                <c:pt idx="498">
                  <c:v>266.385</c:v>
                </c:pt>
                <c:pt idx="499">
                  <c:v>266.58</c:v>
                </c:pt>
                <c:pt idx="500">
                  <c:v>265.979</c:v>
                </c:pt>
                <c:pt idx="501">
                  <c:v>265.771</c:v>
                </c:pt>
                <c:pt idx="502">
                  <c:v>265.779</c:v>
                </c:pt>
                <c:pt idx="503">
                  <c:v>265.814</c:v>
                </c:pt>
                <c:pt idx="504">
                  <c:v>265.854</c:v>
                </c:pt>
                <c:pt idx="505">
                  <c:v>266.12</c:v>
                </c:pt>
                <c:pt idx="506">
                  <c:v>265.827</c:v>
                </c:pt>
                <c:pt idx="507">
                  <c:v>265.952</c:v>
                </c:pt>
                <c:pt idx="508">
                  <c:v>265.769</c:v>
                </c:pt>
                <c:pt idx="509">
                  <c:v>265.835</c:v>
                </c:pt>
                <c:pt idx="510">
                  <c:v>265.901</c:v>
                </c:pt>
                <c:pt idx="511">
                  <c:v>265.905</c:v>
                </c:pt>
                <c:pt idx="512">
                  <c:v>265.815</c:v>
                </c:pt>
                <c:pt idx="513">
                  <c:v>265.878</c:v>
                </c:pt>
                <c:pt idx="514">
                  <c:v>265.901</c:v>
                </c:pt>
                <c:pt idx="515">
                  <c:v>265.905</c:v>
                </c:pt>
                <c:pt idx="516">
                  <c:v>265.749</c:v>
                </c:pt>
                <c:pt idx="517">
                  <c:v>265.823</c:v>
                </c:pt>
                <c:pt idx="518">
                  <c:v>265.87</c:v>
                </c:pt>
                <c:pt idx="519">
                  <c:v>265.87</c:v>
                </c:pt>
                <c:pt idx="520">
                  <c:v>265.772</c:v>
                </c:pt>
                <c:pt idx="521">
                  <c:v>265.862</c:v>
                </c:pt>
                <c:pt idx="522">
                  <c:v>265.901</c:v>
                </c:pt>
                <c:pt idx="523">
                  <c:v>265.882</c:v>
                </c:pt>
                <c:pt idx="524">
                  <c:v>266.155</c:v>
                </c:pt>
                <c:pt idx="525">
                  <c:v>268.637</c:v>
                </c:pt>
                <c:pt idx="526">
                  <c:v>288.403</c:v>
                </c:pt>
                <c:pt idx="527">
                  <c:v>315.114</c:v>
                </c:pt>
                <c:pt idx="528">
                  <c:v>315.039</c:v>
                </c:pt>
                <c:pt idx="529">
                  <c:v>315.051</c:v>
                </c:pt>
                <c:pt idx="530">
                  <c:v>315.039</c:v>
                </c:pt>
                <c:pt idx="531">
                  <c:v>319.973</c:v>
                </c:pt>
                <c:pt idx="532">
                  <c:v>319.264</c:v>
                </c:pt>
                <c:pt idx="533">
                  <c:v>285.16</c:v>
                </c:pt>
                <c:pt idx="534">
                  <c:v>283.363</c:v>
                </c:pt>
                <c:pt idx="535">
                  <c:v>282.627</c:v>
                </c:pt>
                <c:pt idx="536">
                  <c:v>279.9</c:v>
                </c:pt>
                <c:pt idx="537">
                  <c:v>280.045</c:v>
                </c:pt>
                <c:pt idx="538">
                  <c:v>279.932</c:v>
                </c:pt>
                <c:pt idx="539">
                  <c:v>279.865</c:v>
                </c:pt>
                <c:pt idx="540">
                  <c:v>279.856</c:v>
                </c:pt>
                <c:pt idx="541">
                  <c:v>279.817</c:v>
                </c:pt>
                <c:pt idx="542">
                  <c:v>279.817</c:v>
                </c:pt>
                <c:pt idx="543">
                  <c:v>279.817</c:v>
                </c:pt>
                <c:pt idx="544">
                  <c:v>279.794</c:v>
                </c:pt>
                <c:pt idx="545">
                  <c:v>279.868</c:v>
                </c:pt>
                <c:pt idx="546">
                  <c:v>279.876</c:v>
                </c:pt>
                <c:pt idx="547">
                  <c:v>280.165</c:v>
                </c:pt>
                <c:pt idx="548">
                  <c:v>279.868</c:v>
                </c:pt>
                <c:pt idx="549">
                  <c:v>279.829</c:v>
                </c:pt>
                <c:pt idx="550">
                  <c:v>279.821</c:v>
                </c:pt>
                <c:pt idx="551">
                  <c:v>279.923</c:v>
                </c:pt>
                <c:pt idx="552">
                  <c:v>279.935</c:v>
                </c:pt>
                <c:pt idx="553">
                  <c:v>279.889</c:v>
                </c:pt>
                <c:pt idx="554">
                  <c:v>288.825</c:v>
                </c:pt>
                <c:pt idx="555">
                  <c:v>289.587</c:v>
                </c:pt>
                <c:pt idx="556">
                  <c:v>285.333</c:v>
                </c:pt>
                <c:pt idx="557">
                  <c:v>285.474</c:v>
                </c:pt>
                <c:pt idx="558">
                  <c:v>293.138</c:v>
                </c:pt>
                <c:pt idx="559">
                  <c:v>282.932</c:v>
                </c:pt>
                <c:pt idx="560">
                  <c:v>283.877</c:v>
                </c:pt>
                <c:pt idx="561">
                  <c:v>288.666</c:v>
                </c:pt>
                <c:pt idx="562">
                  <c:v>284.799</c:v>
                </c:pt>
                <c:pt idx="563">
                  <c:v>288.928</c:v>
                </c:pt>
                <c:pt idx="564">
                  <c:v>290.279</c:v>
                </c:pt>
                <c:pt idx="565">
                  <c:v>284.822</c:v>
                </c:pt>
                <c:pt idx="566">
                  <c:v>284.354</c:v>
                </c:pt>
                <c:pt idx="567">
                  <c:v>280.369</c:v>
                </c:pt>
                <c:pt idx="568">
                  <c:v>280.389</c:v>
                </c:pt>
                <c:pt idx="569">
                  <c:v>280.303</c:v>
                </c:pt>
                <c:pt idx="570">
                  <c:v>280.189</c:v>
                </c:pt>
                <c:pt idx="571">
                  <c:v>280.303</c:v>
                </c:pt>
                <c:pt idx="572">
                  <c:v>280.488</c:v>
                </c:pt>
                <c:pt idx="573">
                  <c:v>280.102</c:v>
                </c:pt>
                <c:pt idx="574">
                  <c:v>280.047</c:v>
                </c:pt>
                <c:pt idx="575">
                  <c:v>279.973</c:v>
                </c:pt>
                <c:pt idx="576">
                  <c:v>280.027</c:v>
                </c:pt>
                <c:pt idx="577">
                  <c:v>267.549</c:v>
                </c:pt>
                <c:pt idx="578">
                  <c:v>285.662</c:v>
                </c:pt>
                <c:pt idx="579">
                  <c:v>286.74</c:v>
                </c:pt>
                <c:pt idx="580">
                  <c:v>286.396</c:v>
                </c:pt>
                <c:pt idx="581">
                  <c:v>281.85</c:v>
                </c:pt>
                <c:pt idx="582">
                  <c:v>279.365</c:v>
                </c:pt>
                <c:pt idx="583">
                  <c:v>279.447</c:v>
                </c:pt>
                <c:pt idx="584">
                  <c:v>279.412</c:v>
                </c:pt>
                <c:pt idx="585">
                  <c:v>279.368</c:v>
                </c:pt>
                <c:pt idx="586">
                  <c:v>279.202</c:v>
                </c:pt>
                <c:pt idx="587">
                  <c:v>279.436</c:v>
                </c:pt>
                <c:pt idx="588">
                  <c:v>279.376</c:v>
                </c:pt>
                <c:pt idx="589">
                  <c:v>279.306</c:v>
                </c:pt>
                <c:pt idx="590">
                  <c:v>279.539</c:v>
                </c:pt>
                <c:pt idx="591">
                  <c:v>279.727</c:v>
                </c:pt>
                <c:pt idx="592">
                  <c:v>279.504</c:v>
                </c:pt>
                <c:pt idx="593">
                  <c:v>279.409</c:v>
                </c:pt>
                <c:pt idx="594">
                  <c:v>279.412</c:v>
                </c:pt>
                <c:pt idx="595">
                  <c:v>279.428</c:v>
                </c:pt>
                <c:pt idx="596">
                  <c:v>279.459</c:v>
                </c:pt>
                <c:pt idx="597">
                  <c:v>279.569</c:v>
                </c:pt>
                <c:pt idx="598">
                  <c:v>279.519</c:v>
                </c:pt>
                <c:pt idx="599">
                  <c:v>279.562</c:v>
                </c:pt>
                <c:pt idx="600">
                  <c:v>279.448</c:v>
                </c:pt>
                <c:pt idx="601">
                  <c:v>279.437</c:v>
                </c:pt>
                <c:pt idx="602">
                  <c:v>279.413</c:v>
                </c:pt>
                <c:pt idx="603">
                  <c:v>279.397</c:v>
                </c:pt>
                <c:pt idx="604">
                  <c:v>279.378</c:v>
                </c:pt>
                <c:pt idx="605">
                  <c:v>279.408</c:v>
                </c:pt>
                <c:pt idx="606">
                  <c:v>279.408</c:v>
                </c:pt>
                <c:pt idx="607">
                  <c:v>279.436</c:v>
                </c:pt>
                <c:pt idx="608">
                  <c:v>279.385</c:v>
                </c:pt>
                <c:pt idx="609">
                  <c:v>279.482</c:v>
                </c:pt>
                <c:pt idx="610">
                  <c:v>279.385</c:v>
                </c:pt>
                <c:pt idx="611">
                  <c:v>279.378</c:v>
                </c:pt>
                <c:pt idx="612">
                  <c:v>279.472</c:v>
                </c:pt>
                <c:pt idx="613">
                  <c:v>279.378</c:v>
                </c:pt>
                <c:pt idx="614">
                  <c:v>279.44</c:v>
                </c:pt>
                <c:pt idx="615">
                  <c:v>279.448</c:v>
                </c:pt>
                <c:pt idx="616">
                  <c:v>279.456</c:v>
                </c:pt>
                <c:pt idx="617">
                  <c:v>279.444</c:v>
                </c:pt>
                <c:pt idx="618">
                  <c:v>279.487</c:v>
                </c:pt>
                <c:pt idx="619">
                  <c:v>279.377</c:v>
                </c:pt>
                <c:pt idx="620">
                  <c:v>279.381</c:v>
                </c:pt>
                <c:pt idx="621">
                  <c:v>279.482</c:v>
                </c:pt>
                <c:pt idx="622">
                  <c:v>279.381</c:v>
                </c:pt>
                <c:pt idx="623">
                  <c:v>279.447</c:v>
                </c:pt>
                <c:pt idx="624">
                  <c:v>279.455</c:v>
                </c:pt>
                <c:pt idx="625">
                  <c:v>279.417</c:v>
                </c:pt>
                <c:pt idx="626">
                  <c:v>279.394</c:v>
                </c:pt>
                <c:pt idx="627">
                  <c:v>279.401</c:v>
                </c:pt>
                <c:pt idx="628">
                  <c:v>279.409</c:v>
                </c:pt>
                <c:pt idx="629">
                  <c:v>279.444</c:v>
                </c:pt>
                <c:pt idx="630">
                  <c:v>279.444</c:v>
                </c:pt>
                <c:pt idx="631">
                  <c:v>279.374</c:v>
                </c:pt>
                <c:pt idx="632">
                  <c:v>279.468</c:v>
                </c:pt>
                <c:pt idx="633">
                  <c:v>279.369</c:v>
                </c:pt>
                <c:pt idx="634">
                  <c:v>279.377</c:v>
                </c:pt>
                <c:pt idx="635">
                  <c:v>279.475</c:v>
                </c:pt>
                <c:pt idx="636">
                  <c:v>279.377</c:v>
                </c:pt>
                <c:pt idx="637">
                  <c:v>279.439</c:v>
                </c:pt>
                <c:pt idx="638">
                  <c:v>279.459</c:v>
                </c:pt>
                <c:pt idx="639">
                  <c:v>279.417</c:v>
                </c:pt>
                <c:pt idx="640">
                  <c:v>279.39</c:v>
                </c:pt>
                <c:pt idx="641">
                  <c:v>279.472</c:v>
                </c:pt>
                <c:pt idx="642">
                  <c:v>279.401</c:v>
                </c:pt>
                <c:pt idx="643">
                  <c:v>279.386</c:v>
                </c:pt>
                <c:pt idx="644">
                  <c:v>279.503</c:v>
                </c:pt>
                <c:pt idx="645">
                  <c:v>279.386</c:v>
                </c:pt>
                <c:pt idx="646">
                  <c:v>279.491</c:v>
                </c:pt>
                <c:pt idx="647">
                  <c:v>279.427</c:v>
                </c:pt>
                <c:pt idx="648">
                  <c:v>279.373</c:v>
                </c:pt>
                <c:pt idx="649">
                  <c:v>279.42</c:v>
                </c:pt>
                <c:pt idx="650">
                  <c:v>279.447</c:v>
                </c:pt>
                <c:pt idx="651">
                  <c:v>279.443</c:v>
                </c:pt>
                <c:pt idx="652">
                  <c:v>279.393</c:v>
                </c:pt>
                <c:pt idx="653">
                  <c:v>279.472</c:v>
                </c:pt>
                <c:pt idx="654">
                  <c:v>279.374</c:v>
                </c:pt>
                <c:pt idx="655">
                  <c:v>279.397</c:v>
                </c:pt>
                <c:pt idx="656">
                  <c:v>279.433</c:v>
                </c:pt>
                <c:pt idx="657">
                  <c:v>279.374</c:v>
                </c:pt>
                <c:pt idx="658">
                  <c:v>279.503</c:v>
                </c:pt>
                <c:pt idx="659">
                  <c:v>279.378</c:v>
                </c:pt>
                <c:pt idx="660">
                  <c:v>279.409</c:v>
                </c:pt>
                <c:pt idx="661">
                  <c:v>279.421</c:v>
                </c:pt>
                <c:pt idx="662">
                  <c:v>279.373</c:v>
                </c:pt>
                <c:pt idx="663">
                  <c:v>279.342</c:v>
                </c:pt>
                <c:pt idx="664">
                  <c:v>279.354</c:v>
                </c:pt>
                <c:pt idx="665">
                  <c:v>279.311</c:v>
                </c:pt>
                <c:pt idx="666">
                  <c:v>279.283</c:v>
                </c:pt>
                <c:pt idx="667">
                  <c:v>279.416</c:v>
                </c:pt>
                <c:pt idx="668">
                  <c:v>279.288</c:v>
                </c:pt>
                <c:pt idx="669">
                  <c:v>279.319</c:v>
                </c:pt>
                <c:pt idx="670">
                  <c:v>279.362</c:v>
                </c:pt>
                <c:pt idx="671">
                  <c:v>279.288</c:v>
                </c:pt>
                <c:pt idx="672">
                  <c:v>279.308</c:v>
                </c:pt>
                <c:pt idx="673">
                  <c:v>280.646</c:v>
                </c:pt>
                <c:pt idx="674">
                  <c:v>280.345</c:v>
                </c:pt>
                <c:pt idx="675">
                  <c:v>280.898</c:v>
                </c:pt>
                <c:pt idx="676">
                  <c:v>280.573</c:v>
                </c:pt>
                <c:pt idx="677">
                  <c:v>280.417</c:v>
                </c:pt>
                <c:pt idx="678">
                  <c:v>279.772</c:v>
                </c:pt>
                <c:pt idx="679">
                  <c:v>279.944</c:v>
                </c:pt>
                <c:pt idx="680">
                  <c:v>280.358</c:v>
                </c:pt>
                <c:pt idx="681">
                  <c:v>280.282</c:v>
                </c:pt>
                <c:pt idx="682">
                  <c:v>282.853</c:v>
                </c:pt>
                <c:pt idx="683">
                  <c:v>281.481</c:v>
                </c:pt>
                <c:pt idx="684">
                  <c:v>281.696</c:v>
                </c:pt>
                <c:pt idx="685">
                  <c:v>284.55</c:v>
                </c:pt>
                <c:pt idx="686">
                  <c:v>282.324</c:v>
                </c:pt>
                <c:pt idx="687">
                  <c:v>280.246</c:v>
                </c:pt>
                <c:pt idx="688">
                  <c:v>280.191</c:v>
                </c:pt>
                <c:pt idx="689">
                  <c:v>280.059</c:v>
                </c:pt>
                <c:pt idx="690">
                  <c:v>280.121</c:v>
                </c:pt>
                <c:pt idx="691">
                  <c:v>280.75</c:v>
                </c:pt>
                <c:pt idx="692">
                  <c:v>280.079</c:v>
                </c:pt>
                <c:pt idx="693">
                  <c:v>280.11</c:v>
                </c:pt>
                <c:pt idx="694">
                  <c:v>281.743</c:v>
                </c:pt>
                <c:pt idx="695">
                  <c:v>283.062</c:v>
                </c:pt>
                <c:pt idx="696">
                  <c:v>279.831</c:v>
                </c:pt>
                <c:pt idx="697">
                  <c:v>279.776</c:v>
                </c:pt>
                <c:pt idx="698">
                  <c:v>280.354</c:v>
                </c:pt>
                <c:pt idx="699">
                  <c:v>281.551</c:v>
                </c:pt>
                <c:pt idx="700">
                  <c:v>279.656</c:v>
                </c:pt>
                <c:pt idx="701">
                  <c:v>280.395</c:v>
                </c:pt>
                <c:pt idx="702">
                  <c:v>279.652</c:v>
                </c:pt>
                <c:pt idx="703">
                  <c:v>279.848</c:v>
                </c:pt>
                <c:pt idx="704">
                  <c:v>279.91</c:v>
                </c:pt>
                <c:pt idx="705">
                  <c:v>285.619</c:v>
                </c:pt>
                <c:pt idx="706">
                  <c:v>281.143</c:v>
                </c:pt>
                <c:pt idx="707">
                  <c:v>279.869</c:v>
                </c:pt>
                <c:pt idx="708">
                  <c:v>279.619</c:v>
                </c:pt>
                <c:pt idx="709">
                  <c:v>282.062</c:v>
                </c:pt>
                <c:pt idx="710">
                  <c:v>280.32</c:v>
                </c:pt>
                <c:pt idx="711">
                  <c:v>279.734</c:v>
                </c:pt>
                <c:pt idx="712">
                  <c:v>279.812</c:v>
                </c:pt>
                <c:pt idx="713">
                  <c:v>281.984</c:v>
                </c:pt>
                <c:pt idx="714">
                  <c:v>281.547</c:v>
                </c:pt>
                <c:pt idx="715">
                  <c:v>279.844</c:v>
                </c:pt>
                <c:pt idx="716">
                  <c:v>279.789</c:v>
                </c:pt>
                <c:pt idx="717">
                  <c:v>279.773</c:v>
                </c:pt>
                <c:pt idx="718">
                  <c:v>279.621</c:v>
                </c:pt>
                <c:pt idx="719">
                  <c:v>280.422</c:v>
                </c:pt>
                <c:pt idx="720">
                  <c:v>282.379</c:v>
                </c:pt>
                <c:pt idx="721">
                  <c:v>279.688</c:v>
                </c:pt>
                <c:pt idx="722">
                  <c:v>279.785</c:v>
                </c:pt>
                <c:pt idx="723">
                  <c:v>279.727</c:v>
                </c:pt>
                <c:pt idx="724">
                  <c:v>287.152</c:v>
                </c:pt>
                <c:pt idx="725">
                  <c:v>280.863</c:v>
                </c:pt>
                <c:pt idx="726">
                  <c:v>279.769</c:v>
                </c:pt>
                <c:pt idx="727">
                  <c:v>280.472</c:v>
                </c:pt>
                <c:pt idx="728">
                  <c:v>279.616</c:v>
                </c:pt>
                <c:pt idx="729">
                  <c:v>280.831</c:v>
                </c:pt>
                <c:pt idx="730">
                  <c:v>279.698</c:v>
                </c:pt>
                <c:pt idx="731">
                  <c:v>279.44</c:v>
                </c:pt>
                <c:pt idx="732">
                  <c:v>279.374</c:v>
                </c:pt>
                <c:pt idx="733">
                  <c:v>279.354</c:v>
                </c:pt>
                <c:pt idx="734">
                  <c:v>279.323</c:v>
                </c:pt>
                <c:pt idx="735">
                  <c:v>279.399</c:v>
                </c:pt>
                <c:pt idx="736">
                  <c:v>279.829</c:v>
                </c:pt>
                <c:pt idx="737">
                  <c:v>279.45</c:v>
                </c:pt>
                <c:pt idx="738">
                  <c:v>279.392</c:v>
                </c:pt>
                <c:pt idx="739">
                  <c:v>279.431</c:v>
                </c:pt>
                <c:pt idx="740">
                  <c:v>279.372</c:v>
                </c:pt>
                <c:pt idx="741">
                  <c:v>279.501</c:v>
                </c:pt>
                <c:pt idx="742">
                  <c:v>279.462</c:v>
                </c:pt>
                <c:pt idx="743">
                  <c:v>279.364</c:v>
                </c:pt>
                <c:pt idx="744">
                  <c:v>279.406</c:v>
                </c:pt>
                <c:pt idx="745">
                  <c:v>279.508</c:v>
                </c:pt>
                <c:pt idx="746">
                  <c:v>279.492</c:v>
                </c:pt>
                <c:pt idx="747">
                  <c:v>279.391</c:v>
                </c:pt>
                <c:pt idx="748">
                  <c:v>279.395</c:v>
                </c:pt>
                <c:pt idx="749">
                  <c:v>279.414</c:v>
                </c:pt>
                <c:pt idx="750">
                  <c:v>279.414</c:v>
                </c:pt>
                <c:pt idx="751">
                  <c:v>279.383</c:v>
                </c:pt>
                <c:pt idx="752">
                  <c:v>279.406</c:v>
                </c:pt>
                <c:pt idx="753">
                  <c:v>279.355</c:v>
                </c:pt>
                <c:pt idx="754">
                  <c:v>279.34</c:v>
                </c:pt>
                <c:pt idx="755">
                  <c:v>279.41</c:v>
                </c:pt>
                <c:pt idx="756">
                  <c:v>279.531</c:v>
                </c:pt>
                <c:pt idx="757">
                  <c:v>279.43</c:v>
                </c:pt>
                <c:pt idx="758">
                  <c:v>279.32</c:v>
                </c:pt>
                <c:pt idx="759">
                  <c:v>281.893</c:v>
                </c:pt>
                <c:pt idx="760">
                  <c:v>316.928</c:v>
                </c:pt>
                <c:pt idx="761">
                  <c:v>316.99</c:v>
                </c:pt>
                <c:pt idx="762">
                  <c:v>316.873</c:v>
                </c:pt>
                <c:pt idx="763">
                  <c:v>317.143</c:v>
                </c:pt>
                <c:pt idx="764">
                  <c:v>317.104</c:v>
                </c:pt>
                <c:pt idx="765">
                  <c:v>317</c:v>
                </c:pt>
                <c:pt idx="766">
                  <c:v>317.016</c:v>
                </c:pt>
                <c:pt idx="767">
                  <c:v>316.728</c:v>
                </c:pt>
                <c:pt idx="768">
                  <c:v>316.723</c:v>
                </c:pt>
                <c:pt idx="769">
                  <c:v>317.35</c:v>
                </c:pt>
                <c:pt idx="770">
                  <c:v>317.393</c:v>
                </c:pt>
                <c:pt idx="771">
                  <c:v>319.558</c:v>
                </c:pt>
                <c:pt idx="772">
                  <c:v>320.699</c:v>
                </c:pt>
                <c:pt idx="773">
                  <c:v>285.68</c:v>
                </c:pt>
                <c:pt idx="774">
                  <c:v>284.113</c:v>
                </c:pt>
                <c:pt idx="775">
                  <c:v>284.098</c:v>
                </c:pt>
                <c:pt idx="776">
                  <c:v>283.171</c:v>
                </c:pt>
                <c:pt idx="777">
                  <c:v>283.218</c:v>
                </c:pt>
                <c:pt idx="778">
                  <c:v>284.284</c:v>
                </c:pt>
                <c:pt idx="779">
                  <c:v>283.155</c:v>
                </c:pt>
                <c:pt idx="780">
                  <c:v>281.651</c:v>
                </c:pt>
                <c:pt idx="781">
                  <c:v>281.64</c:v>
                </c:pt>
                <c:pt idx="782">
                  <c:v>281.292</c:v>
                </c:pt>
                <c:pt idx="783">
                  <c:v>281.288</c:v>
                </c:pt>
                <c:pt idx="784">
                  <c:v>281.683</c:v>
                </c:pt>
                <c:pt idx="785">
                  <c:v>281.265</c:v>
                </c:pt>
                <c:pt idx="786">
                  <c:v>280.804</c:v>
                </c:pt>
                <c:pt idx="787">
                  <c:v>280.698</c:v>
                </c:pt>
                <c:pt idx="788">
                  <c:v>280.815</c:v>
                </c:pt>
                <c:pt idx="789">
                  <c:v>280.804</c:v>
                </c:pt>
                <c:pt idx="790">
                  <c:v>280.745</c:v>
                </c:pt>
                <c:pt idx="791">
                  <c:v>280.694</c:v>
                </c:pt>
                <c:pt idx="792">
                  <c:v>281.026</c:v>
                </c:pt>
                <c:pt idx="793">
                  <c:v>280.741</c:v>
                </c:pt>
                <c:pt idx="794">
                  <c:v>280.687</c:v>
                </c:pt>
                <c:pt idx="795">
                  <c:v>280.741</c:v>
                </c:pt>
                <c:pt idx="796">
                  <c:v>280.687</c:v>
                </c:pt>
                <c:pt idx="797">
                  <c:v>280.8</c:v>
                </c:pt>
                <c:pt idx="798">
                  <c:v>283.12</c:v>
                </c:pt>
                <c:pt idx="799">
                  <c:v>293.116</c:v>
                </c:pt>
                <c:pt idx="800">
                  <c:v>287.897</c:v>
                </c:pt>
                <c:pt idx="801">
                  <c:v>285.979</c:v>
                </c:pt>
                <c:pt idx="802">
                  <c:v>286.21</c:v>
                </c:pt>
                <c:pt idx="803">
                  <c:v>293.464</c:v>
                </c:pt>
                <c:pt idx="804">
                  <c:v>291.183</c:v>
                </c:pt>
                <c:pt idx="805">
                  <c:v>288.452</c:v>
                </c:pt>
                <c:pt idx="806">
                  <c:v>288.374</c:v>
                </c:pt>
                <c:pt idx="807">
                  <c:v>283.499</c:v>
                </c:pt>
                <c:pt idx="808">
                  <c:v>285.147</c:v>
                </c:pt>
                <c:pt idx="809">
                  <c:v>290.112</c:v>
                </c:pt>
                <c:pt idx="810">
                  <c:v>286.933</c:v>
                </c:pt>
                <c:pt idx="811">
                  <c:v>284.671</c:v>
                </c:pt>
                <c:pt idx="812">
                  <c:v>284.726</c:v>
                </c:pt>
                <c:pt idx="813">
                  <c:v>284.729</c:v>
                </c:pt>
                <c:pt idx="814">
                  <c:v>285.843</c:v>
                </c:pt>
                <c:pt idx="815">
                  <c:v>288.233</c:v>
                </c:pt>
                <c:pt idx="816">
                  <c:v>286.335</c:v>
                </c:pt>
                <c:pt idx="817">
                  <c:v>285.331</c:v>
                </c:pt>
                <c:pt idx="818">
                  <c:v>285.343</c:v>
                </c:pt>
                <c:pt idx="819">
                  <c:v>288.21</c:v>
                </c:pt>
                <c:pt idx="820">
                  <c:v>285.604</c:v>
                </c:pt>
                <c:pt idx="821">
                  <c:v>285.565</c:v>
                </c:pt>
                <c:pt idx="822">
                  <c:v>281.112</c:v>
                </c:pt>
                <c:pt idx="823">
                  <c:v>281.022</c:v>
                </c:pt>
                <c:pt idx="824">
                  <c:v>280.96</c:v>
                </c:pt>
                <c:pt idx="825">
                  <c:v>281.21</c:v>
                </c:pt>
                <c:pt idx="826">
                  <c:v>280.688</c:v>
                </c:pt>
                <c:pt idx="827">
                  <c:v>280.665</c:v>
                </c:pt>
                <c:pt idx="828">
                  <c:v>280.7</c:v>
                </c:pt>
                <c:pt idx="829">
                  <c:v>271.392</c:v>
                </c:pt>
                <c:pt idx="830">
                  <c:v>287.755</c:v>
                </c:pt>
                <c:pt idx="831">
                  <c:v>287.554</c:v>
                </c:pt>
                <c:pt idx="832">
                  <c:v>287.862</c:v>
                </c:pt>
                <c:pt idx="833">
                  <c:v>283.825</c:v>
                </c:pt>
                <c:pt idx="834">
                  <c:v>283.935</c:v>
                </c:pt>
                <c:pt idx="835">
                  <c:v>280.286</c:v>
                </c:pt>
                <c:pt idx="836">
                  <c:v>280.306</c:v>
                </c:pt>
                <c:pt idx="837">
                  <c:v>280.239</c:v>
                </c:pt>
                <c:pt idx="838">
                  <c:v>280.312</c:v>
                </c:pt>
                <c:pt idx="839">
                  <c:v>280.304</c:v>
                </c:pt>
                <c:pt idx="840">
                  <c:v>280.284</c:v>
                </c:pt>
                <c:pt idx="841">
                  <c:v>280.534</c:v>
                </c:pt>
                <c:pt idx="842">
                  <c:v>280.355</c:v>
                </c:pt>
                <c:pt idx="843">
                  <c:v>280.215</c:v>
                </c:pt>
                <c:pt idx="844">
                  <c:v>280.292</c:v>
                </c:pt>
                <c:pt idx="845">
                  <c:v>280.226</c:v>
                </c:pt>
                <c:pt idx="846">
                  <c:v>280.19</c:v>
                </c:pt>
                <c:pt idx="847">
                  <c:v>280.163</c:v>
                </c:pt>
                <c:pt idx="848">
                  <c:v>280.183</c:v>
                </c:pt>
                <c:pt idx="849">
                  <c:v>280.225</c:v>
                </c:pt>
                <c:pt idx="850">
                  <c:v>280.158</c:v>
                </c:pt>
                <c:pt idx="851">
                  <c:v>280.182</c:v>
                </c:pt>
                <c:pt idx="852">
                  <c:v>280.174</c:v>
                </c:pt>
                <c:pt idx="853">
                  <c:v>280.275</c:v>
                </c:pt>
                <c:pt idx="854">
                  <c:v>280.274</c:v>
                </c:pt>
                <c:pt idx="855">
                  <c:v>280.278</c:v>
                </c:pt>
                <c:pt idx="856">
                  <c:v>280.294</c:v>
                </c:pt>
                <c:pt idx="857">
                  <c:v>280.181</c:v>
                </c:pt>
                <c:pt idx="858">
                  <c:v>280.282</c:v>
                </c:pt>
                <c:pt idx="859">
                  <c:v>280.161</c:v>
                </c:pt>
                <c:pt idx="860">
                  <c:v>280.22</c:v>
                </c:pt>
                <c:pt idx="861">
                  <c:v>280.165</c:v>
                </c:pt>
                <c:pt idx="862">
                  <c:v>280.204</c:v>
                </c:pt>
                <c:pt idx="863">
                  <c:v>280.165</c:v>
                </c:pt>
                <c:pt idx="864">
                  <c:v>280.169</c:v>
                </c:pt>
                <c:pt idx="865">
                  <c:v>280.188</c:v>
                </c:pt>
                <c:pt idx="866">
                  <c:v>280.243</c:v>
                </c:pt>
                <c:pt idx="867">
                  <c:v>280.224</c:v>
                </c:pt>
                <c:pt idx="868">
                  <c:v>280.173</c:v>
                </c:pt>
                <c:pt idx="869">
                  <c:v>280.302</c:v>
                </c:pt>
                <c:pt idx="870">
                  <c:v>280.169</c:v>
                </c:pt>
                <c:pt idx="871">
                  <c:v>280.212</c:v>
                </c:pt>
                <c:pt idx="872">
                  <c:v>280.239</c:v>
                </c:pt>
                <c:pt idx="873">
                  <c:v>280.165</c:v>
                </c:pt>
                <c:pt idx="874">
                  <c:v>280.188</c:v>
                </c:pt>
                <c:pt idx="875">
                  <c:v>280.224</c:v>
                </c:pt>
                <c:pt idx="876">
                  <c:v>280.235</c:v>
                </c:pt>
                <c:pt idx="877">
                  <c:v>280.165</c:v>
                </c:pt>
                <c:pt idx="878">
                  <c:v>280.228</c:v>
                </c:pt>
                <c:pt idx="879">
                  <c:v>280.169</c:v>
                </c:pt>
                <c:pt idx="880">
                  <c:v>280.165</c:v>
                </c:pt>
                <c:pt idx="881">
                  <c:v>280.259</c:v>
                </c:pt>
                <c:pt idx="882">
                  <c:v>280.165</c:v>
                </c:pt>
                <c:pt idx="883">
                  <c:v>280.267</c:v>
                </c:pt>
                <c:pt idx="884">
                  <c:v>280.231</c:v>
                </c:pt>
                <c:pt idx="885">
                  <c:v>280.235</c:v>
                </c:pt>
                <c:pt idx="886">
                  <c:v>280.228</c:v>
                </c:pt>
                <c:pt idx="887">
                  <c:v>280.258</c:v>
                </c:pt>
                <c:pt idx="888">
                  <c:v>280.164</c:v>
                </c:pt>
                <c:pt idx="889">
                  <c:v>280.303</c:v>
                </c:pt>
                <c:pt idx="890">
                  <c:v>280.229</c:v>
                </c:pt>
                <c:pt idx="891">
                  <c:v>280.209</c:v>
                </c:pt>
                <c:pt idx="892">
                  <c:v>280.271</c:v>
                </c:pt>
                <c:pt idx="893">
                  <c:v>280.197</c:v>
                </c:pt>
                <c:pt idx="894">
                  <c:v>280.263</c:v>
                </c:pt>
                <c:pt idx="895">
                  <c:v>280.239</c:v>
                </c:pt>
                <c:pt idx="896">
                  <c:v>280.243</c:v>
                </c:pt>
                <c:pt idx="897">
                  <c:v>280.271</c:v>
                </c:pt>
                <c:pt idx="898">
                  <c:v>280.204</c:v>
                </c:pt>
                <c:pt idx="899">
                  <c:v>280.235</c:v>
                </c:pt>
                <c:pt idx="900">
                  <c:v>280.278</c:v>
                </c:pt>
                <c:pt idx="901">
                  <c:v>280.263</c:v>
                </c:pt>
                <c:pt idx="902">
                  <c:v>280.212</c:v>
                </c:pt>
                <c:pt idx="903">
                  <c:v>280.333</c:v>
                </c:pt>
                <c:pt idx="904">
                  <c:v>280.204</c:v>
                </c:pt>
                <c:pt idx="905">
                  <c:v>280.231</c:v>
                </c:pt>
                <c:pt idx="906">
                  <c:v>280.298</c:v>
                </c:pt>
                <c:pt idx="907">
                  <c:v>280.204</c:v>
                </c:pt>
                <c:pt idx="908">
                  <c:v>280.286</c:v>
                </c:pt>
                <c:pt idx="909">
                  <c:v>280.263</c:v>
                </c:pt>
                <c:pt idx="910">
                  <c:v>280.263</c:v>
                </c:pt>
                <c:pt idx="911">
                  <c:v>280.216</c:v>
                </c:pt>
                <c:pt idx="912">
                  <c:v>280.239</c:v>
                </c:pt>
                <c:pt idx="913">
                  <c:v>280.22</c:v>
                </c:pt>
                <c:pt idx="914">
                  <c:v>280.243</c:v>
                </c:pt>
                <c:pt idx="915">
                  <c:v>280.235</c:v>
                </c:pt>
                <c:pt idx="916">
                  <c:v>280.216</c:v>
                </c:pt>
                <c:pt idx="917">
                  <c:v>280.329</c:v>
                </c:pt>
                <c:pt idx="918">
                  <c:v>280.196</c:v>
                </c:pt>
                <c:pt idx="919">
                  <c:v>280.271</c:v>
                </c:pt>
                <c:pt idx="920">
                  <c:v>280.271</c:v>
                </c:pt>
                <c:pt idx="921">
                  <c:v>280.235</c:v>
                </c:pt>
                <c:pt idx="922">
                  <c:v>280.216</c:v>
                </c:pt>
                <c:pt idx="923">
                  <c:v>280.271</c:v>
                </c:pt>
                <c:pt idx="924">
                  <c:v>280.208</c:v>
                </c:pt>
                <c:pt idx="925">
                  <c:v>280.204</c:v>
                </c:pt>
                <c:pt idx="926">
                  <c:v>280.321</c:v>
                </c:pt>
                <c:pt idx="927">
                  <c:v>280.204</c:v>
                </c:pt>
                <c:pt idx="928">
                  <c:v>280.271</c:v>
                </c:pt>
                <c:pt idx="929">
                  <c:v>280.247</c:v>
                </c:pt>
                <c:pt idx="930">
                  <c:v>280.247</c:v>
                </c:pt>
                <c:pt idx="931">
                  <c:v>280.208</c:v>
                </c:pt>
                <c:pt idx="932">
                  <c:v>280.173</c:v>
                </c:pt>
                <c:pt idx="933">
                  <c:v>280.239</c:v>
                </c:pt>
                <c:pt idx="934">
                  <c:v>280.192</c:v>
                </c:pt>
                <c:pt idx="935">
                  <c:v>280.29</c:v>
                </c:pt>
                <c:pt idx="936">
                  <c:v>280.173</c:v>
                </c:pt>
                <c:pt idx="937">
                  <c:v>280.263</c:v>
                </c:pt>
                <c:pt idx="938">
                  <c:v>280.188</c:v>
                </c:pt>
                <c:pt idx="939">
                  <c:v>280.169</c:v>
                </c:pt>
                <c:pt idx="940">
                  <c:v>280.149</c:v>
                </c:pt>
                <c:pt idx="941">
                  <c:v>280.122</c:v>
                </c:pt>
                <c:pt idx="942">
                  <c:v>280.122</c:v>
                </c:pt>
                <c:pt idx="943">
                  <c:v>280.118</c:v>
                </c:pt>
                <c:pt idx="944">
                  <c:v>280.11</c:v>
                </c:pt>
                <c:pt idx="945">
                  <c:v>280.067</c:v>
                </c:pt>
                <c:pt idx="946">
                  <c:v>280.083</c:v>
                </c:pt>
                <c:pt idx="947">
                  <c:v>280.063</c:v>
                </c:pt>
                <c:pt idx="948">
                  <c:v>280.048</c:v>
                </c:pt>
                <c:pt idx="949">
                  <c:v>280.083</c:v>
                </c:pt>
                <c:pt idx="950">
                  <c:v>280.048</c:v>
                </c:pt>
                <c:pt idx="951">
                  <c:v>280.142</c:v>
                </c:pt>
                <c:pt idx="952">
                  <c:v>280.103</c:v>
                </c:pt>
                <c:pt idx="953">
                  <c:v>280.095</c:v>
                </c:pt>
                <c:pt idx="954">
                  <c:v>280.114</c:v>
                </c:pt>
                <c:pt idx="955">
                  <c:v>280.063</c:v>
                </c:pt>
                <c:pt idx="956">
                  <c:v>280.075</c:v>
                </c:pt>
                <c:pt idx="957">
                  <c:v>280.126</c:v>
                </c:pt>
                <c:pt idx="958">
                  <c:v>280.106</c:v>
                </c:pt>
                <c:pt idx="959">
                  <c:v>280.06</c:v>
                </c:pt>
                <c:pt idx="960">
                  <c:v>280.177</c:v>
                </c:pt>
                <c:pt idx="961">
                  <c:v>280.048</c:v>
                </c:pt>
                <c:pt idx="962">
                  <c:v>280.091</c:v>
                </c:pt>
                <c:pt idx="963">
                  <c:v>280.106</c:v>
                </c:pt>
                <c:pt idx="964">
                  <c:v>280.044</c:v>
                </c:pt>
                <c:pt idx="965">
                  <c:v>280.079</c:v>
                </c:pt>
                <c:pt idx="966">
                  <c:v>280.091</c:v>
                </c:pt>
                <c:pt idx="967">
                  <c:v>280.114</c:v>
                </c:pt>
                <c:pt idx="968">
                  <c:v>280.056</c:v>
                </c:pt>
                <c:pt idx="969">
                  <c:v>280.157</c:v>
                </c:pt>
                <c:pt idx="970">
                  <c:v>280.063</c:v>
                </c:pt>
                <c:pt idx="971">
                  <c:v>280.153</c:v>
                </c:pt>
                <c:pt idx="972">
                  <c:v>280.071</c:v>
                </c:pt>
                <c:pt idx="973">
                  <c:v>280.063</c:v>
                </c:pt>
                <c:pt idx="974">
                  <c:v>280.169</c:v>
                </c:pt>
                <c:pt idx="975">
                  <c:v>280.048</c:v>
                </c:pt>
                <c:pt idx="976">
                  <c:v>280.11</c:v>
                </c:pt>
                <c:pt idx="977">
                  <c:v>280.118</c:v>
                </c:pt>
                <c:pt idx="978">
                  <c:v>280.079</c:v>
                </c:pt>
                <c:pt idx="979">
                  <c:v>280.048</c:v>
                </c:pt>
                <c:pt idx="980">
                  <c:v>280.149</c:v>
                </c:pt>
                <c:pt idx="981">
                  <c:v>280.06</c:v>
                </c:pt>
                <c:pt idx="982">
                  <c:v>280.048</c:v>
                </c:pt>
                <c:pt idx="983">
                  <c:v>280.153</c:v>
                </c:pt>
                <c:pt idx="984">
                  <c:v>280.056</c:v>
                </c:pt>
                <c:pt idx="985">
                  <c:v>280.075</c:v>
                </c:pt>
                <c:pt idx="986">
                  <c:v>280.021</c:v>
                </c:pt>
                <c:pt idx="987">
                  <c:v>280.04</c:v>
                </c:pt>
                <c:pt idx="988">
                  <c:v>279.97</c:v>
                </c:pt>
                <c:pt idx="989">
                  <c:v>279.978</c:v>
                </c:pt>
                <c:pt idx="990">
                  <c:v>280.028</c:v>
                </c:pt>
                <c:pt idx="991">
                  <c:v>280.032</c:v>
                </c:pt>
                <c:pt idx="992">
                  <c:v>280.036</c:v>
                </c:pt>
                <c:pt idx="993">
                  <c:v>279.935</c:v>
                </c:pt>
                <c:pt idx="994">
                  <c:v>280.048</c:v>
                </c:pt>
                <c:pt idx="995">
                  <c:v>279.966</c:v>
                </c:pt>
                <c:pt idx="996">
                  <c:v>279.907</c:v>
                </c:pt>
                <c:pt idx="997">
                  <c:v>280.009</c:v>
                </c:pt>
                <c:pt idx="998">
                  <c:v>279.97</c:v>
                </c:pt>
                <c:pt idx="999">
                  <c:v>279.958</c:v>
                </c:pt>
                <c:pt idx="1000">
                  <c:v>279.946</c:v>
                </c:pt>
                <c:pt idx="1001">
                  <c:v>279.919</c:v>
                </c:pt>
                <c:pt idx="1002">
                  <c:v>279.88</c:v>
                </c:pt>
                <c:pt idx="1003">
                  <c:v>279.931</c:v>
                </c:pt>
                <c:pt idx="1004">
                  <c:v>279.876</c:v>
                </c:pt>
                <c:pt idx="1005">
                  <c:v>279.833</c:v>
                </c:pt>
                <c:pt idx="1006">
                  <c:v>279.876</c:v>
                </c:pt>
                <c:pt idx="1007">
                  <c:v>279.774</c:v>
                </c:pt>
                <c:pt idx="1008">
                  <c:v>279.794</c:v>
                </c:pt>
                <c:pt idx="1009">
                  <c:v>279.798</c:v>
                </c:pt>
                <c:pt idx="1010">
                  <c:v>279.79</c:v>
                </c:pt>
                <c:pt idx="1011">
                  <c:v>279.821</c:v>
                </c:pt>
                <c:pt idx="1012">
                  <c:v>279.759</c:v>
                </c:pt>
                <c:pt idx="1013">
                  <c:v>279.817</c:v>
                </c:pt>
                <c:pt idx="1014">
                  <c:v>279.825</c:v>
                </c:pt>
                <c:pt idx="1015">
                  <c:v>279.833</c:v>
                </c:pt>
                <c:pt idx="1016">
                  <c:v>279.767</c:v>
                </c:pt>
                <c:pt idx="1017">
                  <c:v>279.853</c:v>
                </c:pt>
                <c:pt idx="1018">
                  <c:v>279.759</c:v>
                </c:pt>
                <c:pt idx="1019">
                  <c:v>279.774</c:v>
                </c:pt>
                <c:pt idx="1020">
                  <c:v>279.786</c:v>
                </c:pt>
                <c:pt idx="1021">
                  <c:v>279.716</c:v>
                </c:pt>
                <c:pt idx="1022">
                  <c:v>279.759</c:v>
                </c:pt>
                <c:pt idx="1023">
                  <c:v>279.739</c:v>
                </c:pt>
                <c:pt idx="1024">
                  <c:v>279.786</c:v>
                </c:pt>
                <c:pt idx="1025">
                  <c:v>279.7</c:v>
                </c:pt>
                <c:pt idx="1026">
                  <c:v>280.091</c:v>
                </c:pt>
                <c:pt idx="1027">
                  <c:v>282.33</c:v>
                </c:pt>
                <c:pt idx="1028">
                  <c:v>281.408</c:v>
                </c:pt>
                <c:pt idx="1029">
                  <c:v>280.379</c:v>
                </c:pt>
                <c:pt idx="1030">
                  <c:v>280.367</c:v>
                </c:pt>
                <c:pt idx="1031">
                  <c:v>279.926</c:v>
                </c:pt>
                <c:pt idx="1032">
                  <c:v>279.988</c:v>
                </c:pt>
                <c:pt idx="1033">
                  <c:v>280.07</c:v>
                </c:pt>
                <c:pt idx="1034">
                  <c:v>285.415</c:v>
                </c:pt>
                <c:pt idx="1035">
                  <c:v>281.646</c:v>
                </c:pt>
                <c:pt idx="1036">
                  <c:v>281.556</c:v>
                </c:pt>
                <c:pt idx="1037">
                  <c:v>281.478</c:v>
                </c:pt>
                <c:pt idx="1038">
                  <c:v>279.7</c:v>
                </c:pt>
                <c:pt idx="1039">
                  <c:v>282.899</c:v>
                </c:pt>
                <c:pt idx="1040">
                  <c:v>283.766</c:v>
                </c:pt>
                <c:pt idx="1041">
                  <c:v>280.504</c:v>
                </c:pt>
                <c:pt idx="1042">
                  <c:v>280.383</c:v>
                </c:pt>
                <c:pt idx="1043">
                  <c:v>280.34</c:v>
                </c:pt>
                <c:pt idx="1044">
                  <c:v>280.938</c:v>
                </c:pt>
                <c:pt idx="1045">
                  <c:v>280.469</c:v>
                </c:pt>
                <c:pt idx="1046">
                  <c:v>280.636</c:v>
                </c:pt>
                <c:pt idx="1047">
                  <c:v>283.12</c:v>
                </c:pt>
                <c:pt idx="1048">
                  <c:v>283.548</c:v>
                </c:pt>
                <c:pt idx="1049">
                  <c:v>280.153</c:v>
                </c:pt>
                <c:pt idx="1050">
                  <c:v>280.075</c:v>
                </c:pt>
                <c:pt idx="1051">
                  <c:v>280.856</c:v>
                </c:pt>
                <c:pt idx="1052">
                  <c:v>281.481</c:v>
                </c:pt>
                <c:pt idx="1053">
                  <c:v>279.884</c:v>
                </c:pt>
                <c:pt idx="1054">
                  <c:v>280.024</c:v>
                </c:pt>
                <c:pt idx="1055">
                  <c:v>279.923</c:v>
                </c:pt>
                <c:pt idx="1056">
                  <c:v>279.95</c:v>
                </c:pt>
                <c:pt idx="1057">
                  <c:v>280.907</c:v>
                </c:pt>
                <c:pt idx="1058">
                  <c:v>280.079</c:v>
                </c:pt>
                <c:pt idx="1059">
                  <c:v>280.368</c:v>
                </c:pt>
                <c:pt idx="1060">
                  <c:v>286.12</c:v>
                </c:pt>
                <c:pt idx="1061">
                  <c:v>280.144</c:v>
                </c:pt>
                <c:pt idx="1062">
                  <c:v>280.226</c:v>
                </c:pt>
                <c:pt idx="1063">
                  <c:v>280.128</c:v>
                </c:pt>
                <c:pt idx="1064">
                  <c:v>280.843</c:v>
                </c:pt>
                <c:pt idx="1065">
                  <c:v>282.249</c:v>
                </c:pt>
                <c:pt idx="1066">
                  <c:v>280.522</c:v>
                </c:pt>
                <c:pt idx="1067">
                  <c:v>280.026</c:v>
                </c:pt>
                <c:pt idx="1068">
                  <c:v>280.261</c:v>
                </c:pt>
                <c:pt idx="1069">
                  <c:v>286.338</c:v>
                </c:pt>
                <c:pt idx="1070">
                  <c:v>281.662</c:v>
                </c:pt>
                <c:pt idx="1071">
                  <c:v>280.01</c:v>
                </c:pt>
                <c:pt idx="1072">
                  <c:v>280.053</c:v>
                </c:pt>
                <c:pt idx="1073">
                  <c:v>279.912</c:v>
                </c:pt>
                <c:pt idx="1074">
                  <c:v>280.764</c:v>
                </c:pt>
                <c:pt idx="1075">
                  <c:v>283.475</c:v>
                </c:pt>
                <c:pt idx="1076">
                  <c:v>279.916</c:v>
                </c:pt>
                <c:pt idx="1077">
                  <c:v>280.193</c:v>
                </c:pt>
                <c:pt idx="1078">
                  <c:v>279.963</c:v>
                </c:pt>
                <c:pt idx="1079">
                  <c:v>284.01</c:v>
                </c:pt>
                <c:pt idx="1080">
                  <c:v>281.252</c:v>
                </c:pt>
                <c:pt idx="1081">
                  <c:v>280.936</c:v>
                </c:pt>
                <c:pt idx="1082">
                  <c:v>280.025</c:v>
                </c:pt>
                <c:pt idx="1083">
                  <c:v>280.373</c:v>
                </c:pt>
                <c:pt idx="1084">
                  <c:v>279.904</c:v>
                </c:pt>
                <c:pt idx="1085">
                  <c:v>280.787</c:v>
                </c:pt>
                <c:pt idx="1086">
                  <c:v>279.99</c:v>
                </c:pt>
                <c:pt idx="1087">
                  <c:v>279.971</c:v>
                </c:pt>
                <c:pt idx="1088">
                  <c:v>279.713</c:v>
                </c:pt>
                <c:pt idx="1089">
                  <c:v>279.74</c:v>
                </c:pt>
                <c:pt idx="1090">
                  <c:v>279.76</c:v>
                </c:pt>
                <c:pt idx="1091">
                  <c:v>279.736</c:v>
                </c:pt>
                <c:pt idx="1092">
                  <c:v>279.732</c:v>
                </c:pt>
                <c:pt idx="1093">
                  <c:v>279.717</c:v>
                </c:pt>
                <c:pt idx="1094">
                  <c:v>279.732</c:v>
                </c:pt>
                <c:pt idx="1095">
                  <c:v>279.678</c:v>
                </c:pt>
                <c:pt idx="1096">
                  <c:v>279.666</c:v>
                </c:pt>
                <c:pt idx="1097">
                  <c:v>279.697</c:v>
                </c:pt>
                <c:pt idx="1098">
                  <c:v>280.021</c:v>
                </c:pt>
                <c:pt idx="1099">
                  <c:v>279.775</c:v>
                </c:pt>
                <c:pt idx="1100">
                  <c:v>279.74</c:v>
                </c:pt>
                <c:pt idx="1101">
                  <c:v>279.729</c:v>
                </c:pt>
                <c:pt idx="1102">
                  <c:v>279.795</c:v>
                </c:pt>
                <c:pt idx="1103">
                  <c:v>279.721</c:v>
                </c:pt>
                <c:pt idx="1104">
                  <c:v>279.721</c:v>
                </c:pt>
                <c:pt idx="1105">
                  <c:v>279.826</c:v>
                </c:pt>
                <c:pt idx="1106">
                  <c:v>279.857</c:v>
                </c:pt>
                <c:pt idx="1107">
                  <c:v>279.795</c:v>
                </c:pt>
                <c:pt idx="1108">
                  <c:v>279.682</c:v>
                </c:pt>
                <c:pt idx="1109">
                  <c:v>279.768</c:v>
                </c:pt>
                <c:pt idx="1110">
                  <c:v>279.854</c:v>
                </c:pt>
                <c:pt idx="1111">
                  <c:v>279.811</c:v>
                </c:pt>
                <c:pt idx="1112">
                  <c:v>279.76</c:v>
                </c:pt>
                <c:pt idx="1113">
                  <c:v>279.744</c:v>
                </c:pt>
                <c:pt idx="1114">
                  <c:v>279.74</c:v>
                </c:pt>
                <c:pt idx="1115">
                  <c:v>279.811</c:v>
                </c:pt>
                <c:pt idx="1116">
                  <c:v>279.893</c:v>
                </c:pt>
                <c:pt idx="1117">
                  <c:v>279.744</c:v>
                </c:pt>
                <c:pt idx="1118">
                  <c:v>279.818</c:v>
                </c:pt>
                <c:pt idx="1119">
                  <c:v>279.787</c:v>
                </c:pt>
                <c:pt idx="1120">
                  <c:v>279.674</c:v>
                </c:pt>
                <c:pt idx="1121">
                  <c:v>279.666</c:v>
                </c:pt>
                <c:pt idx="1122">
                  <c:v>279.74</c:v>
                </c:pt>
                <c:pt idx="1123">
                  <c:v>280.291</c:v>
                </c:pt>
                <c:pt idx="1124">
                  <c:v>318.014</c:v>
                </c:pt>
                <c:pt idx="1125">
                  <c:v>317.182</c:v>
                </c:pt>
                <c:pt idx="1126">
                  <c:v>318.111</c:v>
                </c:pt>
                <c:pt idx="1127">
                  <c:v>318.916</c:v>
                </c:pt>
                <c:pt idx="1128">
                  <c:v>320.35</c:v>
                </c:pt>
                <c:pt idx="1129">
                  <c:v>284.046</c:v>
                </c:pt>
                <c:pt idx="1130">
                  <c:v>284.042</c:v>
                </c:pt>
                <c:pt idx="1131">
                  <c:v>282.812</c:v>
                </c:pt>
                <c:pt idx="1132">
                  <c:v>282.53</c:v>
                </c:pt>
                <c:pt idx="1133">
                  <c:v>279.987</c:v>
                </c:pt>
                <c:pt idx="1134">
                  <c:v>279.96</c:v>
                </c:pt>
                <c:pt idx="1135">
                  <c:v>280.565</c:v>
                </c:pt>
                <c:pt idx="1136">
                  <c:v>279.952</c:v>
                </c:pt>
                <c:pt idx="1137">
                  <c:v>279.921</c:v>
                </c:pt>
                <c:pt idx="1138">
                  <c:v>279.983</c:v>
                </c:pt>
                <c:pt idx="1139">
                  <c:v>279.913</c:v>
                </c:pt>
                <c:pt idx="1140">
                  <c:v>279.956</c:v>
                </c:pt>
                <c:pt idx="1141">
                  <c:v>279.921</c:v>
                </c:pt>
                <c:pt idx="1142">
                  <c:v>279.937</c:v>
                </c:pt>
                <c:pt idx="1143">
                  <c:v>280.3</c:v>
                </c:pt>
                <c:pt idx="1144">
                  <c:v>279.987</c:v>
                </c:pt>
                <c:pt idx="1145">
                  <c:v>279.992</c:v>
                </c:pt>
                <c:pt idx="1146">
                  <c:v>279.918</c:v>
                </c:pt>
                <c:pt idx="1147">
                  <c:v>280.074</c:v>
                </c:pt>
                <c:pt idx="1148">
                  <c:v>280.32</c:v>
                </c:pt>
                <c:pt idx="1149">
                  <c:v>279.918</c:v>
                </c:pt>
                <c:pt idx="1150">
                  <c:v>279.988</c:v>
                </c:pt>
                <c:pt idx="1151">
                  <c:v>279.918</c:v>
                </c:pt>
                <c:pt idx="1152">
                  <c:v>280.09</c:v>
                </c:pt>
                <c:pt idx="1153">
                  <c:v>280.031</c:v>
                </c:pt>
                <c:pt idx="1154">
                  <c:v>280.039</c:v>
                </c:pt>
                <c:pt idx="1155">
                  <c:v>282.242</c:v>
                </c:pt>
                <c:pt idx="1156">
                  <c:v>293.777</c:v>
                </c:pt>
                <c:pt idx="1157">
                  <c:v>292.902</c:v>
                </c:pt>
                <c:pt idx="1158">
                  <c:v>293.004</c:v>
                </c:pt>
                <c:pt idx="1159">
                  <c:v>293.094</c:v>
                </c:pt>
                <c:pt idx="1160">
                  <c:v>285.242</c:v>
                </c:pt>
                <c:pt idx="1161">
                  <c:v>285.168</c:v>
                </c:pt>
                <c:pt idx="1162">
                  <c:v>286.348</c:v>
                </c:pt>
                <c:pt idx="1163">
                  <c:v>292.871</c:v>
                </c:pt>
                <c:pt idx="1164">
                  <c:v>292.02</c:v>
                </c:pt>
                <c:pt idx="1165">
                  <c:v>286.863</c:v>
                </c:pt>
                <c:pt idx="1166">
                  <c:v>284.891</c:v>
                </c:pt>
                <c:pt idx="1167">
                  <c:v>282.699</c:v>
                </c:pt>
                <c:pt idx="1168">
                  <c:v>282.746</c:v>
                </c:pt>
                <c:pt idx="1169">
                  <c:v>282.656</c:v>
                </c:pt>
                <c:pt idx="1170">
                  <c:v>282.66</c:v>
                </c:pt>
                <c:pt idx="1171">
                  <c:v>282.656</c:v>
                </c:pt>
                <c:pt idx="1172">
                  <c:v>282.637</c:v>
                </c:pt>
                <c:pt idx="1173">
                  <c:v>289.129</c:v>
                </c:pt>
                <c:pt idx="1174">
                  <c:v>290.148</c:v>
                </c:pt>
                <c:pt idx="1175">
                  <c:v>283.793</c:v>
                </c:pt>
                <c:pt idx="1176">
                  <c:v>283.973</c:v>
                </c:pt>
                <c:pt idx="1177">
                  <c:v>283.895</c:v>
                </c:pt>
                <c:pt idx="1178">
                  <c:v>283.906</c:v>
                </c:pt>
                <c:pt idx="1179">
                  <c:v>283.992</c:v>
                </c:pt>
                <c:pt idx="1180">
                  <c:v>283.824</c:v>
                </c:pt>
                <c:pt idx="1181">
                  <c:v>283.797</c:v>
                </c:pt>
                <c:pt idx="1182">
                  <c:v>283.801</c:v>
                </c:pt>
                <c:pt idx="1183">
                  <c:v>284.848</c:v>
                </c:pt>
                <c:pt idx="1184">
                  <c:v>288.027</c:v>
                </c:pt>
                <c:pt idx="1185">
                  <c:v>289.684</c:v>
                </c:pt>
                <c:pt idx="1186">
                  <c:v>287.387</c:v>
                </c:pt>
                <c:pt idx="1187">
                  <c:v>287.34</c:v>
                </c:pt>
                <c:pt idx="1188">
                  <c:v>287.383</c:v>
                </c:pt>
                <c:pt idx="1189">
                  <c:v>280.371</c:v>
                </c:pt>
                <c:pt idx="1190">
                  <c:v>280.25</c:v>
                </c:pt>
                <c:pt idx="1191">
                  <c:v>280.293</c:v>
                </c:pt>
                <c:pt idx="1192">
                  <c:v>280.34</c:v>
                </c:pt>
                <c:pt idx="1193">
                  <c:v>280.238</c:v>
                </c:pt>
                <c:pt idx="1194">
                  <c:v>280.266</c:v>
                </c:pt>
                <c:pt idx="1195">
                  <c:v>280.18</c:v>
                </c:pt>
                <c:pt idx="1196">
                  <c:v>280.242</c:v>
                </c:pt>
                <c:pt idx="1197">
                  <c:v>281.396</c:v>
                </c:pt>
                <c:pt idx="1198">
                  <c:v>278.514</c:v>
                </c:pt>
                <c:pt idx="1199">
                  <c:v>278.439</c:v>
                </c:pt>
                <c:pt idx="1200">
                  <c:v>278.498</c:v>
                </c:pt>
                <c:pt idx="1201">
                  <c:v>278.381</c:v>
                </c:pt>
                <c:pt idx="1202">
                  <c:v>262.025</c:v>
                </c:pt>
                <c:pt idx="1203">
                  <c:v>267.752</c:v>
                </c:pt>
                <c:pt idx="1204">
                  <c:v>291.611</c:v>
                </c:pt>
                <c:pt idx="1205">
                  <c:v>290.881</c:v>
                </c:pt>
                <c:pt idx="1206">
                  <c:v>283.941</c:v>
                </c:pt>
                <c:pt idx="1207">
                  <c:v>280.887</c:v>
                </c:pt>
                <c:pt idx="1208">
                  <c:v>285.019</c:v>
                </c:pt>
                <c:pt idx="1209">
                  <c:v>288.573</c:v>
                </c:pt>
                <c:pt idx="1210">
                  <c:v>284.522</c:v>
                </c:pt>
                <c:pt idx="1211">
                  <c:v>280.886</c:v>
                </c:pt>
                <c:pt idx="1212">
                  <c:v>280.831</c:v>
                </c:pt>
                <c:pt idx="1213">
                  <c:v>280.823</c:v>
                </c:pt>
                <c:pt idx="1214">
                  <c:v>280.96</c:v>
                </c:pt>
                <c:pt idx="1215">
                  <c:v>280.835</c:v>
                </c:pt>
                <c:pt idx="1216">
                  <c:v>280.644</c:v>
                </c:pt>
                <c:pt idx="1217">
                  <c:v>280.687</c:v>
                </c:pt>
                <c:pt idx="1218">
                  <c:v>280.651</c:v>
                </c:pt>
                <c:pt idx="1219">
                  <c:v>280.644</c:v>
                </c:pt>
                <c:pt idx="1220">
                  <c:v>280.733</c:v>
                </c:pt>
                <c:pt idx="1221">
                  <c:v>280.771</c:v>
                </c:pt>
                <c:pt idx="1222">
                  <c:v>280.744</c:v>
                </c:pt>
                <c:pt idx="1223">
                  <c:v>280.732</c:v>
                </c:pt>
                <c:pt idx="1224">
                  <c:v>280.85</c:v>
                </c:pt>
                <c:pt idx="1225">
                  <c:v>280.76</c:v>
                </c:pt>
                <c:pt idx="1226">
                  <c:v>280.717</c:v>
                </c:pt>
                <c:pt idx="1227">
                  <c:v>280.709</c:v>
                </c:pt>
                <c:pt idx="1228">
                  <c:v>280.771</c:v>
                </c:pt>
                <c:pt idx="1229">
                  <c:v>280.678</c:v>
                </c:pt>
                <c:pt idx="1230">
                  <c:v>280.67</c:v>
                </c:pt>
                <c:pt idx="1231">
                  <c:v>280.771</c:v>
                </c:pt>
                <c:pt idx="1232">
                  <c:v>280.704</c:v>
                </c:pt>
                <c:pt idx="1233">
                  <c:v>281.021</c:v>
                </c:pt>
                <c:pt idx="1234">
                  <c:v>280.708</c:v>
                </c:pt>
                <c:pt idx="1235">
                  <c:v>280.755</c:v>
                </c:pt>
                <c:pt idx="1236">
                  <c:v>280.829</c:v>
                </c:pt>
                <c:pt idx="1237">
                  <c:v>280.774</c:v>
                </c:pt>
                <c:pt idx="1238">
                  <c:v>280.786</c:v>
                </c:pt>
                <c:pt idx="1239">
                  <c:v>280.731</c:v>
                </c:pt>
                <c:pt idx="1240">
                  <c:v>280.759</c:v>
                </c:pt>
                <c:pt idx="1241">
                  <c:v>280.712</c:v>
                </c:pt>
                <c:pt idx="1242">
                  <c:v>280.708</c:v>
                </c:pt>
                <c:pt idx="1243">
                  <c:v>280.743</c:v>
                </c:pt>
                <c:pt idx="1244">
                  <c:v>280.708</c:v>
                </c:pt>
                <c:pt idx="1245">
                  <c:v>280.696</c:v>
                </c:pt>
                <c:pt idx="1246">
                  <c:v>280.806</c:v>
                </c:pt>
                <c:pt idx="1247">
                  <c:v>280.751</c:v>
                </c:pt>
                <c:pt idx="1248">
                  <c:v>280.755</c:v>
                </c:pt>
                <c:pt idx="1249">
                  <c:v>280.728</c:v>
                </c:pt>
                <c:pt idx="1250">
                  <c:v>280.743</c:v>
                </c:pt>
                <c:pt idx="1251">
                  <c:v>280.712</c:v>
                </c:pt>
                <c:pt idx="1252">
                  <c:v>280.688</c:v>
                </c:pt>
                <c:pt idx="1253">
                  <c:v>280.747</c:v>
                </c:pt>
                <c:pt idx="1254">
                  <c:v>280.712</c:v>
                </c:pt>
                <c:pt idx="1255">
                  <c:v>280.724</c:v>
                </c:pt>
                <c:pt idx="1256">
                  <c:v>280.751</c:v>
                </c:pt>
                <c:pt idx="1257">
                  <c:v>280.735</c:v>
                </c:pt>
                <c:pt idx="1258">
                  <c:v>280.821</c:v>
                </c:pt>
                <c:pt idx="1259">
                  <c:v>280.692</c:v>
                </c:pt>
                <c:pt idx="1260">
                  <c:v>280.72</c:v>
                </c:pt>
                <c:pt idx="1261">
                  <c:v>280.751</c:v>
                </c:pt>
                <c:pt idx="1262">
                  <c:v>280.724</c:v>
                </c:pt>
                <c:pt idx="1263">
                  <c:v>280.7</c:v>
                </c:pt>
                <c:pt idx="1264">
                  <c:v>280.685</c:v>
                </c:pt>
                <c:pt idx="1265">
                  <c:v>280.731</c:v>
                </c:pt>
                <c:pt idx="1266">
                  <c:v>280.755</c:v>
                </c:pt>
                <c:pt idx="1267">
                  <c:v>280.704</c:v>
                </c:pt>
                <c:pt idx="1268">
                  <c:v>280.688</c:v>
                </c:pt>
                <c:pt idx="1269">
                  <c:v>280.806</c:v>
                </c:pt>
                <c:pt idx="1270">
                  <c:v>280.692</c:v>
                </c:pt>
                <c:pt idx="1271">
                  <c:v>280.743</c:v>
                </c:pt>
                <c:pt idx="1272">
                  <c:v>280.743</c:v>
                </c:pt>
                <c:pt idx="1273">
                  <c:v>280.712</c:v>
                </c:pt>
                <c:pt idx="1274">
                  <c:v>280.677</c:v>
                </c:pt>
                <c:pt idx="1275">
                  <c:v>280.692</c:v>
                </c:pt>
                <c:pt idx="1276">
                  <c:v>280.731</c:v>
                </c:pt>
                <c:pt idx="1277">
                  <c:v>280.7</c:v>
                </c:pt>
                <c:pt idx="1278">
                  <c:v>280.739</c:v>
                </c:pt>
                <c:pt idx="1279">
                  <c:v>280.673</c:v>
                </c:pt>
                <c:pt idx="1280">
                  <c:v>280.806</c:v>
                </c:pt>
                <c:pt idx="1281">
                  <c:v>280.685</c:v>
                </c:pt>
                <c:pt idx="1282">
                  <c:v>280.704</c:v>
                </c:pt>
                <c:pt idx="1283">
                  <c:v>280.755</c:v>
                </c:pt>
                <c:pt idx="1284">
                  <c:v>280.677</c:v>
                </c:pt>
                <c:pt idx="1285">
                  <c:v>280.747</c:v>
                </c:pt>
                <c:pt idx="1286">
                  <c:v>280.751</c:v>
                </c:pt>
                <c:pt idx="1287">
                  <c:v>280.735</c:v>
                </c:pt>
                <c:pt idx="1288">
                  <c:v>280.685</c:v>
                </c:pt>
                <c:pt idx="1289">
                  <c:v>280.81</c:v>
                </c:pt>
                <c:pt idx="1290">
                  <c:v>280.728</c:v>
                </c:pt>
                <c:pt idx="1291">
                  <c:v>280.813</c:v>
                </c:pt>
                <c:pt idx="1292">
                  <c:v>280.669</c:v>
                </c:pt>
                <c:pt idx="1293">
                  <c:v>280.708</c:v>
                </c:pt>
                <c:pt idx="1294">
                  <c:v>280.794</c:v>
                </c:pt>
                <c:pt idx="1295">
                  <c:v>280.72</c:v>
                </c:pt>
                <c:pt idx="1296">
                  <c:v>280.669</c:v>
                </c:pt>
                <c:pt idx="1297">
                  <c:v>280.743</c:v>
                </c:pt>
                <c:pt idx="1298">
                  <c:v>280.696</c:v>
                </c:pt>
                <c:pt idx="1299">
                  <c:v>280.669</c:v>
                </c:pt>
                <c:pt idx="1300">
                  <c:v>280.728</c:v>
                </c:pt>
                <c:pt idx="1301">
                  <c:v>280.669</c:v>
                </c:pt>
                <c:pt idx="1302">
                  <c:v>280.79</c:v>
                </c:pt>
                <c:pt idx="1303">
                  <c:v>280.669</c:v>
                </c:pt>
                <c:pt idx="1304">
                  <c:v>280.712</c:v>
                </c:pt>
                <c:pt idx="1305">
                  <c:v>280.731</c:v>
                </c:pt>
                <c:pt idx="1306">
                  <c:v>280.665</c:v>
                </c:pt>
                <c:pt idx="1307">
                  <c:v>280.728</c:v>
                </c:pt>
                <c:pt idx="1308">
                  <c:v>280.735</c:v>
                </c:pt>
                <c:pt idx="1309">
                  <c:v>280.739</c:v>
                </c:pt>
                <c:pt idx="1310">
                  <c:v>280.669</c:v>
                </c:pt>
                <c:pt idx="1311">
                  <c:v>280.771</c:v>
                </c:pt>
                <c:pt idx="1312">
                  <c:v>280.673</c:v>
                </c:pt>
                <c:pt idx="1313">
                  <c:v>280.739</c:v>
                </c:pt>
                <c:pt idx="1314">
                  <c:v>280.771</c:v>
                </c:pt>
                <c:pt idx="1315">
                  <c:v>280.665</c:v>
                </c:pt>
                <c:pt idx="1316">
                  <c:v>280.739</c:v>
                </c:pt>
                <c:pt idx="1317">
                  <c:v>280.673</c:v>
                </c:pt>
                <c:pt idx="1318">
                  <c:v>280.728</c:v>
                </c:pt>
                <c:pt idx="1319">
                  <c:v>280.731</c:v>
                </c:pt>
                <c:pt idx="1320">
                  <c:v>280.704</c:v>
                </c:pt>
                <c:pt idx="1321">
                  <c:v>280.669</c:v>
                </c:pt>
                <c:pt idx="1322">
                  <c:v>280.728</c:v>
                </c:pt>
                <c:pt idx="1323">
                  <c:v>280.696</c:v>
                </c:pt>
                <c:pt idx="1324">
                  <c:v>280.661</c:v>
                </c:pt>
                <c:pt idx="1325">
                  <c:v>280.81</c:v>
                </c:pt>
                <c:pt idx="1326">
                  <c:v>280.653</c:v>
                </c:pt>
                <c:pt idx="1327">
                  <c:v>280.685</c:v>
                </c:pt>
                <c:pt idx="1328">
                  <c:v>280.731</c:v>
                </c:pt>
                <c:pt idx="1329">
                  <c:v>280.677</c:v>
                </c:pt>
                <c:pt idx="1330">
                  <c:v>280.688</c:v>
                </c:pt>
                <c:pt idx="1331">
                  <c:v>280.735</c:v>
                </c:pt>
                <c:pt idx="1332">
                  <c:v>280.782</c:v>
                </c:pt>
                <c:pt idx="1333">
                  <c:v>280.704</c:v>
                </c:pt>
                <c:pt idx="1334">
                  <c:v>280.794</c:v>
                </c:pt>
                <c:pt idx="1335">
                  <c:v>280.688</c:v>
                </c:pt>
                <c:pt idx="1336">
                  <c:v>280.692</c:v>
                </c:pt>
                <c:pt idx="1337">
                  <c:v>280.767</c:v>
                </c:pt>
                <c:pt idx="1338">
                  <c:v>280.677</c:v>
                </c:pt>
                <c:pt idx="1339">
                  <c:v>283.617</c:v>
                </c:pt>
                <c:pt idx="1340">
                  <c:v>284.287</c:v>
                </c:pt>
                <c:pt idx="1341">
                  <c:v>281.029</c:v>
                </c:pt>
                <c:pt idx="1342">
                  <c:v>281.985</c:v>
                </c:pt>
                <c:pt idx="1343">
                  <c:v>281.114</c:v>
                </c:pt>
                <c:pt idx="1344">
                  <c:v>281.121</c:v>
                </c:pt>
                <c:pt idx="1345">
                  <c:v>281.348</c:v>
                </c:pt>
                <c:pt idx="1346">
                  <c:v>280.865</c:v>
                </c:pt>
                <c:pt idx="1347">
                  <c:v>286.111</c:v>
                </c:pt>
                <c:pt idx="1348">
                  <c:v>282.791</c:v>
                </c:pt>
                <c:pt idx="1349">
                  <c:v>282.354</c:v>
                </c:pt>
                <c:pt idx="1350">
                  <c:v>281.338</c:v>
                </c:pt>
                <c:pt idx="1351">
                  <c:v>281.26</c:v>
                </c:pt>
                <c:pt idx="1352">
                  <c:v>283.939</c:v>
                </c:pt>
                <c:pt idx="1353">
                  <c:v>286.388</c:v>
                </c:pt>
                <c:pt idx="1354">
                  <c:v>282.137</c:v>
                </c:pt>
                <c:pt idx="1355">
                  <c:v>281.469</c:v>
                </c:pt>
                <c:pt idx="1356">
                  <c:v>281.402</c:v>
                </c:pt>
                <c:pt idx="1357">
                  <c:v>281.316</c:v>
                </c:pt>
                <c:pt idx="1358">
                  <c:v>281.263</c:v>
                </c:pt>
                <c:pt idx="1359">
                  <c:v>281.313</c:v>
                </c:pt>
                <c:pt idx="1360">
                  <c:v>281.378</c:v>
                </c:pt>
                <c:pt idx="1361">
                  <c:v>281.317</c:v>
                </c:pt>
                <c:pt idx="1362">
                  <c:v>281.196</c:v>
                </c:pt>
                <c:pt idx="1363">
                  <c:v>281.403</c:v>
                </c:pt>
                <c:pt idx="1364">
                  <c:v>281.079</c:v>
                </c:pt>
                <c:pt idx="1365">
                  <c:v>282.114</c:v>
                </c:pt>
                <c:pt idx="1366">
                  <c:v>281.079</c:v>
                </c:pt>
                <c:pt idx="1367">
                  <c:v>281.177</c:v>
                </c:pt>
                <c:pt idx="1368">
                  <c:v>281.212</c:v>
                </c:pt>
                <c:pt idx="1369">
                  <c:v>286.894</c:v>
                </c:pt>
                <c:pt idx="1370">
                  <c:v>282.378</c:v>
                </c:pt>
                <c:pt idx="1371">
                  <c:v>281.042</c:v>
                </c:pt>
                <c:pt idx="1372">
                  <c:v>280.976</c:v>
                </c:pt>
                <c:pt idx="1373">
                  <c:v>283.483</c:v>
                </c:pt>
                <c:pt idx="1374">
                  <c:v>281.737</c:v>
                </c:pt>
                <c:pt idx="1375">
                  <c:v>280.956</c:v>
                </c:pt>
                <c:pt idx="1376">
                  <c:v>280.964</c:v>
                </c:pt>
                <c:pt idx="1377">
                  <c:v>281.265</c:v>
                </c:pt>
                <c:pt idx="1378">
                  <c:v>284.178</c:v>
                </c:pt>
                <c:pt idx="1379">
                  <c:v>282.767</c:v>
                </c:pt>
                <c:pt idx="1380">
                  <c:v>281.06</c:v>
                </c:pt>
                <c:pt idx="1381">
                  <c:v>281.048</c:v>
                </c:pt>
                <c:pt idx="1382">
                  <c:v>280.927</c:v>
                </c:pt>
                <c:pt idx="1383">
                  <c:v>283.825</c:v>
                </c:pt>
                <c:pt idx="1384">
                  <c:v>280.864</c:v>
                </c:pt>
                <c:pt idx="1385">
                  <c:v>280.927</c:v>
                </c:pt>
                <c:pt idx="1386">
                  <c:v>281.181</c:v>
                </c:pt>
                <c:pt idx="1387">
                  <c:v>283.794</c:v>
                </c:pt>
                <c:pt idx="1388">
                  <c:v>282.403</c:v>
                </c:pt>
                <c:pt idx="1389">
                  <c:v>280.923</c:v>
                </c:pt>
                <c:pt idx="1390">
                  <c:v>280.829</c:v>
                </c:pt>
                <c:pt idx="1391">
                  <c:v>286.853</c:v>
                </c:pt>
                <c:pt idx="1392">
                  <c:v>285.536</c:v>
                </c:pt>
                <c:pt idx="1393">
                  <c:v>285.376</c:v>
                </c:pt>
                <c:pt idx="1394">
                  <c:v>285.399</c:v>
                </c:pt>
                <c:pt idx="1395">
                  <c:v>281.845</c:v>
                </c:pt>
                <c:pt idx="1396">
                  <c:v>284.005</c:v>
                </c:pt>
                <c:pt idx="1397">
                  <c:v>281.856</c:v>
                </c:pt>
                <c:pt idx="1398">
                  <c:v>281.747</c:v>
                </c:pt>
                <c:pt idx="1399">
                  <c:v>281.829</c:v>
                </c:pt>
                <c:pt idx="1400">
                  <c:v>281.505</c:v>
                </c:pt>
                <c:pt idx="1401">
                  <c:v>281.524</c:v>
                </c:pt>
                <c:pt idx="1402">
                  <c:v>281.509</c:v>
                </c:pt>
                <c:pt idx="1403">
                  <c:v>281.454</c:v>
                </c:pt>
                <c:pt idx="1404">
                  <c:v>281.403</c:v>
                </c:pt>
                <c:pt idx="1405">
                  <c:v>281.509</c:v>
                </c:pt>
                <c:pt idx="1406">
                  <c:v>281.566</c:v>
                </c:pt>
                <c:pt idx="1407">
                  <c:v>281.938</c:v>
                </c:pt>
                <c:pt idx="1408">
                  <c:v>287.086</c:v>
                </c:pt>
                <c:pt idx="1409">
                  <c:v>282.902</c:v>
                </c:pt>
                <c:pt idx="1410">
                  <c:v>281.516</c:v>
                </c:pt>
                <c:pt idx="1411">
                  <c:v>282.637</c:v>
                </c:pt>
                <c:pt idx="1412">
                  <c:v>282.129</c:v>
                </c:pt>
                <c:pt idx="1413">
                  <c:v>281.671</c:v>
                </c:pt>
                <c:pt idx="1414">
                  <c:v>281.476</c:v>
                </c:pt>
                <c:pt idx="1415">
                  <c:v>281.284</c:v>
                </c:pt>
                <c:pt idx="1416">
                  <c:v>281.413</c:v>
                </c:pt>
                <c:pt idx="1417">
                  <c:v>281.351</c:v>
                </c:pt>
                <c:pt idx="1418">
                  <c:v>281.554</c:v>
                </c:pt>
                <c:pt idx="1419">
                  <c:v>281.335</c:v>
                </c:pt>
                <c:pt idx="1420">
                  <c:v>281.253</c:v>
                </c:pt>
                <c:pt idx="1421">
                  <c:v>281.229</c:v>
                </c:pt>
                <c:pt idx="1422">
                  <c:v>281.3</c:v>
                </c:pt>
                <c:pt idx="1423">
                  <c:v>281.222</c:v>
                </c:pt>
                <c:pt idx="1424">
                  <c:v>281.339</c:v>
                </c:pt>
                <c:pt idx="1425">
                  <c:v>281.417</c:v>
                </c:pt>
                <c:pt idx="1426">
                  <c:v>281.335</c:v>
                </c:pt>
                <c:pt idx="1427">
                  <c:v>281.229</c:v>
                </c:pt>
                <c:pt idx="1428">
                  <c:v>281.272</c:v>
                </c:pt>
                <c:pt idx="1429">
                  <c:v>281.382</c:v>
                </c:pt>
                <c:pt idx="1430">
                  <c:v>281.397</c:v>
                </c:pt>
                <c:pt idx="1431">
                  <c:v>281.335</c:v>
                </c:pt>
                <c:pt idx="1432">
                  <c:v>281.233</c:v>
                </c:pt>
                <c:pt idx="1433">
                  <c:v>281.272</c:v>
                </c:pt>
                <c:pt idx="1434">
                  <c:v>281.968</c:v>
                </c:pt>
                <c:pt idx="1435">
                  <c:v>318.647</c:v>
                </c:pt>
                <c:pt idx="1436">
                  <c:v>318.746</c:v>
                </c:pt>
                <c:pt idx="1437">
                  <c:v>318.664</c:v>
                </c:pt>
                <c:pt idx="1438">
                  <c:v>319.555</c:v>
                </c:pt>
                <c:pt idx="1439">
                  <c:v>320.887</c:v>
                </c:pt>
                <c:pt idx="1440">
                  <c:v>322.129</c:v>
                </c:pt>
                <c:pt idx="1441">
                  <c:v>285.617</c:v>
                </c:pt>
                <c:pt idx="1442">
                  <c:v>285.488</c:v>
                </c:pt>
                <c:pt idx="1443">
                  <c:v>284.227</c:v>
                </c:pt>
                <c:pt idx="1444">
                  <c:v>283.871</c:v>
                </c:pt>
                <c:pt idx="1445">
                  <c:v>281.676</c:v>
                </c:pt>
                <c:pt idx="1446">
                  <c:v>281.625</c:v>
                </c:pt>
                <c:pt idx="1447">
                  <c:v>281.57</c:v>
                </c:pt>
                <c:pt idx="1448">
                  <c:v>281.613</c:v>
                </c:pt>
                <c:pt idx="1449">
                  <c:v>281.602</c:v>
                </c:pt>
                <c:pt idx="1450">
                  <c:v>281.551</c:v>
                </c:pt>
                <c:pt idx="1451">
                  <c:v>281.555</c:v>
                </c:pt>
                <c:pt idx="1452">
                  <c:v>281.559</c:v>
                </c:pt>
                <c:pt idx="1453">
                  <c:v>281.578</c:v>
                </c:pt>
                <c:pt idx="1454">
                  <c:v>281.941</c:v>
                </c:pt>
                <c:pt idx="1455">
                  <c:v>281.609</c:v>
                </c:pt>
                <c:pt idx="1456">
                  <c:v>281.625</c:v>
                </c:pt>
                <c:pt idx="1457">
                  <c:v>281.566</c:v>
                </c:pt>
                <c:pt idx="1458">
                  <c:v>281.973</c:v>
                </c:pt>
                <c:pt idx="1459">
                  <c:v>281.602</c:v>
                </c:pt>
                <c:pt idx="1460">
                  <c:v>281.551</c:v>
                </c:pt>
                <c:pt idx="1461">
                  <c:v>281.625</c:v>
                </c:pt>
                <c:pt idx="1462">
                  <c:v>281.551</c:v>
                </c:pt>
                <c:pt idx="1463">
                  <c:v>281.688</c:v>
                </c:pt>
                <c:pt idx="1464">
                  <c:v>283.52</c:v>
                </c:pt>
                <c:pt idx="1465">
                  <c:v>294.98</c:v>
                </c:pt>
                <c:pt idx="1466">
                  <c:v>295.527</c:v>
                </c:pt>
                <c:pt idx="1467">
                  <c:v>291.594</c:v>
                </c:pt>
                <c:pt idx="1468">
                  <c:v>286.172</c:v>
                </c:pt>
                <c:pt idx="1469">
                  <c:v>286.41</c:v>
                </c:pt>
                <c:pt idx="1470">
                  <c:v>286.125</c:v>
                </c:pt>
                <c:pt idx="1471">
                  <c:v>286.047</c:v>
                </c:pt>
                <c:pt idx="1472">
                  <c:v>294.758</c:v>
                </c:pt>
                <c:pt idx="1473">
                  <c:v>291.449</c:v>
                </c:pt>
                <c:pt idx="1474">
                  <c:v>292.84</c:v>
                </c:pt>
                <c:pt idx="1475">
                  <c:v>290.414</c:v>
                </c:pt>
                <c:pt idx="1476">
                  <c:v>290.379</c:v>
                </c:pt>
                <c:pt idx="1477">
                  <c:v>283.895</c:v>
                </c:pt>
                <c:pt idx="1478">
                  <c:v>285.117</c:v>
                </c:pt>
                <c:pt idx="1479">
                  <c:v>291.848</c:v>
                </c:pt>
                <c:pt idx="1480">
                  <c:v>290.746</c:v>
                </c:pt>
                <c:pt idx="1481">
                  <c:v>288.113</c:v>
                </c:pt>
                <c:pt idx="1482">
                  <c:v>288.137</c:v>
                </c:pt>
                <c:pt idx="1483">
                  <c:v>288.098</c:v>
                </c:pt>
                <c:pt idx="1484">
                  <c:v>285.305</c:v>
                </c:pt>
                <c:pt idx="1485">
                  <c:v>285.199</c:v>
                </c:pt>
                <c:pt idx="1486">
                  <c:v>285.195</c:v>
                </c:pt>
                <c:pt idx="1487">
                  <c:v>285.098</c:v>
                </c:pt>
                <c:pt idx="1488">
                  <c:v>285.156</c:v>
                </c:pt>
                <c:pt idx="1489">
                  <c:v>285.137</c:v>
                </c:pt>
                <c:pt idx="1490">
                  <c:v>285.078</c:v>
                </c:pt>
                <c:pt idx="1491">
                  <c:v>285.799</c:v>
                </c:pt>
                <c:pt idx="1492">
                  <c:v>284.459</c:v>
                </c:pt>
                <c:pt idx="1493">
                  <c:v>284.229</c:v>
                </c:pt>
                <c:pt idx="1494">
                  <c:v>271.158</c:v>
                </c:pt>
                <c:pt idx="1495">
                  <c:v>271.084</c:v>
                </c:pt>
                <c:pt idx="1496">
                  <c:v>293.562</c:v>
                </c:pt>
                <c:pt idx="1497">
                  <c:v>290.441</c:v>
                </c:pt>
                <c:pt idx="1498">
                  <c:v>291.906</c:v>
                </c:pt>
                <c:pt idx="1499">
                  <c:v>286.719</c:v>
                </c:pt>
                <c:pt idx="1500">
                  <c:v>283.785</c:v>
                </c:pt>
                <c:pt idx="1501">
                  <c:v>283.941</c:v>
                </c:pt>
                <c:pt idx="1502">
                  <c:v>280.969</c:v>
                </c:pt>
                <c:pt idx="1503">
                  <c:v>280.953</c:v>
                </c:pt>
                <c:pt idx="1504">
                  <c:v>281.25</c:v>
                </c:pt>
                <c:pt idx="1505">
                  <c:v>280.969</c:v>
                </c:pt>
                <c:pt idx="1506">
                  <c:v>280.883</c:v>
                </c:pt>
                <c:pt idx="1507">
                  <c:v>281.03</c:v>
                </c:pt>
                <c:pt idx="1508">
                  <c:v>280.963</c:v>
                </c:pt>
                <c:pt idx="1509">
                  <c:v>280.99</c:v>
                </c:pt>
                <c:pt idx="1510">
                  <c:v>280.92</c:v>
                </c:pt>
                <c:pt idx="1511">
                  <c:v>280.912</c:v>
                </c:pt>
                <c:pt idx="1512">
                  <c:v>280.896</c:v>
                </c:pt>
                <c:pt idx="1513">
                  <c:v>280.842</c:v>
                </c:pt>
                <c:pt idx="1514">
                  <c:v>280.904</c:v>
                </c:pt>
                <c:pt idx="1515">
                  <c:v>280.838</c:v>
                </c:pt>
                <c:pt idx="1516">
                  <c:v>280.85</c:v>
                </c:pt>
                <c:pt idx="1517">
                  <c:v>280.883</c:v>
                </c:pt>
                <c:pt idx="1518">
                  <c:v>280.896</c:v>
                </c:pt>
                <c:pt idx="1519">
                  <c:v>280.994</c:v>
                </c:pt>
                <c:pt idx="1520">
                  <c:v>280.876</c:v>
                </c:pt>
                <c:pt idx="1521">
                  <c:v>280.896</c:v>
                </c:pt>
                <c:pt idx="1522">
                  <c:v>280.849</c:v>
                </c:pt>
                <c:pt idx="1523">
                  <c:v>280.876</c:v>
                </c:pt>
                <c:pt idx="1524">
                  <c:v>280.927</c:v>
                </c:pt>
                <c:pt idx="1525">
                  <c:v>280.911</c:v>
                </c:pt>
                <c:pt idx="1526">
                  <c:v>280.868</c:v>
                </c:pt>
                <c:pt idx="1527">
                  <c:v>280.899</c:v>
                </c:pt>
                <c:pt idx="1528">
                  <c:v>280.837</c:v>
                </c:pt>
                <c:pt idx="1529">
                  <c:v>280.945</c:v>
                </c:pt>
                <c:pt idx="1530">
                  <c:v>280.836</c:v>
                </c:pt>
                <c:pt idx="1531">
                  <c:v>280.852</c:v>
                </c:pt>
                <c:pt idx="1532">
                  <c:v>280.93</c:v>
                </c:pt>
                <c:pt idx="1533">
                  <c:v>280.855</c:v>
                </c:pt>
                <c:pt idx="1534">
                  <c:v>280.906</c:v>
                </c:pt>
                <c:pt idx="1535">
                  <c:v>280.906</c:v>
                </c:pt>
                <c:pt idx="1536">
                  <c:v>280.883</c:v>
                </c:pt>
                <c:pt idx="1537">
                  <c:v>280.84</c:v>
                </c:pt>
                <c:pt idx="1538">
                  <c:v>280.91</c:v>
                </c:pt>
                <c:pt idx="1539">
                  <c:v>280.859</c:v>
                </c:pt>
                <c:pt idx="1540">
                  <c:v>280.836</c:v>
                </c:pt>
                <c:pt idx="1541">
                  <c:v>280.957</c:v>
                </c:pt>
                <c:pt idx="1542">
                  <c:v>280.836</c:v>
                </c:pt>
                <c:pt idx="1543">
                  <c:v>280.91</c:v>
                </c:pt>
                <c:pt idx="1544">
                  <c:v>280.902</c:v>
                </c:pt>
                <c:pt idx="1545">
                  <c:v>280.867</c:v>
                </c:pt>
                <c:pt idx="1546">
                  <c:v>280.879</c:v>
                </c:pt>
                <c:pt idx="1547">
                  <c:v>280.914</c:v>
                </c:pt>
                <c:pt idx="1548">
                  <c:v>280.867</c:v>
                </c:pt>
                <c:pt idx="1549">
                  <c:v>280.871</c:v>
                </c:pt>
                <c:pt idx="1550">
                  <c:v>280.914</c:v>
                </c:pt>
                <c:pt idx="1551">
                  <c:v>280.84</c:v>
                </c:pt>
                <c:pt idx="1552">
                  <c:v>280.93</c:v>
                </c:pt>
                <c:pt idx="1553">
                  <c:v>280.844</c:v>
                </c:pt>
                <c:pt idx="1554">
                  <c:v>280.855</c:v>
                </c:pt>
                <c:pt idx="1555">
                  <c:v>280.957</c:v>
                </c:pt>
                <c:pt idx="1556">
                  <c:v>280.848</c:v>
                </c:pt>
                <c:pt idx="1557">
                  <c:v>280.891</c:v>
                </c:pt>
                <c:pt idx="1558">
                  <c:v>280.91</c:v>
                </c:pt>
                <c:pt idx="1559">
                  <c:v>280.922</c:v>
                </c:pt>
                <c:pt idx="1560">
                  <c:v>280.859</c:v>
                </c:pt>
                <c:pt idx="1561">
                  <c:v>280.928</c:v>
                </c:pt>
                <c:pt idx="1562">
                  <c:v>280.854</c:v>
                </c:pt>
                <c:pt idx="1563">
                  <c:v>280.947</c:v>
                </c:pt>
                <c:pt idx="1564">
                  <c:v>280.908</c:v>
                </c:pt>
                <c:pt idx="1565">
                  <c:v>280.85</c:v>
                </c:pt>
                <c:pt idx="1566">
                  <c:v>280.936</c:v>
                </c:pt>
                <c:pt idx="1567">
                  <c:v>280.854</c:v>
                </c:pt>
                <c:pt idx="1568">
                  <c:v>280.904</c:v>
                </c:pt>
                <c:pt idx="1569">
                  <c:v>280.916</c:v>
                </c:pt>
                <c:pt idx="1570">
                  <c:v>280.916</c:v>
                </c:pt>
                <c:pt idx="1571">
                  <c:v>280.846</c:v>
                </c:pt>
                <c:pt idx="1572">
                  <c:v>280.951</c:v>
                </c:pt>
                <c:pt idx="1573">
                  <c:v>280.842</c:v>
                </c:pt>
                <c:pt idx="1574">
                  <c:v>280.861</c:v>
                </c:pt>
                <c:pt idx="1575">
                  <c:v>280.963</c:v>
                </c:pt>
                <c:pt idx="1576">
                  <c:v>280.861</c:v>
                </c:pt>
                <c:pt idx="1577">
                  <c:v>280.939</c:v>
                </c:pt>
                <c:pt idx="1578">
                  <c:v>280.854</c:v>
                </c:pt>
                <c:pt idx="1579">
                  <c:v>280.896</c:v>
                </c:pt>
                <c:pt idx="1580">
                  <c:v>280.912</c:v>
                </c:pt>
                <c:pt idx="1581">
                  <c:v>280.846</c:v>
                </c:pt>
                <c:pt idx="1582">
                  <c:v>280.885</c:v>
                </c:pt>
                <c:pt idx="1583">
                  <c:v>280.916</c:v>
                </c:pt>
                <c:pt idx="1584">
                  <c:v>280.924</c:v>
                </c:pt>
                <c:pt idx="1585">
                  <c:v>280.842</c:v>
                </c:pt>
                <c:pt idx="1586">
                  <c:v>280.994</c:v>
                </c:pt>
                <c:pt idx="1587">
                  <c:v>280.842</c:v>
                </c:pt>
                <c:pt idx="1588">
                  <c:v>280.893</c:v>
                </c:pt>
                <c:pt idx="1589">
                  <c:v>280.959</c:v>
                </c:pt>
                <c:pt idx="1590">
                  <c:v>280.842</c:v>
                </c:pt>
                <c:pt idx="1591">
                  <c:v>280.881</c:v>
                </c:pt>
                <c:pt idx="1592">
                  <c:v>280.881</c:v>
                </c:pt>
                <c:pt idx="1593">
                  <c:v>280.9</c:v>
                </c:pt>
                <c:pt idx="1594">
                  <c:v>280.857</c:v>
                </c:pt>
                <c:pt idx="1595">
                  <c:v>280.881</c:v>
                </c:pt>
                <c:pt idx="1596">
                  <c:v>280.834</c:v>
                </c:pt>
                <c:pt idx="1597">
                  <c:v>280.9</c:v>
                </c:pt>
                <c:pt idx="1598">
                  <c:v>280.869</c:v>
                </c:pt>
                <c:pt idx="1599">
                  <c:v>280.854</c:v>
                </c:pt>
                <c:pt idx="1600">
                  <c:v>280.951</c:v>
                </c:pt>
                <c:pt idx="1601">
                  <c:v>280.826</c:v>
                </c:pt>
                <c:pt idx="1602">
                  <c:v>280.9</c:v>
                </c:pt>
                <c:pt idx="1603">
                  <c:v>280.979</c:v>
                </c:pt>
                <c:pt idx="1604">
                  <c:v>280.939</c:v>
                </c:pt>
                <c:pt idx="1605">
                  <c:v>280.83</c:v>
                </c:pt>
                <c:pt idx="1606">
                  <c:v>280.951</c:v>
                </c:pt>
                <c:pt idx="1607">
                  <c:v>280.834</c:v>
                </c:pt>
                <c:pt idx="1608">
                  <c:v>280.908</c:v>
                </c:pt>
                <c:pt idx="1609">
                  <c:v>280.85</c:v>
                </c:pt>
                <c:pt idx="1610">
                  <c:v>280.842</c:v>
                </c:pt>
                <c:pt idx="1611">
                  <c:v>280.967</c:v>
                </c:pt>
                <c:pt idx="1612">
                  <c:v>280.854</c:v>
                </c:pt>
                <c:pt idx="1613">
                  <c:v>280.896</c:v>
                </c:pt>
                <c:pt idx="1614">
                  <c:v>280.908</c:v>
                </c:pt>
                <c:pt idx="1615">
                  <c:v>280.881</c:v>
                </c:pt>
                <c:pt idx="1616">
                  <c:v>280.846</c:v>
                </c:pt>
                <c:pt idx="1617">
                  <c:v>280.963</c:v>
                </c:pt>
                <c:pt idx="1618">
                  <c:v>280.854</c:v>
                </c:pt>
                <c:pt idx="1619">
                  <c:v>280.924</c:v>
                </c:pt>
                <c:pt idx="1620">
                  <c:v>280.881</c:v>
                </c:pt>
                <c:pt idx="1621">
                  <c:v>280.846</c:v>
                </c:pt>
                <c:pt idx="1622">
                  <c:v>280.943</c:v>
                </c:pt>
                <c:pt idx="1623">
                  <c:v>280.857</c:v>
                </c:pt>
                <c:pt idx="1624">
                  <c:v>280.896</c:v>
                </c:pt>
                <c:pt idx="1625">
                  <c:v>280.904</c:v>
                </c:pt>
                <c:pt idx="1626">
                  <c:v>280.896</c:v>
                </c:pt>
                <c:pt idx="1627">
                  <c:v>280.807</c:v>
                </c:pt>
                <c:pt idx="1628">
                  <c:v>280.912</c:v>
                </c:pt>
                <c:pt idx="1629">
                  <c:v>280.795</c:v>
                </c:pt>
                <c:pt idx="1630">
                  <c:v>280.838</c:v>
                </c:pt>
                <c:pt idx="1631">
                  <c:v>280.822</c:v>
                </c:pt>
                <c:pt idx="1632">
                  <c:v>280.721</c:v>
                </c:pt>
                <c:pt idx="1633">
                  <c:v>280.85</c:v>
                </c:pt>
                <c:pt idx="1634">
                  <c:v>280.744</c:v>
                </c:pt>
                <c:pt idx="1635">
                  <c:v>280.764</c:v>
                </c:pt>
                <c:pt idx="1636">
                  <c:v>280.725</c:v>
                </c:pt>
                <c:pt idx="1637">
                  <c:v>280.791</c:v>
                </c:pt>
                <c:pt idx="1638">
                  <c:v>280.771</c:v>
                </c:pt>
                <c:pt idx="1639">
                  <c:v>280.791</c:v>
                </c:pt>
                <c:pt idx="1640">
                  <c:v>280.713</c:v>
                </c:pt>
                <c:pt idx="1641">
                  <c:v>280.85</c:v>
                </c:pt>
                <c:pt idx="1642">
                  <c:v>280.709</c:v>
                </c:pt>
                <c:pt idx="1643">
                  <c:v>280.764</c:v>
                </c:pt>
                <c:pt idx="1644">
                  <c:v>280.803</c:v>
                </c:pt>
                <c:pt idx="1645">
                  <c:v>280.713</c:v>
                </c:pt>
                <c:pt idx="1646">
                  <c:v>280.701</c:v>
                </c:pt>
                <c:pt idx="1647">
                  <c:v>280.678</c:v>
                </c:pt>
                <c:pt idx="1648">
                  <c:v>280.732</c:v>
                </c:pt>
                <c:pt idx="1649">
                  <c:v>280.697</c:v>
                </c:pt>
                <c:pt idx="1650">
                  <c:v>280.619</c:v>
                </c:pt>
                <c:pt idx="1651">
                  <c:v>280.529</c:v>
                </c:pt>
                <c:pt idx="1652">
                  <c:v>280.631</c:v>
                </c:pt>
                <c:pt idx="1653">
                  <c:v>280.518</c:v>
                </c:pt>
                <c:pt idx="1654">
                  <c:v>280.521</c:v>
                </c:pt>
                <c:pt idx="1655">
                  <c:v>280.619</c:v>
                </c:pt>
                <c:pt idx="1656">
                  <c:v>280.521</c:v>
                </c:pt>
                <c:pt idx="1657">
                  <c:v>280.596</c:v>
                </c:pt>
                <c:pt idx="1658">
                  <c:v>280.65</c:v>
                </c:pt>
                <c:pt idx="1659">
                  <c:v>280.58</c:v>
                </c:pt>
                <c:pt idx="1660">
                  <c:v>280.518</c:v>
                </c:pt>
                <c:pt idx="1661">
                  <c:v>280.564</c:v>
                </c:pt>
                <c:pt idx="1662">
                  <c:v>280.514</c:v>
                </c:pt>
                <c:pt idx="1663">
                  <c:v>280.521</c:v>
                </c:pt>
                <c:pt idx="1664">
                  <c:v>280.553</c:v>
                </c:pt>
                <c:pt idx="1665">
                  <c:v>280.518</c:v>
                </c:pt>
                <c:pt idx="1666">
                  <c:v>280.643</c:v>
                </c:pt>
                <c:pt idx="1667">
                  <c:v>280.52</c:v>
                </c:pt>
                <c:pt idx="1668">
                  <c:v>280.58</c:v>
                </c:pt>
                <c:pt idx="1669">
                  <c:v>280.584</c:v>
                </c:pt>
                <c:pt idx="1670">
                  <c:v>280.561</c:v>
                </c:pt>
                <c:pt idx="1671">
                  <c:v>280.561</c:v>
                </c:pt>
                <c:pt idx="1672">
                  <c:v>280.604</c:v>
                </c:pt>
                <c:pt idx="1673">
                  <c:v>280.553</c:v>
                </c:pt>
                <c:pt idx="1674">
                  <c:v>280.518</c:v>
                </c:pt>
                <c:pt idx="1675">
                  <c:v>280.643</c:v>
                </c:pt>
                <c:pt idx="1676">
                  <c:v>280.514</c:v>
                </c:pt>
                <c:pt idx="1677">
                  <c:v>280.639</c:v>
                </c:pt>
                <c:pt idx="1678">
                  <c:v>280.521</c:v>
                </c:pt>
                <c:pt idx="1679">
                  <c:v>280.576</c:v>
                </c:pt>
                <c:pt idx="1680">
                  <c:v>280.654</c:v>
                </c:pt>
                <c:pt idx="1681">
                  <c:v>280.592</c:v>
                </c:pt>
                <c:pt idx="1682">
                  <c:v>280.51</c:v>
                </c:pt>
                <c:pt idx="1683">
                  <c:v>280.568</c:v>
                </c:pt>
                <c:pt idx="1684">
                  <c:v>280.51</c:v>
                </c:pt>
                <c:pt idx="1685">
                  <c:v>280.525</c:v>
                </c:pt>
                <c:pt idx="1686">
                  <c:v>280.58</c:v>
                </c:pt>
                <c:pt idx="1687">
                  <c:v>280.51</c:v>
                </c:pt>
                <c:pt idx="1688">
                  <c:v>280.643</c:v>
                </c:pt>
                <c:pt idx="1689">
                  <c:v>280.514</c:v>
                </c:pt>
                <c:pt idx="1690">
                  <c:v>280.58</c:v>
                </c:pt>
                <c:pt idx="1691">
                  <c:v>280.576</c:v>
                </c:pt>
                <c:pt idx="1692">
                  <c:v>280.521</c:v>
                </c:pt>
                <c:pt idx="1693">
                  <c:v>280.541</c:v>
                </c:pt>
                <c:pt idx="1694">
                  <c:v>280.588</c:v>
                </c:pt>
                <c:pt idx="1695">
                  <c:v>280.572</c:v>
                </c:pt>
                <c:pt idx="1696">
                  <c:v>280.521</c:v>
                </c:pt>
                <c:pt idx="1697">
                  <c:v>280.623</c:v>
                </c:pt>
                <c:pt idx="1698">
                  <c:v>280.502</c:v>
                </c:pt>
                <c:pt idx="1699">
                  <c:v>280.545</c:v>
                </c:pt>
                <c:pt idx="1700">
                  <c:v>280.631</c:v>
                </c:pt>
                <c:pt idx="1701">
                  <c:v>280.521</c:v>
                </c:pt>
                <c:pt idx="1702">
                  <c:v>280.541</c:v>
                </c:pt>
                <c:pt idx="1703">
                  <c:v>280.521</c:v>
                </c:pt>
                <c:pt idx="1704">
                  <c:v>280.576</c:v>
                </c:pt>
                <c:pt idx="1705">
                  <c:v>280.568</c:v>
                </c:pt>
                <c:pt idx="1706">
                  <c:v>280.58</c:v>
                </c:pt>
                <c:pt idx="1707">
                  <c:v>280.525</c:v>
                </c:pt>
                <c:pt idx="1708">
                  <c:v>280.607</c:v>
                </c:pt>
                <c:pt idx="1709">
                  <c:v>280.506</c:v>
                </c:pt>
                <c:pt idx="1710">
                  <c:v>280.518</c:v>
                </c:pt>
                <c:pt idx="1711">
                  <c:v>280.619</c:v>
                </c:pt>
                <c:pt idx="1712">
                  <c:v>280.514</c:v>
                </c:pt>
                <c:pt idx="1713">
                  <c:v>280.529</c:v>
                </c:pt>
                <c:pt idx="1714">
                  <c:v>280.619</c:v>
                </c:pt>
                <c:pt idx="1715">
                  <c:v>280.561</c:v>
                </c:pt>
                <c:pt idx="1716">
                  <c:v>280.568</c:v>
                </c:pt>
                <c:pt idx="1717">
                  <c:v>280.564</c:v>
                </c:pt>
                <c:pt idx="1718">
                  <c:v>280.479</c:v>
                </c:pt>
                <c:pt idx="1719">
                  <c:v>280.58</c:v>
                </c:pt>
                <c:pt idx="1720">
                  <c:v>280.471</c:v>
                </c:pt>
                <c:pt idx="1721">
                  <c:v>280.51</c:v>
                </c:pt>
                <c:pt idx="1722">
                  <c:v>280.541</c:v>
                </c:pt>
                <c:pt idx="1723">
                  <c:v>280.475</c:v>
                </c:pt>
                <c:pt idx="1724">
                  <c:v>280.596</c:v>
                </c:pt>
                <c:pt idx="1725">
                  <c:v>280.506</c:v>
                </c:pt>
                <c:pt idx="1726">
                  <c:v>280.486</c:v>
                </c:pt>
                <c:pt idx="1727">
                  <c:v>280.568</c:v>
                </c:pt>
                <c:pt idx="1728">
                  <c:v>280.51</c:v>
                </c:pt>
                <c:pt idx="1729">
                  <c:v>280.475</c:v>
                </c:pt>
                <c:pt idx="1730">
                  <c:v>280.557</c:v>
                </c:pt>
                <c:pt idx="1731">
                  <c:v>280.482</c:v>
                </c:pt>
                <c:pt idx="1732">
                  <c:v>280.604</c:v>
                </c:pt>
                <c:pt idx="1733">
                  <c:v>280.486</c:v>
                </c:pt>
                <c:pt idx="1734">
                  <c:v>280.537</c:v>
                </c:pt>
                <c:pt idx="1735">
                  <c:v>280.529</c:v>
                </c:pt>
                <c:pt idx="1736">
                  <c:v>280.506</c:v>
                </c:pt>
              </c:numCache>
            </c:numRef>
          </c:val>
          <c:smooth val="0"/>
        </c:ser>
        <c:dLbls>
          <c:showLegendKey val="0"/>
          <c:showVal val="0"/>
          <c:showCatName val="0"/>
          <c:showSerName val="0"/>
          <c:showPercent val="0"/>
          <c:showBubbleSize val="0"/>
        </c:dLbls>
        <c:marker val="0"/>
        <c:smooth val="0"/>
        <c:axId val="2100503312"/>
        <c:axId val="2100504960"/>
      </c:lineChart>
      <c:catAx>
        <c:axId val="210050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00504960"/>
        <c:crosses val="autoZero"/>
        <c:auto val="1"/>
        <c:lblAlgn val="ctr"/>
        <c:lblOffset val="100"/>
        <c:noMultiLvlLbl val="0"/>
      </c:catAx>
      <c:valAx>
        <c:axId val="210050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00503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58</xdr:row>
      <xdr:rowOff>0</xdr:rowOff>
    </xdr:from>
    <xdr:to>
      <xdr:col>3</xdr:col>
      <xdr:colOff>734695</xdr:colOff>
      <xdr:row>61</xdr:row>
      <xdr:rowOff>38100</xdr:rowOff>
    </xdr:to>
    <xdr:pic>
      <xdr:nvPicPr>
        <xdr:cNvPr id="2" name="Picture 1"/>
        <xdr:cNvPicPr>
          <a:picLocks noChangeAspect="1"/>
        </xdr:cNvPicPr>
      </xdr:nvPicPr>
      <xdr:blipFill>
        <a:blip r:embed="rId1"/>
        <a:stretch>
          <a:fillRect/>
        </a:stretch>
      </xdr:blipFill>
      <xdr:spPr>
        <a:xfrm>
          <a:off x="584200" y="21363940"/>
          <a:ext cx="6589395" cy="541020"/>
        </a:xfrm>
        <a:prstGeom prst="rect">
          <a:avLst/>
        </a:prstGeom>
      </xdr:spPr>
    </xdr:pic>
    <xdr:clientData/>
  </xdr:twoCellAnchor>
  <xdr:twoCellAnchor editAs="oneCell">
    <xdr:from>
      <xdr:col>15</xdr:col>
      <xdr:colOff>12700</xdr:colOff>
      <xdr:row>61</xdr:row>
      <xdr:rowOff>167640</xdr:rowOff>
    </xdr:from>
    <xdr:to>
      <xdr:col>23</xdr:col>
      <xdr:colOff>358140</xdr:colOff>
      <xdr:row>87</xdr:row>
      <xdr:rowOff>137160</xdr:rowOff>
    </xdr:to>
    <xdr:pic>
      <xdr:nvPicPr>
        <xdr:cNvPr id="3" name="Picture 2"/>
        <xdr:cNvPicPr>
          <a:picLocks noChangeAspect="1"/>
        </xdr:cNvPicPr>
      </xdr:nvPicPr>
      <xdr:blipFill>
        <a:blip r:embed="rId2"/>
        <a:stretch>
          <a:fillRect/>
        </a:stretch>
      </xdr:blipFill>
      <xdr:spPr>
        <a:xfrm>
          <a:off x="18923000" y="22034500"/>
          <a:ext cx="6974840" cy="43281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xdr:row>
      <xdr:rowOff>0</xdr:rowOff>
    </xdr:from>
    <xdr:to>
      <xdr:col>9</xdr:col>
      <xdr:colOff>558165</xdr:colOff>
      <xdr:row>18</xdr:row>
      <xdr:rowOff>140335</xdr:rowOff>
    </xdr:to>
    <xdr:graphicFrame>
      <xdr:nvGraphicFramePr>
        <xdr:cNvPr id="2" name="图表 1"/>
        <xdr:cNvGraphicFramePr/>
      </xdr:nvGraphicFramePr>
      <xdr:xfrm>
        <a:off x="0" y="157480"/>
        <a:ext cx="6410325" cy="28174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19</xdr:row>
      <xdr:rowOff>156845</xdr:rowOff>
    </xdr:from>
    <xdr:to>
      <xdr:col>9</xdr:col>
      <xdr:colOff>586105</xdr:colOff>
      <xdr:row>38</xdr:row>
      <xdr:rowOff>117475</xdr:rowOff>
    </xdr:to>
    <xdr:graphicFrame>
      <xdr:nvGraphicFramePr>
        <xdr:cNvPr id="3" name="图表 2"/>
        <xdr:cNvGraphicFramePr/>
      </xdr:nvGraphicFramePr>
      <xdr:xfrm>
        <a:off x="12700" y="3148965"/>
        <a:ext cx="6425565" cy="29527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40</xdr:row>
      <xdr:rowOff>0</xdr:rowOff>
    </xdr:from>
    <xdr:to>
      <xdr:col>9</xdr:col>
      <xdr:colOff>602615</xdr:colOff>
      <xdr:row>58</xdr:row>
      <xdr:rowOff>75565</xdr:rowOff>
    </xdr:to>
    <xdr:graphicFrame>
      <xdr:nvGraphicFramePr>
        <xdr:cNvPr id="4" name="图表 3"/>
        <xdr:cNvGraphicFramePr/>
      </xdr:nvGraphicFramePr>
      <xdr:xfrm>
        <a:off x="12700" y="6299200"/>
        <a:ext cx="6442075" cy="291020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60</xdr:row>
      <xdr:rowOff>0</xdr:rowOff>
    </xdr:from>
    <xdr:to>
      <xdr:col>10</xdr:col>
      <xdr:colOff>20320</xdr:colOff>
      <xdr:row>77</xdr:row>
      <xdr:rowOff>61595</xdr:rowOff>
    </xdr:to>
    <xdr:graphicFrame>
      <xdr:nvGraphicFramePr>
        <xdr:cNvPr id="5" name="图表 4"/>
        <xdr:cNvGraphicFramePr/>
      </xdr:nvGraphicFramePr>
      <xdr:xfrm>
        <a:off x="12700" y="9448800"/>
        <a:ext cx="6510020" cy="273875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78</xdr:row>
      <xdr:rowOff>0</xdr:rowOff>
    </xdr:from>
    <xdr:to>
      <xdr:col>10</xdr:col>
      <xdr:colOff>59055</xdr:colOff>
      <xdr:row>95</xdr:row>
      <xdr:rowOff>19685</xdr:rowOff>
    </xdr:to>
    <xdr:graphicFrame>
      <xdr:nvGraphicFramePr>
        <xdr:cNvPr id="6" name="图表 5"/>
        <xdr:cNvGraphicFramePr/>
      </xdr:nvGraphicFramePr>
      <xdr:xfrm>
        <a:off x="12700" y="12283440"/>
        <a:ext cx="6548755" cy="269684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xdr:colOff>
      <xdr:row>96</xdr:row>
      <xdr:rowOff>0</xdr:rowOff>
    </xdr:from>
    <xdr:to>
      <xdr:col>9</xdr:col>
      <xdr:colOff>612775</xdr:colOff>
      <xdr:row>113</xdr:row>
      <xdr:rowOff>154305</xdr:rowOff>
    </xdr:to>
    <xdr:graphicFrame>
      <xdr:nvGraphicFramePr>
        <xdr:cNvPr id="7" name="图表 6"/>
        <xdr:cNvGraphicFramePr/>
      </xdr:nvGraphicFramePr>
      <xdr:xfrm>
        <a:off x="12700" y="15118080"/>
        <a:ext cx="6452235" cy="283146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xdr:colOff>
      <xdr:row>115</xdr:row>
      <xdr:rowOff>0</xdr:rowOff>
    </xdr:from>
    <xdr:to>
      <xdr:col>10</xdr:col>
      <xdr:colOff>43180</xdr:colOff>
      <xdr:row>129</xdr:row>
      <xdr:rowOff>66040</xdr:rowOff>
    </xdr:to>
    <xdr:graphicFrame>
      <xdr:nvGraphicFramePr>
        <xdr:cNvPr id="8" name="图表 7"/>
        <xdr:cNvGraphicFramePr/>
      </xdr:nvGraphicFramePr>
      <xdr:xfrm>
        <a:off x="12700" y="18110200"/>
        <a:ext cx="6532880" cy="22707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12700</xdr:colOff>
      <xdr:row>130</xdr:row>
      <xdr:rowOff>156845</xdr:rowOff>
    </xdr:from>
    <xdr:to>
      <xdr:col>9</xdr:col>
      <xdr:colOff>624205</xdr:colOff>
      <xdr:row>147</xdr:row>
      <xdr:rowOff>17145</xdr:rowOff>
    </xdr:to>
    <xdr:graphicFrame>
      <xdr:nvGraphicFramePr>
        <xdr:cNvPr id="9" name="图表 8"/>
        <xdr:cNvGraphicFramePr/>
      </xdr:nvGraphicFramePr>
      <xdr:xfrm>
        <a:off x="12700" y="20629245"/>
        <a:ext cx="6463665" cy="25374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12700</xdr:colOff>
      <xdr:row>148</xdr:row>
      <xdr:rowOff>0</xdr:rowOff>
    </xdr:from>
    <xdr:to>
      <xdr:col>9</xdr:col>
      <xdr:colOff>615315</xdr:colOff>
      <xdr:row>163</xdr:row>
      <xdr:rowOff>145415</xdr:rowOff>
    </xdr:to>
    <xdr:graphicFrame>
      <xdr:nvGraphicFramePr>
        <xdr:cNvPr id="10" name="图表 9"/>
        <xdr:cNvGraphicFramePr/>
      </xdr:nvGraphicFramePr>
      <xdr:xfrm>
        <a:off x="12700" y="23307040"/>
        <a:ext cx="6454775" cy="250761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12700</xdr:colOff>
      <xdr:row>165</xdr:row>
      <xdr:rowOff>0</xdr:rowOff>
    </xdr:from>
    <xdr:to>
      <xdr:col>9</xdr:col>
      <xdr:colOff>641985</xdr:colOff>
      <xdr:row>180</xdr:row>
      <xdr:rowOff>75565</xdr:rowOff>
    </xdr:to>
    <xdr:graphicFrame>
      <xdr:nvGraphicFramePr>
        <xdr:cNvPr id="11" name="图表 10"/>
        <xdr:cNvGraphicFramePr/>
      </xdr:nvGraphicFramePr>
      <xdr:xfrm>
        <a:off x="12700" y="25984200"/>
        <a:ext cx="6481445" cy="243776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0.384890829694323</cdr:x>
      <cdr:y>0.120716685330347</cdr:y>
    </cdr:from>
    <cdr:to>
      <cdr:x>0.510655021834061</cdr:x>
      <cdr:y>0.217469204927212</cdr:y>
    </cdr:to>
    <cdr:sp>
      <cdr:nvSpPr>
        <cdr:cNvPr id="2" name="矩形 1"/>
        <cdr:cNvSpPr/>
      </cdr:nvSpPr>
      <cdr:spPr xmlns:a="http://schemas.openxmlformats.org/drawingml/2006/main">
        <a:xfrm xmlns:a="http://schemas.openxmlformats.org/drawingml/2006/main">
          <a:off x="2798445" y="342265"/>
          <a:ext cx="914400" cy="274320"/>
        </a:xfrm>
        <a:prstGeom xmlns:a="http://schemas.openxmlformats.org/drawingml/2006/main" prst="rect">
          <a:avLst/>
        </a:prstGeom>
      </cdr:spPr>
      <cdr:txBody xmlns:a="http://schemas.openxmlformats.org/drawingml/2006/main">
        <a:bodyPr>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zh-CN" altLang="en-US"/>
            <a:t>车家互联</a:t>
          </a:r>
          <a:endParaRPr lang="zh-CN" altLang="en-US"/>
        </a:p>
      </cdr:txBody>
    </cdr:sp>
  </cdr:relSizeAnchor>
  <cdr:relSizeAnchor xmlns:cdr="http://schemas.openxmlformats.org/drawingml/2006/chartDrawing">
    <cdr:from>
      <cdr:x>0.381921397379913</cdr:x>
      <cdr:y>0.0945128779395297</cdr:y>
    </cdr:from>
    <cdr:to>
      <cdr:x>0.643930131004367</cdr:x>
      <cdr:y>0.187905935050392</cdr:y>
    </cdr:to>
    <cdr:sp>
      <cdr:nvSpPr>
        <cdr:cNvPr id="3" name="矩形 2"/>
        <cdr:cNvSpPr/>
      </cdr:nvSpPr>
      <cdr:spPr xmlns:a="http://schemas.openxmlformats.org/drawingml/2006/main">
        <a:xfrm xmlns:a="http://schemas.openxmlformats.org/drawingml/2006/main">
          <a:off x="2776855" y="267970"/>
          <a:ext cx="1905000" cy="264795"/>
        </a:xfrm>
        <a:prstGeom xmlns:a="http://schemas.openxmlformats.org/drawingml/2006/main" prst="rect">
          <a:avLst/>
        </a:prstGeom>
      </cdr:spPr>
      <cdr:txBody xmlns:a="http://schemas.openxmlformats.org/drawingml/2006/main">
        <a:bodyPr vertOverflow="clip" horzOverflow="clip" wrap="square" rtlCol="0" anchor="t"/>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12304;&#31119;&#29305;phase4&#12305;CX483MCA&#36710;&#22411;&#36710;&#23478;&#20114;&#32852;&#27979;&#35797;&#25253;&#21578;%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304;&#31119;&#29305;phase4&#12305;CX483MCA_R08&#27979;&#35797;&#25253;&#21578;_EM&#27169;&#2235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2304;&#31119;&#29305;phase4&#12305;CX483MCA&#27979;&#35797;&#25253;&#21578;_launcher&#27169;&#2235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2304;&#31119;&#29305;Phase4&#12305;CX483MCA&#36710;&#22411;&#36755;&#20837;&#27861;&#27979;&#35797;&#25253;&#2157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2304;&#31119;&#29305;phase4&#12305;CX483MCA_R08&#27979;&#35797;&#25253;&#21578;&#27169;&#26495;_&#38543;&#24515;&#30475;&#27169;&#2235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2304;&#31119;&#29305;Phase4&#12305;CX483&#36710;&#22411;&#38543;&#24515;&#21548;&#27979;&#35797;&#25253;&#2157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2304;&#31119;&#29305;phase4&#12305;CX483MAC&#28040;&#24687;&#20013;&#24515;&#27169;&#22359;&#27979;&#35797;&#25253;&#21578;%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2304;&#31119;&#29305;phase4&#12305;CX483MCA&#27979;&#35797;&#25253;&#21578;_&#35821;&#38899;&#27169;&#22359;%20(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83mcaR08&#24615;&#33021;&#27979;&#35797;&#25253;&#21578;%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测试报告"/>
      <sheetName val="遗留buglist"/>
      <sheetName val="内存泄漏"/>
    </sheetNames>
    <sheetDataSet>
      <sheetData sheetId="0"/>
      <sheetData sheetId="1"/>
      <sheetData sheetId="2">
        <row r="2">
          <cell r="B2">
            <v>54.3623</v>
          </cell>
        </row>
        <row r="3">
          <cell r="B3">
            <v>54.3398</v>
          </cell>
        </row>
        <row r="4">
          <cell r="B4">
            <v>54.2422</v>
          </cell>
        </row>
        <row r="5">
          <cell r="B5">
            <v>54.2383</v>
          </cell>
        </row>
        <row r="6">
          <cell r="B6">
            <v>54.2383</v>
          </cell>
        </row>
        <row r="7">
          <cell r="B7">
            <v>54.2383</v>
          </cell>
        </row>
        <row r="8">
          <cell r="B8">
            <v>54.2383</v>
          </cell>
        </row>
        <row r="9">
          <cell r="B9">
            <v>54.2383</v>
          </cell>
        </row>
        <row r="10">
          <cell r="B10">
            <v>54.2383</v>
          </cell>
        </row>
        <row r="11">
          <cell r="B11">
            <v>54.2383</v>
          </cell>
        </row>
        <row r="12">
          <cell r="B12">
            <v>54.2383</v>
          </cell>
        </row>
        <row r="13">
          <cell r="B13">
            <v>54.2383</v>
          </cell>
        </row>
        <row r="14">
          <cell r="B14">
            <v>54.2383</v>
          </cell>
        </row>
        <row r="15">
          <cell r="B15">
            <v>54.2383</v>
          </cell>
        </row>
        <row r="16">
          <cell r="B16">
            <v>54.2383</v>
          </cell>
        </row>
        <row r="17">
          <cell r="B17">
            <v>54.2383</v>
          </cell>
        </row>
        <row r="18">
          <cell r="B18">
            <v>54.2334</v>
          </cell>
        </row>
        <row r="19">
          <cell r="B19">
            <v>54.2383</v>
          </cell>
        </row>
        <row r="20">
          <cell r="B20">
            <v>54.2422</v>
          </cell>
        </row>
        <row r="21">
          <cell r="B21">
            <v>54.2383</v>
          </cell>
        </row>
        <row r="22">
          <cell r="B22">
            <v>54.2383</v>
          </cell>
        </row>
        <row r="23">
          <cell r="B23">
            <v>54.2383</v>
          </cell>
        </row>
        <row r="24">
          <cell r="B24">
            <v>54.2383</v>
          </cell>
        </row>
        <row r="25">
          <cell r="B25">
            <v>54.2227</v>
          </cell>
        </row>
        <row r="26">
          <cell r="B26">
            <v>54.2227</v>
          </cell>
        </row>
        <row r="27">
          <cell r="B27">
            <v>54.2227</v>
          </cell>
        </row>
        <row r="28">
          <cell r="B28">
            <v>54.2227</v>
          </cell>
        </row>
        <row r="29">
          <cell r="B29">
            <v>54.2188</v>
          </cell>
        </row>
        <row r="30">
          <cell r="B30">
            <v>54.207</v>
          </cell>
        </row>
        <row r="31">
          <cell r="B31">
            <v>54.207</v>
          </cell>
        </row>
        <row r="32">
          <cell r="B32">
            <v>54.207</v>
          </cell>
        </row>
        <row r="33">
          <cell r="B33">
            <v>54.207</v>
          </cell>
        </row>
        <row r="34">
          <cell r="B34">
            <v>54.207</v>
          </cell>
        </row>
        <row r="35">
          <cell r="B35">
            <v>54.207</v>
          </cell>
        </row>
        <row r="36">
          <cell r="B36">
            <v>54.207</v>
          </cell>
        </row>
        <row r="37">
          <cell r="B37">
            <v>54.207</v>
          </cell>
        </row>
        <row r="38">
          <cell r="B38">
            <v>54.207</v>
          </cell>
        </row>
        <row r="39">
          <cell r="B39">
            <v>54.207</v>
          </cell>
        </row>
        <row r="40">
          <cell r="B40">
            <v>54.207</v>
          </cell>
        </row>
        <row r="41">
          <cell r="B41">
            <v>54.207</v>
          </cell>
        </row>
        <row r="42">
          <cell r="B42">
            <v>54.207</v>
          </cell>
        </row>
        <row r="43">
          <cell r="B43">
            <v>54.207</v>
          </cell>
        </row>
        <row r="44">
          <cell r="B44">
            <v>54.2002</v>
          </cell>
        </row>
        <row r="45">
          <cell r="B45">
            <v>54.207</v>
          </cell>
        </row>
        <row r="46">
          <cell r="B46">
            <v>54.207</v>
          </cell>
        </row>
        <row r="47">
          <cell r="B47">
            <v>54.2109</v>
          </cell>
        </row>
        <row r="48">
          <cell r="B48">
            <v>54.2109</v>
          </cell>
        </row>
        <row r="49">
          <cell r="B49">
            <v>54.207</v>
          </cell>
        </row>
        <row r="50">
          <cell r="B50">
            <v>54.207</v>
          </cell>
        </row>
        <row r="51">
          <cell r="B51">
            <v>54.207</v>
          </cell>
        </row>
        <row r="52">
          <cell r="B52">
            <v>54.207</v>
          </cell>
        </row>
        <row r="53">
          <cell r="B53">
            <v>54.207</v>
          </cell>
        </row>
        <row r="54">
          <cell r="B54">
            <v>54.207</v>
          </cell>
        </row>
        <row r="55">
          <cell r="B55">
            <v>54.207</v>
          </cell>
        </row>
        <row r="56">
          <cell r="B56">
            <v>54.207</v>
          </cell>
        </row>
        <row r="57">
          <cell r="B57">
            <v>54.207</v>
          </cell>
        </row>
        <row r="58">
          <cell r="B58">
            <v>54.2031</v>
          </cell>
        </row>
        <row r="59">
          <cell r="B59">
            <v>54.207</v>
          </cell>
        </row>
        <row r="60">
          <cell r="B60">
            <v>54.207</v>
          </cell>
        </row>
        <row r="61">
          <cell r="B61">
            <v>54.207</v>
          </cell>
        </row>
        <row r="62">
          <cell r="B62">
            <v>54.207</v>
          </cell>
        </row>
        <row r="63">
          <cell r="B63">
            <v>54.2109</v>
          </cell>
        </row>
        <row r="64">
          <cell r="B64">
            <v>54.2109</v>
          </cell>
        </row>
        <row r="65">
          <cell r="B65">
            <v>54.2109</v>
          </cell>
        </row>
        <row r="66">
          <cell r="B66">
            <v>54.2109</v>
          </cell>
        </row>
        <row r="67">
          <cell r="B67">
            <v>54.2109</v>
          </cell>
        </row>
        <row r="68">
          <cell r="B68">
            <v>54.2109</v>
          </cell>
        </row>
        <row r="69">
          <cell r="B69">
            <v>54.2109</v>
          </cell>
        </row>
        <row r="70">
          <cell r="B70">
            <v>54.2109</v>
          </cell>
        </row>
        <row r="71">
          <cell r="B71">
            <v>54.2109</v>
          </cell>
        </row>
        <row r="72">
          <cell r="B72">
            <v>54.2109</v>
          </cell>
        </row>
        <row r="73">
          <cell r="B73">
            <v>54.2109</v>
          </cell>
        </row>
        <row r="74">
          <cell r="B74">
            <v>54.2109</v>
          </cell>
        </row>
        <row r="75">
          <cell r="B75">
            <v>54.2148</v>
          </cell>
        </row>
        <row r="76">
          <cell r="B76">
            <v>54.2109</v>
          </cell>
        </row>
        <row r="77">
          <cell r="B77">
            <v>54.2109</v>
          </cell>
        </row>
        <row r="78">
          <cell r="B78">
            <v>54.2109</v>
          </cell>
        </row>
        <row r="79">
          <cell r="B79">
            <v>54.2109</v>
          </cell>
        </row>
        <row r="80">
          <cell r="B80">
            <v>54.2109</v>
          </cell>
        </row>
        <row r="81">
          <cell r="B81">
            <v>54.2109</v>
          </cell>
        </row>
        <row r="82">
          <cell r="B82">
            <v>54.2109</v>
          </cell>
        </row>
        <row r="83">
          <cell r="B83">
            <v>54.2109</v>
          </cell>
        </row>
        <row r="84">
          <cell r="B84">
            <v>54.2109</v>
          </cell>
        </row>
        <row r="85">
          <cell r="B85">
            <v>54.2109</v>
          </cell>
        </row>
        <row r="86">
          <cell r="B86">
            <v>54.207</v>
          </cell>
        </row>
        <row r="87">
          <cell r="B87">
            <v>54.2109</v>
          </cell>
        </row>
        <row r="88">
          <cell r="B88">
            <v>54.2109</v>
          </cell>
        </row>
        <row r="89">
          <cell r="B89">
            <v>54.2109</v>
          </cell>
        </row>
        <row r="90">
          <cell r="B90">
            <v>54.2109</v>
          </cell>
        </row>
        <row r="91">
          <cell r="B91">
            <v>54.2109</v>
          </cell>
        </row>
        <row r="92">
          <cell r="B92">
            <v>54.2109</v>
          </cell>
        </row>
        <row r="93">
          <cell r="B93">
            <v>54.2109</v>
          </cell>
        </row>
        <row r="94">
          <cell r="B94">
            <v>54.2109</v>
          </cell>
        </row>
        <row r="95">
          <cell r="B95">
            <v>54.2109</v>
          </cell>
        </row>
        <row r="96">
          <cell r="B96">
            <v>54.2109</v>
          </cell>
        </row>
        <row r="97">
          <cell r="B97">
            <v>54.2109</v>
          </cell>
        </row>
        <row r="98">
          <cell r="B98">
            <v>54.2109</v>
          </cell>
        </row>
        <row r="99">
          <cell r="B99">
            <v>54.2109</v>
          </cell>
        </row>
        <row r="100">
          <cell r="B100">
            <v>54.2109</v>
          </cell>
        </row>
        <row r="101">
          <cell r="B101">
            <v>54.2109</v>
          </cell>
        </row>
        <row r="102">
          <cell r="B102">
            <v>54.2227</v>
          </cell>
        </row>
        <row r="103">
          <cell r="B103">
            <v>54.2109</v>
          </cell>
        </row>
        <row r="104">
          <cell r="B104">
            <v>54.2109</v>
          </cell>
        </row>
        <row r="105">
          <cell r="B105">
            <v>54.2109</v>
          </cell>
        </row>
        <row r="106">
          <cell r="B106">
            <v>54.2109</v>
          </cell>
        </row>
        <row r="107">
          <cell r="B107">
            <v>54.2109</v>
          </cell>
        </row>
        <row r="108">
          <cell r="B108">
            <v>54.2109</v>
          </cell>
        </row>
        <row r="109">
          <cell r="B109">
            <v>54.2109</v>
          </cell>
        </row>
        <row r="110">
          <cell r="B110">
            <v>54.2188</v>
          </cell>
        </row>
        <row r="111">
          <cell r="B111">
            <v>54.25</v>
          </cell>
        </row>
        <row r="112">
          <cell r="B112">
            <v>54.2344</v>
          </cell>
        </row>
        <row r="113">
          <cell r="B113">
            <v>54.3066</v>
          </cell>
        </row>
        <row r="114">
          <cell r="B114">
            <v>54.2363</v>
          </cell>
        </row>
        <row r="115">
          <cell r="A115">
            <v>47.0498</v>
          </cell>
          <cell r="B115">
            <v>54.2363</v>
          </cell>
        </row>
        <row r="116">
          <cell r="A116">
            <v>42.248</v>
          </cell>
          <cell r="B116">
            <v>54.2402</v>
          </cell>
        </row>
        <row r="117">
          <cell r="A117">
            <v>42.0801</v>
          </cell>
          <cell r="B117">
            <v>54.2363</v>
          </cell>
        </row>
        <row r="118">
          <cell r="A118">
            <v>42.0957</v>
          </cell>
          <cell r="B118">
            <v>54.2363</v>
          </cell>
        </row>
        <row r="119">
          <cell r="A119">
            <v>42.0684</v>
          </cell>
          <cell r="B119">
            <v>54.5449</v>
          </cell>
        </row>
        <row r="120">
          <cell r="A120">
            <v>42.4785</v>
          </cell>
          <cell r="B120">
            <v>41.4502</v>
          </cell>
        </row>
        <row r="121">
          <cell r="A121">
            <v>42.3291</v>
          </cell>
          <cell r="B121">
            <v>41.4355</v>
          </cell>
        </row>
        <row r="122">
          <cell r="A122">
            <v>42.2314</v>
          </cell>
          <cell r="B122">
            <v>41.4395</v>
          </cell>
        </row>
        <row r="123">
          <cell r="A123">
            <v>42.2041</v>
          </cell>
          <cell r="B123">
            <v>41.4355</v>
          </cell>
        </row>
        <row r="124">
          <cell r="A124">
            <v>42.1963</v>
          </cell>
          <cell r="B124">
            <v>41.4355</v>
          </cell>
        </row>
        <row r="125">
          <cell r="A125">
            <v>41.5205</v>
          </cell>
          <cell r="B125">
            <v>41.4434</v>
          </cell>
        </row>
        <row r="126">
          <cell r="A126">
            <v>41.5166</v>
          </cell>
          <cell r="B126">
            <v>41.4434</v>
          </cell>
        </row>
        <row r="127">
          <cell r="A127">
            <v>41.5176</v>
          </cell>
          <cell r="B127">
            <v>41.4355</v>
          </cell>
        </row>
        <row r="128">
          <cell r="A128">
            <v>41.916</v>
          </cell>
          <cell r="B128">
            <v>41.4355</v>
          </cell>
        </row>
        <row r="129">
          <cell r="A129">
            <v>41.8613</v>
          </cell>
          <cell r="B129">
            <v>41.4355</v>
          </cell>
        </row>
        <row r="130">
          <cell r="A130">
            <v>41.8652</v>
          </cell>
          <cell r="B130">
            <v>41.4355</v>
          </cell>
        </row>
        <row r="131">
          <cell r="A131">
            <v>42.0488</v>
          </cell>
          <cell r="B131">
            <v>41.4355</v>
          </cell>
        </row>
        <row r="132">
          <cell r="A132">
            <v>42.0215</v>
          </cell>
          <cell r="B132">
            <v>41.5879</v>
          </cell>
        </row>
        <row r="133">
          <cell r="A133">
            <v>42.0176</v>
          </cell>
          <cell r="B133">
            <v>41.5605</v>
          </cell>
        </row>
        <row r="134">
          <cell r="A134">
            <v>42.0293</v>
          </cell>
          <cell r="B134">
            <v>41.5488</v>
          </cell>
        </row>
        <row r="135">
          <cell r="A135">
            <v>42.0137</v>
          </cell>
          <cell r="B135">
            <v>41.5352</v>
          </cell>
        </row>
        <row r="136">
          <cell r="A136">
            <v>42.0137</v>
          </cell>
          <cell r="B136">
            <v>41.5703</v>
          </cell>
        </row>
        <row r="137">
          <cell r="A137">
            <v>42.1035</v>
          </cell>
          <cell r="B137">
            <v>41.5312</v>
          </cell>
        </row>
        <row r="138">
          <cell r="A138">
            <v>41.6787</v>
          </cell>
          <cell r="B138">
            <v>41.5234</v>
          </cell>
        </row>
        <row r="139">
          <cell r="A139">
            <v>41.6982</v>
          </cell>
          <cell r="B139">
            <v>41.0742</v>
          </cell>
        </row>
        <row r="140">
          <cell r="A140">
            <v>42.0801</v>
          </cell>
          <cell r="B140">
            <v>41.1992</v>
          </cell>
        </row>
        <row r="141">
          <cell r="A141">
            <v>42.0723</v>
          </cell>
          <cell r="B141">
            <v>41.1719</v>
          </cell>
        </row>
        <row r="142">
          <cell r="A142">
            <v>42.0684</v>
          </cell>
          <cell r="B142">
            <v>41.1758</v>
          </cell>
        </row>
        <row r="143">
          <cell r="A143">
            <v>42.0762</v>
          </cell>
          <cell r="B143">
            <v>41.1719</v>
          </cell>
        </row>
        <row r="144">
          <cell r="A144">
            <v>41.5723</v>
          </cell>
          <cell r="B144">
            <v>41.168</v>
          </cell>
        </row>
        <row r="145">
          <cell r="A145">
            <v>41.3496</v>
          </cell>
          <cell r="B145">
            <v>41.1602</v>
          </cell>
        </row>
        <row r="146">
          <cell r="A146">
            <v>41.334</v>
          </cell>
          <cell r="B146">
            <v>41.1533</v>
          </cell>
        </row>
        <row r="147">
          <cell r="A147">
            <v>41.3301</v>
          </cell>
          <cell r="B147">
            <v>41.1719</v>
          </cell>
        </row>
        <row r="148">
          <cell r="A148">
            <v>41.334</v>
          </cell>
          <cell r="B148">
            <v>40.7695</v>
          </cell>
        </row>
        <row r="149">
          <cell r="A149">
            <v>43.8691</v>
          </cell>
          <cell r="B149">
            <v>40.7656</v>
          </cell>
        </row>
        <row r="150">
          <cell r="A150">
            <v>42.8027</v>
          </cell>
          <cell r="B150">
            <v>40.7656</v>
          </cell>
        </row>
        <row r="151">
          <cell r="A151">
            <v>42.8027</v>
          </cell>
          <cell r="B151">
            <v>40.7656</v>
          </cell>
        </row>
        <row r="152">
          <cell r="A152">
            <v>42.8262</v>
          </cell>
          <cell r="B152">
            <v>40.7773</v>
          </cell>
        </row>
        <row r="153">
          <cell r="A153">
            <v>42.8027</v>
          </cell>
          <cell r="B153">
            <v>40.7734</v>
          </cell>
        </row>
        <row r="154">
          <cell r="A154">
            <v>42.791</v>
          </cell>
          <cell r="B154">
            <v>40.7656</v>
          </cell>
        </row>
        <row r="155">
          <cell r="A155">
            <v>42.7988</v>
          </cell>
          <cell r="B155">
            <v>40.7656</v>
          </cell>
        </row>
        <row r="156">
          <cell r="A156">
            <v>42.8545</v>
          </cell>
          <cell r="B156">
            <v>40.7656</v>
          </cell>
        </row>
        <row r="157">
          <cell r="A157">
            <v>42.8076</v>
          </cell>
          <cell r="B157">
            <v>40.8047</v>
          </cell>
        </row>
        <row r="158">
          <cell r="A158">
            <v>42.8076</v>
          </cell>
          <cell r="B158">
            <v>40.7861</v>
          </cell>
        </row>
        <row r="159">
          <cell r="A159">
            <v>42.9072</v>
          </cell>
          <cell r="B159">
            <v>40.7822</v>
          </cell>
        </row>
        <row r="160">
          <cell r="A160">
            <v>43.1025</v>
          </cell>
          <cell r="B160">
            <v>40.7861</v>
          </cell>
        </row>
        <row r="161">
          <cell r="A161">
            <v>43.1279</v>
          </cell>
          <cell r="B161">
            <v>41.7725</v>
          </cell>
        </row>
        <row r="162">
          <cell r="A162">
            <v>43.2217</v>
          </cell>
          <cell r="B162">
            <v>42.374</v>
          </cell>
        </row>
        <row r="163">
          <cell r="A163">
            <v>43.4561</v>
          </cell>
          <cell r="B163">
            <v>42.2998</v>
          </cell>
        </row>
        <row r="164">
          <cell r="A164">
            <v>43.6436</v>
          </cell>
          <cell r="B164">
            <v>42.2998</v>
          </cell>
        </row>
        <row r="165">
          <cell r="A165">
            <v>43.8271</v>
          </cell>
          <cell r="B165">
            <v>42.3232</v>
          </cell>
        </row>
        <row r="166">
          <cell r="A166">
            <v>43.7803</v>
          </cell>
          <cell r="B166">
            <v>42.2881</v>
          </cell>
        </row>
        <row r="167">
          <cell r="A167">
            <v>49.3408</v>
          </cell>
          <cell r="B167">
            <v>42.2881</v>
          </cell>
        </row>
        <row r="168">
          <cell r="A168">
            <v>49.1963</v>
          </cell>
          <cell r="B168">
            <v>42.292</v>
          </cell>
        </row>
        <row r="169">
          <cell r="A169">
            <v>49.1768</v>
          </cell>
          <cell r="B169">
            <v>42.2881</v>
          </cell>
        </row>
        <row r="170">
          <cell r="A170">
            <v>49.1807</v>
          </cell>
          <cell r="B170">
            <v>42.2607</v>
          </cell>
        </row>
        <row r="171">
          <cell r="A171">
            <v>49.1807</v>
          </cell>
          <cell r="B171">
            <v>42.2529</v>
          </cell>
        </row>
        <row r="172">
          <cell r="A172">
            <v>54.6455</v>
          </cell>
          <cell r="B172">
            <v>42.2568</v>
          </cell>
        </row>
        <row r="173">
          <cell r="A173">
            <v>55.0674</v>
          </cell>
          <cell r="B173">
            <v>42.2607</v>
          </cell>
        </row>
        <row r="174">
          <cell r="A174">
            <v>55.0596</v>
          </cell>
          <cell r="B174">
            <v>42.2568</v>
          </cell>
        </row>
        <row r="175">
          <cell r="A175">
            <v>54.9072</v>
          </cell>
          <cell r="B175">
            <v>42.2568</v>
          </cell>
        </row>
        <row r="176">
          <cell r="A176">
            <v>54.8486</v>
          </cell>
          <cell r="B176">
            <v>42.2568</v>
          </cell>
        </row>
        <row r="177">
          <cell r="A177">
            <v>54.5947</v>
          </cell>
          <cell r="B177">
            <v>42.1318</v>
          </cell>
        </row>
        <row r="178">
          <cell r="A178">
            <v>54.3447</v>
          </cell>
          <cell r="B178">
            <v>42.21</v>
          </cell>
        </row>
        <row r="179">
          <cell r="A179">
            <v>54.3408</v>
          </cell>
          <cell r="B179">
            <v>42.1396</v>
          </cell>
        </row>
        <row r="180">
          <cell r="A180">
            <v>54.7197</v>
          </cell>
          <cell r="B180">
            <v>42.2178</v>
          </cell>
        </row>
        <row r="181">
          <cell r="A181">
            <v>60.9268</v>
          </cell>
          <cell r="B181">
            <v>42.1592</v>
          </cell>
        </row>
        <row r="182">
          <cell r="A182">
            <v>60.8877</v>
          </cell>
          <cell r="B182">
            <v>42.5889</v>
          </cell>
        </row>
        <row r="183">
          <cell r="A183">
            <v>60.8916</v>
          </cell>
          <cell r="B183">
            <v>43.1045</v>
          </cell>
        </row>
        <row r="184">
          <cell r="A184">
            <v>60.8994</v>
          </cell>
          <cell r="B184">
            <v>43.2412</v>
          </cell>
        </row>
        <row r="185">
          <cell r="A185">
            <v>60.9033</v>
          </cell>
          <cell r="B185">
            <v>43.4521</v>
          </cell>
        </row>
        <row r="186">
          <cell r="A186">
            <v>60.8994</v>
          </cell>
          <cell r="B186">
            <v>43.9521</v>
          </cell>
        </row>
        <row r="187">
          <cell r="A187">
            <v>60.8955</v>
          </cell>
          <cell r="B187">
            <v>49.5674</v>
          </cell>
        </row>
        <row r="188">
          <cell r="A188">
            <v>60.915</v>
          </cell>
          <cell r="B188">
            <v>48.7803</v>
          </cell>
        </row>
        <row r="189">
          <cell r="A189">
            <v>62.9785</v>
          </cell>
          <cell r="B189">
            <v>48.7725</v>
          </cell>
        </row>
        <row r="190">
          <cell r="A190">
            <v>62.916</v>
          </cell>
          <cell r="B190">
            <v>48.1797</v>
          </cell>
        </row>
        <row r="191">
          <cell r="A191">
            <v>62.916</v>
          </cell>
          <cell r="B191">
            <v>48.168</v>
          </cell>
        </row>
        <row r="192">
          <cell r="A192">
            <v>62.9082</v>
          </cell>
          <cell r="B192">
            <v>48.1875</v>
          </cell>
        </row>
        <row r="193">
          <cell r="A193">
            <v>62.9043</v>
          </cell>
          <cell r="B193">
            <v>48.1719</v>
          </cell>
        </row>
        <row r="194">
          <cell r="A194">
            <v>62.9199</v>
          </cell>
          <cell r="B194">
            <v>48.1641</v>
          </cell>
        </row>
        <row r="195">
          <cell r="A195">
            <v>62.9004</v>
          </cell>
          <cell r="B195">
            <v>48.1758</v>
          </cell>
        </row>
        <row r="196">
          <cell r="A196">
            <v>62.9043</v>
          </cell>
          <cell r="B196">
            <v>48.6328</v>
          </cell>
        </row>
        <row r="197">
          <cell r="A197">
            <v>62.9043</v>
          </cell>
          <cell r="B197">
            <v>48.6445</v>
          </cell>
        </row>
        <row r="198">
          <cell r="A198">
            <v>62.9043</v>
          </cell>
          <cell r="B198">
            <v>48.6328</v>
          </cell>
        </row>
        <row r="199">
          <cell r="A199">
            <v>62.9121</v>
          </cell>
          <cell r="B199">
            <v>48.6367</v>
          </cell>
        </row>
        <row r="200">
          <cell r="A200">
            <v>62.9043</v>
          </cell>
          <cell r="B200">
            <v>54.918</v>
          </cell>
        </row>
        <row r="201">
          <cell r="A201">
            <v>62.8965</v>
          </cell>
          <cell r="B201">
            <v>54.5957</v>
          </cell>
        </row>
        <row r="202">
          <cell r="A202">
            <v>62.8965</v>
          </cell>
          <cell r="B202">
            <v>54.5762</v>
          </cell>
        </row>
        <row r="203">
          <cell r="A203">
            <v>62.9043</v>
          </cell>
          <cell r="B203">
            <v>54.5879</v>
          </cell>
        </row>
        <row r="204">
          <cell r="A204">
            <v>56.1387</v>
          </cell>
          <cell r="B204">
            <v>54.584</v>
          </cell>
        </row>
        <row r="205">
          <cell r="A205">
            <v>56.1348</v>
          </cell>
          <cell r="B205">
            <v>54.5918</v>
          </cell>
        </row>
        <row r="206">
          <cell r="A206">
            <v>56.1309</v>
          </cell>
          <cell r="B206">
            <v>54.5918</v>
          </cell>
        </row>
        <row r="207">
          <cell r="A207">
            <v>56.6953</v>
          </cell>
          <cell r="B207">
            <v>54.584</v>
          </cell>
        </row>
        <row r="208">
          <cell r="A208">
            <v>56.8555</v>
          </cell>
          <cell r="B208">
            <v>54.5879</v>
          </cell>
        </row>
        <row r="209">
          <cell r="A209">
            <v>57.2344</v>
          </cell>
          <cell r="B209">
            <v>61.1543</v>
          </cell>
        </row>
        <row r="210">
          <cell r="A210">
            <v>57.25</v>
          </cell>
          <cell r="B210">
            <v>61.1895</v>
          </cell>
        </row>
        <row r="211">
          <cell r="A211">
            <v>56.957</v>
          </cell>
          <cell r="B211">
            <v>61.166</v>
          </cell>
        </row>
        <row r="212">
          <cell r="A212">
            <v>56.9297</v>
          </cell>
          <cell r="B212">
            <v>61.1699</v>
          </cell>
        </row>
        <row r="213">
          <cell r="A213">
            <v>56.9023</v>
          </cell>
          <cell r="B213">
            <v>61.1699</v>
          </cell>
        </row>
        <row r="214">
          <cell r="A214">
            <v>55.4297</v>
          </cell>
          <cell r="B214">
            <v>61.1699</v>
          </cell>
        </row>
        <row r="215">
          <cell r="A215">
            <v>55.5469</v>
          </cell>
          <cell r="B215">
            <v>61.1621</v>
          </cell>
        </row>
        <row r="216">
          <cell r="A216">
            <v>55.7617</v>
          </cell>
          <cell r="B216">
            <v>61.166</v>
          </cell>
        </row>
        <row r="217">
          <cell r="A217">
            <v>55.6055</v>
          </cell>
          <cell r="B217">
            <v>63.7715</v>
          </cell>
        </row>
        <row r="218">
          <cell r="A218">
            <v>55.6094</v>
          </cell>
          <cell r="B218">
            <v>64.0566</v>
          </cell>
        </row>
        <row r="219">
          <cell r="A219">
            <v>43.6875</v>
          </cell>
          <cell r="B219">
            <v>64.0293</v>
          </cell>
        </row>
        <row r="220">
          <cell r="A220">
            <v>43.6875</v>
          </cell>
          <cell r="B220">
            <v>64.0332</v>
          </cell>
        </row>
        <row r="221">
          <cell r="A221">
            <v>43.6914</v>
          </cell>
          <cell r="B221">
            <v>64.0332</v>
          </cell>
        </row>
        <row r="222">
          <cell r="A222">
            <v>43.6875</v>
          </cell>
          <cell r="B222">
            <v>55.8184</v>
          </cell>
        </row>
        <row r="223">
          <cell r="A223">
            <v>43.6133</v>
          </cell>
          <cell r="B223">
            <v>55.8105</v>
          </cell>
        </row>
        <row r="224">
          <cell r="A224">
            <v>43.8047</v>
          </cell>
          <cell r="B224">
            <v>55.8145</v>
          </cell>
        </row>
        <row r="225">
          <cell r="A225">
            <v>43.582</v>
          </cell>
          <cell r="B225">
            <v>55.9941</v>
          </cell>
        </row>
        <row r="226">
          <cell r="A226">
            <v>46.083</v>
          </cell>
          <cell r="B226">
            <v>56.5176</v>
          </cell>
        </row>
        <row r="227">
          <cell r="A227">
            <v>44.4482</v>
          </cell>
          <cell r="B227">
            <v>56.8496</v>
          </cell>
        </row>
        <row r="228">
          <cell r="A228">
            <v>44.4209</v>
          </cell>
          <cell r="B228">
            <v>56.9082</v>
          </cell>
        </row>
        <row r="229">
          <cell r="A229">
            <v>44.4561</v>
          </cell>
          <cell r="B229">
            <v>57.0996</v>
          </cell>
        </row>
        <row r="230">
          <cell r="A230">
            <v>44.4326</v>
          </cell>
          <cell r="B230">
            <v>56.791</v>
          </cell>
        </row>
        <row r="231">
          <cell r="A231">
            <v>43.4873</v>
          </cell>
          <cell r="B231">
            <v>56.8496</v>
          </cell>
        </row>
        <row r="232">
          <cell r="A232">
            <v>43.4365</v>
          </cell>
          <cell r="B232">
            <v>55.1973</v>
          </cell>
        </row>
        <row r="233">
          <cell r="A233">
            <v>43.4092</v>
          </cell>
          <cell r="B233">
            <v>49.916</v>
          </cell>
        </row>
        <row r="234">
          <cell r="A234">
            <v>43.6123</v>
          </cell>
          <cell r="B234">
            <v>49.877</v>
          </cell>
        </row>
        <row r="235">
          <cell r="A235">
            <v>43.3779</v>
          </cell>
          <cell r="B235">
            <v>46.5098</v>
          </cell>
        </row>
        <row r="236">
          <cell r="A236">
            <v>43.1201</v>
          </cell>
          <cell r="B236">
            <v>46.5137</v>
          </cell>
        </row>
        <row r="237">
          <cell r="A237">
            <v>43.085</v>
          </cell>
          <cell r="B237">
            <v>46.502</v>
          </cell>
        </row>
        <row r="238">
          <cell r="A238">
            <v>43.0732</v>
          </cell>
          <cell r="B238">
            <v>46.498</v>
          </cell>
        </row>
        <row r="239">
          <cell r="A239">
            <v>43.0732</v>
          </cell>
          <cell r="B239">
            <v>46.5098</v>
          </cell>
        </row>
        <row r="240">
          <cell r="A240">
            <v>43.0771</v>
          </cell>
          <cell r="B240">
            <v>46.498</v>
          </cell>
        </row>
        <row r="241">
          <cell r="A241">
            <v>43.0732</v>
          </cell>
          <cell r="B241">
            <v>46.498</v>
          </cell>
        </row>
        <row r="242">
          <cell r="A242">
            <v>43.0732</v>
          </cell>
          <cell r="B242">
            <v>46.498</v>
          </cell>
        </row>
        <row r="243">
          <cell r="A243">
            <v>43.0732</v>
          </cell>
          <cell r="B243">
            <v>46.498</v>
          </cell>
        </row>
        <row r="244">
          <cell r="A244">
            <v>43.0732</v>
          </cell>
          <cell r="B244">
            <v>46.498</v>
          </cell>
        </row>
        <row r="245">
          <cell r="A245">
            <v>43.0771</v>
          </cell>
          <cell r="B245">
            <v>46.502</v>
          </cell>
        </row>
        <row r="246">
          <cell r="A246">
            <v>43.0771</v>
          </cell>
          <cell r="B246">
            <v>46.502</v>
          </cell>
        </row>
        <row r="247">
          <cell r="A247">
            <v>43.0732</v>
          </cell>
          <cell r="B247">
            <v>46.502</v>
          </cell>
        </row>
        <row r="248">
          <cell r="A248">
            <v>43.0732</v>
          </cell>
          <cell r="B248">
            <v>46.502</v>
          </cell>
        </row>
        <row r="249">
          <cell r="A249">
            <v>43.0732</v>
          </cell>
          <cell r="B249">
            <v>46.502</v>
          </cell>
        </row>
        <row r="250">
          <cell r="A250">
            <v>43.0732</v>
          </cell>
          <cell r="B250">
            <v>46.5059</v>
          </cell>
        </row>
        <row r="251">
          <cell r="A251">
            <v>43.0732</v>
          </cell>
          <cell r="B251">
            <v>46.5059</v>
          </cell>
        </row>
        <row r="252">
          <cell r="A252">
            <v>43.0811</v>
          </cell>
          <cell r="B252">
            <v>46.502</v>
          </cell>
        </row>
        <row r="253">
          <cell r="A253">
            <v>42.8193</v>
          </cell>
          <cell r="B253">
            <v>46.502</v>
          </cell>
        </row>
        <row r="254">
          <cell r="A254">
            <v>42.8193</v>
          </cell>
          <cell r="B254">
            <v>46.502</v>
          </cell>
        </row>
        <row r="255">
          <cell r="A255">
            <v>42.8193</v>
          </cell>
          <cell r="B255">
            <v>46.502</v>
          </cell>
        </row>
        <row r="256">
          <cell r="A256">
            <v>42.8193</v>
          </cell>
          <cell r="B256">
            <v>46.502</v>
          </cell>
        </row>
        <row r="257">
          <cell r="A257">
            <v>42.8193</v>
          </cell>
          <cell r="B257">
            <v>46.502</v>
          </cell>
        </row>
        <row r="258">
          <cell r="A258">
            <v>42.8193</v>
          </cell>
          <cell r="B258">
            <v>46.502</v>
          </cell>
        </row>
        <row r="259">
          <cell r="A259">
            <v>42.8193</v>
          </cell>
          <cell r="B259">
            <v>46.502</v>
          </cell>
        </row>
        <row r="260">
          <cell r="A260">
            <v>42.8193</v>
          </cell>
          <cell r="B260">
            <v>46.502</v>
          </cell>
        </row>
        <row r="261">
          <cell r="A261">
            <v>42.8193</v>
          </cell>
          <cell r="B261">
            <v>46.502</v>
          </cell>
        </row>
        <row r="262">
          <cell r="A262">
            <v>42.8076</v>
          </cell>
          <cell r="B262">
            <v>46.502</v>
          </cell>
        </row>
        <row r="263">
          <cell r="A263">
            <v>42.8076</v>
          </cell>
          <cell r="B263">
            <v>48.084</v>
          </cell>
        </row>
        <row r="264">
          <cell r="A264">
            <v>42.8076</v>
          </cell>
          <cell r="B264">
            <v>46.502</v>
          </cell>
        </row>
        <row r="265">
          <cell r="A265">
            <v>42.8076</v>
          </cell>
          <cell r="B265">
            <v>46.502</v>
          </cell>
        </row>
        <row r="266">
          <cell r="A266">
            <v>42.8076</v>
          </cell>
          <cell r="B266">
            <v>46.502</v>
          </cell>
        </row>
        <row r="267">
          <cell r="A267">
            <v>42.8076</v>
          </cell>
          <cell r="B267">
            <v>46.502</v>
          </cell>
        </row>
        <row r="268">
          <cell r="A268">
            <v>42.8076</v>
          </cell>
          <cell r="B268">
            <v>46.502</v>
          </cell>
        </row>
        <row r="269">
          <cell r="A269">
            <v>42.8076</v>
          </cell>
          <cell r="B269">
            <v>46.502</v>
          </cell>
        </row>
        <row r="270">
          <cell r="A270">
            <v>42.8076</v>
          </cell>
          <cell r="B270">
            <v>46.502</v>
          </cell>
        </row>
        <row r="271">
          <cell r="A271">
            <v>42.8076</v>
          </cell>
          <cell r="B271">
            <v>46.502</v>
          </cell>
        </row>
        <row r="272">
          <cell r="A272">
            <v>42.8076</v>
          </cell>
          <cell r="B272">
            <v>46.502</v>
          </cell>
        </row>
        <row r="273">
          <cell r="A273">
            <v>42.8076</v>
          </cell>
          <cell r="B273">
            <v>46.502</v>
          </cell>
        </row>
        <row r="274">
          <cell r="A274">
            <v>42.8076</v>
          </cell>
          <cell r="B274">
            <v>46.502</v>
          </cell>
        </row>
        <row r="275">
          <cell r="A275">
            <v>42.8076</v>
          </cell>
          <cell r="B275">
            <v>46.502</v>
          </cell>
        </row>
        <row r="276">
          <cell r="A276">
            <v>42.8076</v>
          </cell>
          <cell r="B276">
            <v>46.5098</v>
          </cell>
        </row>
        <row r="277">
          <cell r="A277">
            <v>42.8076</v>
          </cell>
          <cell r="B277">
            <v>46.502</v>
          </cell>
        </row>
        <row r="278">
          <cell r="A278">
            <v>42.8076</v>
          </cell>
          <cell r="B278">
            <v>46.502</v>
          </cell>
        </row>
        <row r="279">
          <cell r="A279">
            <v>42.8076</v>
          </cell>
          <cell r="B279">
            <v>46.502</v>
          </cell>
        </row>
        <row r="280">
          <cell r="A280">
            <v>42.8076</v>
          </cell>
          <cell r="B280">
            <v>46.502</v>
          </cell>
        </row>
        <row r="281">
          <cell r="A281">
            <v>42.8076</v>
          </cell>
          <cell r="B281">
            <v>46.502</v>
          </cell>
        </row>
        <row r="282">
          <cell r="A282">
            <v>42.8076</v>
          </cell>
          <cell r="B282">
            <v>46.502</v>
          </cell>
        </row>
        <row r="283">
          <cell r="A283">
            <v>42.8076</v>
          </cell>
          <cell r="B283">
            <v>46.502</v>
          </cell>
        </row>
        <row r="284">
          <cell r="A284">
            <v>42.8076</v>
          </cell>
          <cell r="B284">
            <v>46.502</v>
          </cell>
        </row>
        <row r="285">
          <cell r="A285">
            <v>42.8076</v>
          </cell>
          <cell r="B285">
            <v>46.502</v>
          </cell>
        </row>
        <row r="286">
          <cell r="A286">
            <v>42.8076</v>
          </cell>
          <cell r="B286">
            <v>46.502</v>
          </cell>
        </row>
        <row r="287">
          <cell r="A287">
            <v>42.8076</v>
          </cell>
          <cell r="B287">
            <v>46.502</v>
          </cell>
        </row>
        <row r="288">
          <cell r="A288">
            <v>42.8076</v>
          </cell>
          <cell r="B288">
            <v>46.502</v>
          </cell>
        </row>
        <row r="289">
          <cell r="A289">
            <v>42.8076</v>
          </cell>
          <cell r="B289">
            <v>46.502</v>
          </cell>
        </row>
        <row r="290">
          <cell r="A290">
            <v>41.5537</v>
          </cell>
          <cell r="B290">
            <v>46.502</v>
          </cell>
        </row>
        <row r="291">
          <cell r="A291">
            <v>41.5537</v>
          </cell>
          <cell r="B291">
            <v>46.502</v>
          </cell>
        </row>
        <row r="292">
          <cell r="A292">
            <v>41.5498</v>
          </cell>
          <cell r="B292">
            <v>46.498</v>
          </cell>
        </row>
        <row r="293">
          <cell r="A293">
            <v>41.5537</v>
          </cell>
          <cell r="B293">
            <v>46.502</v>
          </cell>
        </row>
        <row r="294">
          <cell r="A294">
            <v>41.5537</v>
          </cell>
          <cell r="B294">
            <v>46.4961</v>
          </cell>
        </row>
        <row r="295">
          <cell r="A295">
            <v>41.5537</v>
          </cell>
          <cell r="B295">
            <v>46.502</v>
          </cell>
        </row>
        <row r="296">
          <cell r="A296">
            <v>41.5537</v>
          </cell>
          <cell r="B296">
            <v>46.502</v>
          </cell>
        </row>
        <row r="297">
          <cell r="A297">
            <v>41.5537</v>
          </cell>
          <cell r="B297">
            <v>46.502</v>
          </cell>
        </row>
        <row r="298">
          <cell r="A298">
            <v>41.5537</v>
          </cell>
          <cell r="B298">
            <v>46.502</v>
          </cell>
        </row>
        <row r="299">
          <cell r="A299">
            <v>41.5537</v>
          </cell>
          <cell r="B299">
            <v>46.502</v>
          </cell>
        </row>
        <row r="300">
          <cell r="A300">
            <v>41.5537</v>
          </cell>
          <cell r="B300">
            <v>46.502</v>
          </cell>
        </row>
        <row r="301">
          <cell r="A301">
            <v>41.5537</v>
          </cell>
          <cell r="B301">
            <v>46.502</v>
          </cell>
        </row>
        <row r="302">
          <cell r="A302">
            <v>41.5537</v>
          </cell>
          <cell r="B302">
            <v>46.502</v>
          </cell>
        </row>
        <row r="303">
          <cell r="A303">
            <v>41.5537</v>
          </cell>
          <cell r="B303">
            <v>46.5059</v>
          </cell>
        </row>
        <row r="304">
          <cell r="A304">
            <v>41.5537</v>
          </cell>
          <cell r="B304">
            <v>46.502</v>
          </cell>
        </row>
        <row r="305">
          <cell r="A305">
            <v>41.5537</v>
          </cell>
          <cell r="B305">
            <v>46.502</v>
          </cell>
        </row>
        <row r="306">
          <cell r="A306">
            <v>41.5576</v>
          </cell>
          <cell r="B306">
            <v>46.502</v>
          </cell>
        </row>
        <row r="307">
          <cell r="A307">
            <v>41.5537</v>
          </cell>
          <cell r="B307">
            <v>46.502</v>
          </cell>
        </row>
        <row r="308">
          <cell r="A308">
            <v>41.5537</v>
          </cell>
          <cell r="B308">
            <v>46.502</v>
          </cell>
        </row>
        <row r="309">
          <cell r="A309">
            <v>41.5537</v>
          </cell>
          <cell r="B309">
            <v>46.502</v>
          </cell>
        </row>
        <row r="310">
          <cell r="A310">
            <v>41.5537</v>
          </cell>
          <cell r="B310">
            <v>46.502</v>
          </cell>
        </row>
        <row r="311">
          <cell r="A311">
            <v>41.5537</v>
          </cell>
          <cell r="B311">
            <v>46.502</v>
          </cell>
        </row>
        <row r="312">
          <cell r="A312">
            <v>41.5537</v>
          </cell>
          <cell r="B312">
            <v>46.502</v>
          </cell>
        </row>
        <row r="313">
          <cell r="A313">
            <v>41.5537</v>
          </cell>
          <cell r="B313">
            <v>46.502</v>
          </cell>
        </row>
        <row r="314">
          <cell r="A314">
            <v>41.5537</v>
          </cell>
          <cell r="B314">
            <v>46.502</v>
          </cell>
        </row>
        <row r="315">
          <cell r="A315">
            <v>41.5537</v>
          </cell>
          <cell r="B315">
            <v>46.502</v>
          </cell>
        </row>
        <row r="316">
          <cell r="A316">
            <v>41.5537</v>
          </cell>
          <cell r="B316">
            <v>46.502</v>
          </cell>
        </row>
        <row r="317">
          <cell r="A317">
            <v>41.5537</v>
          </cell>
          <cell r="B317">
            <v>46.502</v>
          </cell>
        </row>
        <row r="318">
          <cell r="A318">
            <v>41.5537</v>
          </cell>
          <cell r="B318">
            <v>46.502</v>
          </cell>
        </row>
        <row r="319">
          <cell r="A319">
            <v>41.5537</v>
          </cell>
          <cell r="B319">
            <v>46.498</v>
          </cell>
        </row>
        <row r="320">
          <cell r="A320">
            <v>41.5537</v>
          </cell>
          <cell r="B320">
            <v>46.502</v>
          </cell>
        </row>
        <row r="321">
          <cell r="A321">
            <v>41.5537</v>
          </cell>
          <cell r="B321">
            <v>46.502</v>
          </cell>
        </row>
        <row r="322">
          <cell r="A322">
            <v>41.5537</v>
          </cell>
          <cell r="B322">
            <v>46.502</v>
          </cell>
        </row>
        <row r="323">
          <cell r="A323">
            <v>41.5498</v>
          </cell>
          <cell r="B323">
            <v>46.502</v>
          </cell>
        </row>
        <row r="324">
          <cell r="A324">
            <v>41.5537</v>
          </cell>
          <cell r="B324">
            <v>46.502</v>
          </cell>
        </row>
        <row r="325">
          <cell r="A325">
            <v>41.5537</v>
          </cell>
          <cell r="B325">
            <v>46.502</v>
          </cell>
        </row>
        <row r="326">
          <cell r="A326">
            <v>41.5537</v>
          </cell>
          <cell r="B326">
            <v>46.502</v>
          </cell>
        </row>
        <row r="327">
          <cell r="A327">
            <v>41.5537</v>
          </cell>
          <cell r="B327">
            <v>46.502</v>
          </cell>
        </row>
        <row r="328">
          <cell r="A328">
            <v>41.5537</v>
          </cell>
          <cell r="B328">
            <v>46.5098</v>
          </cell>
        </row>
        <row r="329">
          <cell r="A329">
            <v>41.5537</v>
          </cell>
          <cell r="B329">
            <v>46.502</v>
          </cell>
        </row>
        <row r="330">
          <cell r="A330">
            <v>41.5537</v>
          </cell>
          <cell r="B330">
            <v>46.502</v>
          </cell>
        </row>
        <row r="331">
          <cell r="A331">
            <v>41.5537</v>
          </cell>
          <cell r="B331">
            <v>46.502</v>
          </cell>
        </row>
        <row r="332">
          <cell r="A332">
            <v>41.5537</v>
          </cell>
          <cell r="B332">
            <v>46.502</v>
          </cell>
        </row>
        <row r="333">
          <cell r="A333">
            <v>41.5537</v>
          </cell>
          <cell r="B333">
            <v>46.502</v>
          </cell>
        </row>
        <row r="334">
          <cell r="A334">
            <v>41.5537</v>
          </cell>
          <cell r="B334">
            <v>46.502</v>
          </cell>
        </row>
        <row r="335">
          <cell r="A335">
            <v>41.5537</v>
          </cell>
          <cell r="B335">
            <v>46.502</v>
          </cell>
        </row>
        <row r="336">
          <cell r="A336">
            <v>41.5576</v>
          </cell>
          <cell r="B336">
            <v>46.502</v>
          </cell>
        </row>
        <row r="337">
          <cell r="A337">
            <v>41.5576</v>
          </cell>
          <cell r="B337">
            <v>46.502</v>
          </cell>
        </row>
        <row r="338">
          <cell r="A338">
            <v>41.5537</v>
          </cell>
          <cell r="B338">
            <v>46.502</v>
          </cell>
        </row>
        <row r="339">
          <cell r="A339">
            <v>41.5537</v>
          </cell>
          <cell r="B339">
            <v>46.502</v>
          </cell>
        </row>
        <row r="340">
          <cell r="A340">
            <v>41.5537</v>
          </cell>
          <cell r="B340">
            <v>46.502</v>
          </cell>
        </row>
        <row r="341">
          <cell r="A341">
            <v>41.5537</v>
          </cell>
          <cell r="B341">
            <v>46.502</v>
          </cell>
        </row>
        <row r="342">
          <cell r="A342">
            <v>41.5537</v>
          </cell>
          <cell r="B342">
            <v>46.502</v>
          </cell>
        </row>
        <row r="343">
          <cell r="A343">
            <v>41.5537</v>
          </cell>
          <cell r="B343">
            <v>46.502</v>
          </cell>
        </row>
        <row r="344">
          <cell r="A344">
            <v>41.5537</v>
          </cell>
          <cell r="B344">
            <v>46.502</v>
          </cell>
        </row>
        <row r="345">
          <cell r="A345">
            <v>41.5537</v>
          </cell>
          <cell r="B345">
            <v>46.502</v>
          </cell>
        </row>
        <row r="346">
          <cell r="A346">
            <v>41.5537</v>
          </cell>
          <cell r="B346">
            <v>46.502</v>
          </cell>
        </row>
        <row r="347">
          <cell r="A347">
            <v>41.5537</v>
          </cell>
          <cell r="B347">
            <v>46.502</v>
          </cell>
        </row>
        <row r="348">
          <cell r="A348">
            <v>41.5537</v>
          </cell>
          <cell r="B348">
            <v>46.502</v>
          </cell>
        </row>
        <row r="349">
          <cell r="A349">
            <v>41.5537</v>
          </cell>
          <cell r="B349">
            <v>46.502</v>
          </cell>
        </row>
        <row r="350">
          <cell r="A350">
            <v>41.5537</v>
          </cell>
          <cell r="B350">
            <v>46.502</v>
          </cell>
        </row>
        <row r="351">
          <cell r="A351">
            <v>41.5537</v>
          </cell>
          <cell r="B351">
            <v>46.502</v>
          </cell>
        </row>
        <row r="352">
          <cell r="A352">
            <v>41.5537</v>
          </cell>
          <cell r="B352">
            <v>46.502</v>
          </cell>
        </row>
        <row r="353">
          <cell r="A353">
            <v>41.5537</v>
          </cell>
          <cell r="B353">
            <v>46.502</v>
          </cell>
        </row>
        <row r="354">
          <cell r="A354">
            <v>41.5498</v>
          </cell>
          <cell r="B354">
            <v>46.5059</v>
          </cell>
        </row>
        <row r="355">
          <cell r="A355">
            <v>41.5537</v>
          </cell>
          <cell r="B355">
            <v>46.5059</v>
          </cell>
        </row>
        <row r="356">
          <cell r="A356">
            <v>41.5537</v>
          </cell>
          <cell r="B356">
            <v>46.502</v>
          </cell>
        </row>
        <row r="357">
          <cell r="A357">
            <v>41.5537</v>
          </cell>
          <cell r="B357">
            <v>46.502</v>
          </cell>
        </row>
        <row r="358">
          <cell r="A358">
            <v>41.5537</v>
          </cell>
          <cell r="B358">
            <v>46.502</v>
          </cell>
        </row>
        <row r="359">
          <cell r="A359">
            <v>41.5537</v>
          </cell>
          <cell r="B359">
            <v>46.502</v>
          </cell>
        </row>
        <row r="360">
          <cell r="A360">
            <v>41.5537</v>
          </cell>
          <cell r="B360">
            <v>46.502</v>
          </cell>
        </row>
        <row r="361">
          <cell r="A361">
            <v>41.5537</v>
          </cell>
          <cell r="B361">
            <v>46.502</v>
          </cell>
        </row>
        <row r="362">
          <cell r="A362">
            <v>41.5537</v>
          </cell>
          <cell r="B362">
            <v>46.502</v>
          </cell>
        </row>
        <row r="363">
          <cell r="A363">
            <v>41.5537</v>
          </cell>
          <cell r="B363">
            <v>46.502</v>
          </cell>
        </row>
        <row r="364">
          <cell r="A364">
            <v>41.5537</v>
          </cell>
          <cell r="B364">
            <v>46.502</v>
          </cell>
        </row>
        <row r="365">
          <cell r="A365">
            <v>41.5537</v>
          </cell>
          <cell r="B365">
            <v>46.502</v>
          </cell>
        </row>
        <row r="366">
          <cell r="A366">
            <v>41.5537</v>
          </cell>
          <cell r="B366">
            <v>46.502</v>
          </cell>
        </row>
        <row r="367">
          <cell r="A367">
            <v>41.5576</v>
          </cell>
          <cell r="B367">
            <v>46.502</v>
          </cell>
        </row>
        <row r="368">
          <cell r="A368">
            <v>41.5537</v>
          </cell>
          <cell r="B368">
            <v>46.502</v>
          </cell>
        </row>
        <row r="369">
          <cell r="A369">
            <v>41.5537</v>
          </cell>
          <cell r="B369">
            <v>46.502</v>
          </cell>
        </row>
        <row r="370">
          <cell r="A370">
            <v>41.5537</v>
          </cell>
          <cell r="B370">
            <v>46.502</v>
          </cell>
        </row>
        <row r="371">
          <cell r="A371">
            <v>41.5537</v>
          </cell>
          <cell r="B371">
            <v>46.502</v>
          </cell>
        </row>
        <row r="372">
          <cell r="A372">
            <v>41.5537</v>
          </cell>
          <cell r="B372">
            <v>46.502</v>
          </cell>
        </row>
        <row r="373">
          <cell r="A373">
            <v>41.5537</v>
          </cell>
          <cell r="B373">
            <v>46.498</v>
          </cell>
        </row>
        <row r="374">
          <cell r="A374">
            <v>41.5537</v>
          </cell>
          <cell r="B374">
            <v>46.502</v>
          </cell>
        </row>
        <row r="375">
          <cell r="A375">
            <v>41.5537</v>
          </cell>
          <cell r="B375">
            <v>46.502</v>
          </cell>
        </row>
        <row r="376">
          <cell r="A376">
            <v>41.5537</v>
          </cell>
          <cell r="B376">
            <v>46.502</v>
          </cell>
        </row>
        <row r="377">
          <cell r="A377">
            <v>41.5537</v>
          </cell>
          <cell r="B377">
            <v>46.502</v>
          </cell>
        </row>
        <row r="378">
          <cell r="A378">
            <v>41.5537</v>
          </cell>
          <cell r="B378">
            <v>46.502</v>
          </cell>
        </row>
        <row r="379">
          <cell r="A379">
            <v>41.5537</v>
          </cell>
          <cell r="B379">
            <v>46.502</v>
          </cell>
        </row>
        <row r="380">
          <cell r="A380">
            <v>41.5537</v>
          </cell>
          <cell r="B380">
            <v>46.502</v>
          </cell>
        </row>
        <row r="381">
          <cell r="A381">
            <v>41.5537</v>
          </cell>
          <cell r="B381">
            <v>46.5098</v>
          </cell>
        </row>
        <row r="382">
          <cell r="A382">
            <v>41.5537</v>
          </cell>
          <cell r="B382">
            <v>46.5059</v>
          </cell>
        </row>
        <row r="383">
          <cell r="A383">
            <v>41.5537</v>
          </cell>
          <cell r="B383">
            <v>46.502</v>
          </cell>
        </row>
        <row r="384">
          <cell r="A384">
            <v>41.5537</v>
          </cell>
          <cell r="B384">
            <v>46.502</v>
          </cell>
        </row>
        <row r="385">
          <cell r="A385">
            <v>41.5498</v>
          </cell>
          <cell r="B385">
            <v>46.502</v>
          </cell>
        </row>
        <row r="386">
          <cell r="A386">
            <v>41.5527</v>
          </cell>
          <cell r="B386">
            <v>46.502</v>
          </cell>
        </row>
        <row r="387">
          <cell r="A387">
            <v>41.5527</v>
          </cell>
          <cell r="B387">
            <v>46.502</v>
          </cell>
        </row>
        <row r="388">
          <cell r="A388">
            <v>41.5527</v>
          </cell>
          <cell r="B388">
            <v>46.502</v>
          </cell>
        </row>
        <row r="389">
          <cell r="A389">
            <v>41.5527</v>
          </cell>
          <cell r="B389">
            <v>46.502</v>
          </cell>
        </row>
        <row r="390">
          <cell r="A390">
            <v>41.5527</v>
          </cell>
          <cell r="B390">
            <v>46.502</v>
          </cell>
        </row>
        <row r="391">
          <cell r="A391">
            <v>41.5527</v>
          </cell>
          <cell r="B391">
            <v>46.502</v>
          </cell>
        </row>
        <row r="392">
          <cell r="A392">
            <v>41.5527</v>
          </cell>
          <cell r="B392">
            <v>46.502</v>
          </cell>
        </row>
        <row r="393">
          <cell r="A393">
            <v>41.5527</v>
          </cell>
          <cell r="B393">
            <v>46.502</v>
          </cell>
        </row>
        <row r="394">
          <cell r="A394">
            <v>41.5527</v>
          </cell>
          <cell r="B394">
            <v>46.502</v>
          </cell>
        </row>
        <row r="395">
          <cell r="A395">
            <v>41.5527</v>
          </cell>
          <cell r="B395">
            <v>46.502</v>
          </cell>
        </row>
        <row r="396">
          <cell r="A396">
            <v>41.5527</v>
          </cell>
          <cell r="B396">
            <v>46.502</v>
          </cell>
        </row>
        <row r="397">
          <cell r="A397">
            <v>41.5566</v>
          </cell>
          <cell r="B397">
            <v>46.502</v>
          </cell>
        </row>
        <row r="398">
          <cell r="A398">
            <v>41.5527</v>
          </cell>
          <cell r="B398">
            <v>46.502</v>
          </cell>
        </row>
        <row r="399">
          <cell r="A399">
            <v>41.5527</v>
          </cell>
          <cell r="B399">
            <v>46.502</v>
          </cell>
        </row>
        <row r="400">
          <cell r="A400">
            <v>41.5527</v>
          </cell>
          <cell r="B400">
            <v>46.4961</v>
          </cell>
        </row>
        <row r="401">
          <cell r="A401">
            <v>41.5527</v>
          </cell>
          <cell r="B401">
            <v>46.502</v>
          </cell>
        </row>
        <row r="402">
          <cell r="A402">
            <v>41.5527</v>
          </cell>
          <cell r="B402">
            <v>46.502</v>
          </cell>
        </row>
        <row r="403">
          <cell r="A403">
            <v>41.5527</v>
          </cell>
          <cell r="B403">
            <v>46.502</v>
          </cell>
        </row>
        <row r="404">
          <cell r="A404">
            <v>41.5527</v>
          </cell>
          <cell r="B404">
            <v>46.502</v>
          </cell>
        </row>
        <row r="405">
          <cell r="A405">
            <v>41.7363</v>
          </cell>
          <cell r="B405">
            <v>46.502</v>
          </cell>
        </row>
        <row r="406">
          <cell r="A406">
            <v>41.5684</v>
          </cell>
          <cell r="B406">
            <v>46.502</v>
          </cell>
        </row>
        <row r="407">
          <cell r="A407">
            <v>41.5527</v>
          </cell>
          <cell r="B407">
            <v>46.502</v>
          </cell>
        </row>
        <row r="408">
          <cell r="A408">
            <v>41.709</v>
          </cell>
          <cell r="B408">
            <v>46.5059</v>
          </cell>
        </row>
        <row r="409">
          <cell r="A409">
            <v>41.5762</v>
          </cell>
          <cell r="B409">
            <v>46.502</v>
          </cell>
        </row>
        <row r="410">
          <cell r="A410">
            <v>41.5605</v>
          </cell>
          <cell r="B410">
            <v>46.502</v>
          </cell>
        </row>
        <row r="411">
          <cell r="A411">
            <v>41.5605</v>
          </cell>
          <cell r="B411">
            <v>46.502</v>
          </cell>
        </row>
        <row r="412">
          <cell r="A412">
            <v>42.0059</v>
          </cell>
          <cell r="B412">
            <v>46.502</v>
          </cell>
        </row>
        <row r="413">
          <cell r="A413">
            <v>41.9668</v>
          </cell>
          <cell r="B413">
            <v>46.502</v>
          </cell>
        </row>
        <row r="414">
          <cell r="A414">
            <v>41.9668</v>
          </cell>
          <cell r="B414">
            <v>46.502</v>
          </cell>
        </row>
        <row r="415">
          <cell r="A415">
            <v>41.9785</v>
          </cell>
          <cell r="B415">
            <v>46.502</v>
          </cell>
        </row>
        <row r="416">
          <cell r="A416">
            <v>41.4395</v>
          </cell>
          <cell r="B416">
            <v>46.502</v>
          </cell>
        </row>
        <row r="417">
          <cell r="A417">
            <v>41.4473</v>
          </cell>
          <cell r="B417">
            <v>46.502</v>
          </cell>
        </row>
        <row r="418">
          <cell r="A418">
            <v>41.7715</v>
          </cell>
          <cell r="B418">
            <v>46.502</v>
          </cell>
        </row>
        <row r="419">
          <cell r="A419">
            <v>41.7676</v>
          </cell>
          <cell r="B419">
            <v>46.502</v>
          </cell>
        </row>
        <row r="420">
          <cell r="A420">
            <v>41.4395</v>
          </cell>
          <cell r="B420">
            <v>46.502</v>
          </cell>
        </row>
        <row r="421">
          <cell r="A421">
            <v>41.5449</v>
          </cell>
          <cell r="B421">
            <v>46.502</v>
          </cell>
        </row>
        <row r="422">
          <cell r="A422">
            <v>41.8457</v>
          </cell>
          <cell r="B422">
            <v>46.502</v>
          </cell>
        </row>
        <row r="423">
          <cell r="A423">
            <v>41.8379</v>
          </cell>
          <cell r="B423">
            <v>46.502</v>
          </cell>
        </row>
        <row r="424">
          <cell r="A424">
            <v>41.8496</v>
          </cell>
          <cell r="B424">
            <v>46.502</v>
          </cell>
        </row>
        <row r="425">
          <cell r="A425">
            <v>41.8535</v>
          </cell>
          <cell r="B425">
            <v>46.502</v>
          </cell>
        </row>
        <row r="426">
          <cell r="A426">
            <v>41.8633</v>
          </cell>
          <cell r="B426">
            <v>46.502</v>
          </cell>
        </row>
        <row r="427">
          <cell r="A427">
            <v>41.8398</v>
          </cell>
          <cell r="B427">
            <v>46.502</v>
          </cell>
        </row>
        <row r="428">
          <cell r="A428">
            <v>41.4922</v>
          </cell>
          <cell r="B428">
            <v>46.502</v>
          </cell>
        </row>
        <row r="429">
          <cell r="A429">
            <v>41.8359</v>
          </cell>
          <cell r="B429">
            <v>46.502</v>
          </cell>
        </row>
        <row r="430">
          <cell r="A430">
            <v>41.8438</v>
          </cell>
          <cell r="B430">
            <v>46.502</v>
          </cell>
        </row>
        <row r="431">
          <cell r="A431">
            <v>41.8398</v>
          </cell>
          <cell r="B431">
            <v>46.502</v>
          </cell>
        </row>
        <row r="432">
          <cell r="A432">
            <v>41.8477</v>
          </cell>
          <cell r="B432">
            <v>46.502</v>
          </cell>
        </row>
        <row r="433">
          <cell r="A433">
            <v>41.4648</v>
          </cell>
          <cell r="B433">
            <v>46.502</v>
          </cell>
        </row>
        <row r="434">
          <cell r="A434">
            <v>41.4258</v>
          </cell>
          <cell r="B434">
            <v>46.502</v>
          </cell>
        </row>
        <row r="435">
          <cell r="A435">
            <v>41.418</v>
          </cell>
          <cell r="B435">
            <v>46.5098</v>
          </cell>
        </row>
        <row r="436">
          <cell r="A436">
            <v>41.4258</v>
          </cell>
          <cell r="B436">
            <v>46.502</v>
          </cell>
        </row>
        <row r="437">
          <cell r="A437">
            <v>41.8867</v>
          </cell>
          <cell r="B437">
            <v>46.502</v>
          </cell>
        </row>
        <row r="438">
          <cell r="A438">
            <v>41.8633</v>
          </cell>
          <cell r="B438">
            <v>46.502</v>
          </cell>
        </row>
        <row r="439">
          <cell r="A439">
            <v>41.8555</v>
          </cell>
          <cell r="B439">
            <v>46.502</v>
          </cell>
        </row>
        <row r="440">
          <cell r="A440">
            <v>41.8633</v>
          </cell>
          <cell r="B440">
            <v>46.502</v>
          </cell>
        </row>
        <row r="441">
          <cell r="A441">
            <v>41.8516</v>
          </cell>
          <cell r="B441">
            <v>46.502</v>
          </cell>
        </row>
        <row r="442">
          <cell r="A442">
            <v>41.8555</v>
          </cell>
          <cell r="B442">
            <v>46.502</v>
          </cell>
        </row>
        <row r="443">
          <cell r="A443">
            <v>41.5391</v>
          </cell>
          <cell r="B443">
            <v>46.502</v>
          </cell>
        </row>
        <row r="444">
          <cell r="A444">
            <v>41.5234</v>
          </cell>
          <cell r="B444">
            <v>46.502</v>
          </cell>
        </row>
        <row r="445">
          <cell r="A445">
            <v>41.5078</v>
          </cell>
          <cell r="B445">
            <v>46.502</v>
          </cell>
        </row>
        <row r="446">
          <cell r="A446">
            <v>41.5195</v>
          </cell>
          <cell r="B446">
            <v>46.502</v>
          </cell>
        </row>
        <row r="447">
          <cell r="A447">
            <v>41.9844</v>
          </cell>
          <cell r="B447">
            <v>46.502</v>
          </cell>
        </row>
        <row r="448">
          <cell r="A448">
            <v>41.9883</v>
          </cell>
          <cell r="B448">
            <v>46.502</v>
          </cell>
        </row>
        <row r="449">
          <cell r="A449">
            <v>41.9883</v>
          </cell>
          <cell r="B449">
            <v>46.502</v>
          </cell>
        </row>
        <row r="450">
          <cell r="A450">
            <v>41.9961</v>
          </cell>
          <cell r="B450">
            <v>46.502</v>
          </cell>
        </row>
        <row r="451">
          <cell r="A451">
            <v>41.6211</v>
          </cell>
          <cell r="B451">
            <v>46.502</v>
          </cell>
        </row>
        <row r="452">
          <cell r="A452">
            <v>41.9492</v>
          </cell>
          <cell r="B452">
            <v>46.502</v>
          </cell>
        </row>
        <row r="453">
          <cell r="A453">
            <v>41.9453</v>
          </cell>
          <cell r="B453">
            <v>46.502</v>
          </cell>
        </row>
        <row r="454">
          <cell r="A454">
            <v>41.9492</v>
          </cell>
          <cell r="B454">
            <v>46.5059</v>
          </cell>
        </row>
        <row r="455">
          <cell r="A455">
            <v>41.9609</v>
          </cell>
          <cell r="B455">
            <v>46.5059</v>
          </cell>
        </row>
        <row r="456">
          <cell r="A456">
            <v>41.9961</v>
          </cell>
          <cell r="B456">
            <v>46.5059</v>
          </cell>
        </row>
        <row r="457">
          <cell r="A457">
            <v>43.1172</v>
          </cell>
          <cell r="B457">
            <v>46.5059</v>
          </cell>
        </row>
        <row r="458">
          <cell r="A458">
            <v>43.0625</v>
          </cell>
          <cell r="B458">
            <v>46.5059</v>
          </cell>
        </row>
        <row r="459">
          <cell r="A459">
            <v>43.0664</v>
          </cell>
          <cell r="B459">
            <v>46.5059</v>
          </cell>
        </row>
        <row r="460">
          <cell r="A460">
            <v>43.1016</v>
          </cell>
          <cell r="B460">
            <v>46.5059</v>
          </cell>
        </row>
        <row r="461">
          <cell r="A461">
            <v>43.0664</v>
          </cell>
          <cell r="B461">
            <v>46.5059</v>
          </cell>
        </row>
        <row r="462">
          <cell r="A462">
            <v>43.0703</v>
          </cell>
          <cell r="B462">
            <v>46.5098</v>
          </cell>
        </row>
        <row r="463">
          <cell r="A463">
            <v>43.1338</v>
          </cell>
          <cell r="B463">
            <v>46.5059</v>
          </cell>
        </row>
        <row r="464">
          <cell r="A464">
            <v>43.0869</v>
          </cell>
          <cell r="B464">
            <v>46.5059</v>
          </cell>
        </row>
        <row r="465">
          <cell r="A465">
            <v>43.8779</v>
          </cell>
          <cell r="B465">
            <v>46.5059</v>
          </cell>
        </row>
        <row r="466">
          <cell r="A466">
            <v>43.1553</v>
          </cell>
          <cell r="B466">
            <v>46.5059</v>
          </cell>
        </row>
        <row r="467">
          <cell r="A467">
            <v>43.9297</v>
          </cell>
          <cell r="B467">
            <v>46.5059</v>
          </cell>
        </row>
        <row r="468">
          <cell r="A468">
            <v>44.0664</v>
          </cell>
          <cell r="B468">
            <v>46.5059</v>
          </cell>
        </row>
        <row r="469">
          <cell r="A469">
            <v>44.1875</v>
          </cell>
          <cell r="B469">
            <v>46.5059</v>
          </cell>
        </row>
        <row r="470">
          <cell r="A470">
            <v>44.3828</v>
          </cell>
          <cell r="B470">
            <v>46.5059</v>
          </cell>
        </row>
        <row r="471">
          <cell r="A471">
            <v>44.5273</v>
          </cell>
          <cell r="B471">
            <v>46.5059</v>
          </cell>
        </row>
        <row r="472">
          <cell r="A472">
            <v>44.4062</v>
          </cell>
          <cell r="B472">
            <v>46.5059</v>
          </cell>
        </row>
        <row r="473">
          <cell r="A473">
            <v>44.4219</v>
          </cell>
          <cell r="B473">
            <v>46.5059</v>
          </cell>
        </row>
        <row r="474">
          <cell r="A474">
            <v>44.6797</v>
          </cell>
          <cell r="B474">
            <v>46.5059</v>
          </cell>
        </row>
        <row r="475">
          <cell r="A475">
            <v>44.8281</v>
          </cell>
          <cell r="B475">
            <v>46.5059</v>
          </cell>
        </row>
        <row r="476">
          <cell r="A476">
            <v>43.998</v>
          </cell>
          <cell r="B476">
            <v>46.5059</v>
          </cell>
        </row>
        <row r="477">
          <cell r="A477">
            <v>50.7021</v>
          </cell>
          <cell r="B477">
            <v>46.5059</v>
          </cell>
        </row>
        <row r="478">
          <cell r="A478">
            <v>49.7959</v>
          </cell>
          <cell r="B478">
            <v>46.5059</v>
          </cell>
        </row>
        <row r="479">
          <cell r="A479">
            <v>49.7959</v>
          </cell>
          <cell r="B479">
            <v>46.5098</v>
          </cell>
        </row>
        <row r="480">
          <cell r="A480">
            <v>49.8193</v>
          </cell>
          <cell r="B480">
            <v>46.5098</v>
          </cell>
        </row>
        <row r="481">
          <cell r="A481">
            <v>55.5381</v>
          </cell>
          <cell r="B481">
            <v>46.5059</v>
          </cell>
        </row>
        <row r="482">
          <cell r="A482">
            <v>56.1748</v>
          </cell>
          <cell r="B482">
            <v>46.5059</v>
          </cell>
        </row>
        <row r="483">
          <cell r="A483">
            <v>55.9209</v>
          </cell>
          <cell r="B483">
            <v>46.502</v>
          </cell>
        </row>
        <row r="484">
          <cell r="A484">
            <v>55.9287</v>
          </cell>
          <cell r="B484">
            <v>46.5059</v>
          </cell>
        </row>
        <row r="485">
          <cell r="A485">
            <v>55.9248</v>
          </cell>
          <cell r="B485">
            <v>46.5527</v>
          </cell>
        </row>
        <row r="486">
          <cell r="A486">
            <v>54.9873</v>
          </cell>
          <cell r="B486">
            <v>46.5137</v>
          </cell>
        </row>
        <row r="487">
          <cell r="A487">
            <v>55.4717</v>
          </cell>
          <cell r="B487">
            <v>46.5176</v>
          </cell>
        </row>
        <row r="488">
          <cell r="A488">
            <v>55.4795</v>
          </cell>
          <cell r="B488">
            <v>46.5684</v>
          </cell>
        </row>
        <row r="489">
          <cell r="A489">
            <v>55.4639</v>
          </cell>
          <cell r="B489">
            <v>46.5176</v>
          </cell>
        </row>
        <row r="490">
          <cell r="A490">
            <v>55.4678</v>
          </cell>
          <cell r="B490">
            <v>41.5918</v>
          </cell>
        </row>
        <row r="491">
          <cell r="A491">
            <v>55.46</v>
          </cell>
          <cell r="B491">
            <v>41.6113</v>
          </cell>
        </row>
        <row r="492">
          <cell r="A492">
            <v>61.8389</v>
          </cell>
          <cell r="B492">
            <v>41.7051</v>
          </cell>
        </row>
        <row r="493">
          <cell r="A493">
            <v>61.7021</v>
          </cell>
          <cell r="B493">
            <v>41.7012</v>
          </cell>
        </row>
        <row r="494">
          <cell r="A494">
            <v>61.6787</v>
          </cell>
          <cell r="B494">
            <v>41.6426</v>
          </cell>
        </row>
        <row r="495">
          <cell r="A495">
            <v>61.6826</v>
          </cell>
          <cell r="B495">
            <v>41.6582</v>
          </cell>
        </row>
        <row r="496">
          <cell r="A496">
            <v>61.6787</v>
          </cell>
          <cell r="B496">
            <v>41.6699</v>
          </cell>
        </row>
        <row r="497">
          <cell r="A497">
            <v>61.6748</v>
          </cell>
          <cell r="B497">
            <v>41.6738</v>
          </cell>
        </row>
        <row r="498">
          <cell r="A498">
            <v>61.6973</v>
          </cell>
          <cell r="B498">
            <v>41.6738</v>
          </cell>
        </row>
        <row r="499">
          <cell r="A499">
            <v>61.6934</v>
          </cell>
          <cell r="B499">
            <v>41.6777</v>
          </cell>
        </row>
        <row r="500">
          <cell r="A500">
            <v>61.6777</v>
          </cell>
          <cell r="B500">
            <v>41.2285</v>
          </cell>
        </row>
        <row r="501">
          <cell r="A501">
            <v>61.6738</v>
          </cell>
          <cell r="B501">
            <v>41.2246</v>
          </cell>
        </row>
        <row r="502">
          <cell r="A502">
            <v>61.6738</v>
          </cell>
          <cell r="B502">
            <v>41.2207</v>
          </cell>
        </row>
        <row r="503">
          <cell r="A503">
            <v>59.8652</v>
          </cell>
          <cell r="B503">
            <v>41.2207</v>
          </cell>
        </row>
        <row r="504">
          <cell r="A504">
            <v>61.6191</v>
          </cell>
          <cell r="B504">
            <v>41.3652</v>
          </cell>
        </row>
        <row r="505">
          <cell r="A505">
            <v>61.5918</v>
          </cell>
          <cell r="B505">
            <v>41.3418</v>
          </cell>
        </row>
        <row r="506">
          <cell r="A506">
            <v>61.5918</v>
          </cell>
          <cell r="B506">
            <v>41.3301</v>
          </cell>
        </row>
        <row r="507">
          <cell r="A507">
            <v>61.5957</v>
          </cell>
          <cell r="B507">
            <v>41.3457</v>
          </cell>
        </row>
        <row r="508">
          <cell r="A508">
            <v>61.5879</v>
          </cell>
          <cell r="B508">
            <v>41.3457</v>
          </cell>
        </row>
        <row r="509">
          <cell r="A509">
            <v>61.5996</v>
          </cell>
          <cell r="B509">
            <v>41.2637</v>
          </cell>
        </row>
        <row r="510">
          <cell r="A510">
            <v>61.5879</v>
          </cell>
          <cell r="B510">
            <v>41.2402</v>
          </cell>
        </row>
        <row r="511">
          <cell r="A511">
            <v>61.584</v>
          </cell>
          <cell r="B511">
            <v>41.252</v>
          </cell>
        </row>
        <row r="512">
          <cell r="A512">
            <v>61.584</v>
          </cell>
          <cell r="B512">
            <v>41.248</v>
          </cell>
        </row>
        <row r="513">
          <cell r="A513">
            <v>61.5762</v>
          </cell>
          <cell r="B513">
            <v>43.9072</v>
          </cell>
        </row>
        <row r="514">
          <cell r="A514">
            <v>61.584</v>
          </cell>
          <cell r="B514">
            <v>42.8018</v>
          </cell>
        </row>
        <row r="515">
          <cell r="A515">
            <v>61.5918</v>
          </cell>
          <cell r="B515">
            <v>42.7119</v>
          </cell>
        </row>
        <row r="516">
          <cell r="A516">
            <v>61.5879</v>
          </cell>
          <cell r="B516">
            <v>42.7471</v>
          </cell>
        </row>
        <row r="517">
          <cell r="A517">
            <v>61.5879</v>
          </cell>
          <cell r="B517">
            <v>42.7158</v>
          </cell>
        </row>
        <row r="518">
          <cell r="A518">
            <v>55.2754</v>
          </cell>
          <cell r="B518">
            <v>42.7158</v>
          </cell>
        </row>
        <row r="519">
          <cell r="A519">
            <v>55.5645</v>
          </cell>
          <cell r="B519">
            <v>42.7783</v>
          </cell>
        </row>
        <row r="520">
          <cell r="A520">
            <v>56.0254</v>
          </cell>
          <cell r="B520">
            <v>42.7617</v>
          </cell>
        </row>
        <row r="521">
          <cell r="A521">
            <v>56.0684</v>
          </cell>
          <cell r="B521">
            <v>42.8867</v>
          </cell>
        </row>
        <row r="522">
          <cell r="A522">
            <v>56.209</v>
          </cell>
          <cell r="B522">
            <v>42.7578</v>
          </cell>
        </row>
        <row r="523">
          <cell r="A523">
            <v>55.8496</v>
          </cell>
          <cell r="B523">
            <v>42.7383</v>
          </cell>
        </row>
        <row r="524">
          <cell r="A524">
            <v>55.6152</v>
          </cell>
          <cell r="B524">
            <v>42.7383</v>
          </cell>
        </row>
        <row r="525">
          <cell r="A525">
            <v>53.3027</v>
          </cell>
          <cell r="B525">
            <v>43.1758</v>
          </cell>
        </row>
        <row r="526">
          <cell r="A526">
            <v>53.373</v>
          </cell>
          <cell r="B526">
            <v>43.4727</v>
          </cell>
        </row>
        <row r="527">
          <cell r="A527">
            <v>53.459</v>
          </cell>
          <cell r="B527">
            <v>43.6992</v>
          </cell>
        </row>
        <row r="528">
          <cell r="A528">
            <v>53.3496</v>
          </cell>
          <cell r="B528">
            <v>43.9189</v>
          </cell>
        </row>
        <row r="529">
          <cell r="A529">
            <v>53.3574</v>
          </cell>
          <cell r="B529">
            <v>48.2441</v>
          </cell>
        </row>
        <row r="530">
          <cell r="A530">
            <v>53.3535</v>
          </cell>
          <cell r="B530">
            <v>50.0762</v>
          </cell>
        </row>
        <row r="531">
          <cell r="A531">
            <v>44.0254</v>
          </cell>
          <cell r="B531">
            <v>49.3145</v>
          </cell>
        </row>
        <row r="532">
          <cell r="A532">
            <v>44.0215</v>
          </cell>
          <cell r="B532">
            <v>49.3184</v>
          </cell>
        </row>
        <row r="533">
          <cell r="A533">
            <v>44.5801</v>
          </cell>
          <cell r="B533">
            <v>49.3184</v>
          </cell>
        </row>
        <row r="534">
          <cell r="A534">
            <v>44.4473</v>
          </cell>
          <cell r="B534">
            <v>49.3145</v>
          </cell>
        </row>
        <row r="535">
          <cell r="A535">
            <v>43.9277</v>
          </cell>
          <cell r="B535">
            <v>49.3027</v>
          </cell>
        </row>
        <row r="536">
          <cell r="A536">
            <v>43.9395</v>
          </cell>
          <cell r="B536">
            <v>49.3066</v>
          </cell>
        </row>
        <row r="537">
          <cell r="A537">
            <v>44.2871</v>
          </cell>
          <cell r="B537">
            <v>49.3027</v>
          </cell>
        </row>
        <row r="538">
          <cell r="A538">
            <v>45.377</v>
          </cell>
          <cell r="B538">
            <v>48.334</v>
          </cell>
        </row>
        <row r="539">
          <cell r="A539">
            <v>44.6035</v>
          </cell>
          <cell r="B539">
            <v>55.4053</v>
          </cell>
        </row>
        <row r="540">
          <cell r="A540">
            <v>44.6074</v>
          </cell>
          <cell r="B540">
            <v>55.4131</v>
          </cell>
        </row>
        <row r="541">
          <cell r="A541">
            <v>44.6387</v>
          </cell>
          <cell r="B541">
            <v>55.4131</v>
          </cell>
        </row>
        <row r="542">
          <cell r="A542">
            <v>44.6582</v>
          </cell>
          <cell r="B542">
            <v>55.417</v>
          </cell>
        </row>
        <row r="543">
          <cell r="A543">
            <v>43.2988</v>
          </cell>
          <cell r="B543">
            <v>54.7783</v>
          </cell>
        </row>
        <row r="544">
          <cell r="A544">
            <v>43.2832</v>
          </cell>
          <cell r="B544">
            <v>54.7822</v>
          </cell>
        </row>
        <row r="545">
          <cell r="A545">
            <v>43.4434</v>
          </cell>
          <cell r="B545">
            <v>54.7783</v>
          </cell>
        </row>
        <row r="546">
          <cell r="A546">
            <v>43.3027</v>
          </cell>
          <cell r="B546">
            <v>54.7939</v>
          </cell>
        </row>
        <row r="547">
          <cell r="A547">
            <v>43.1387</v>
          </cell>
          <cell r="B547">
            <v>61.4473</v>
          </cell>
        </row>
        <row r="548">
          <cell r="A548">
            <v>43.0918</v>
          </cell>
          <cell r="B548">
            <v>61.377</v>
          </cell>
        </row>
        <row r="549">
          <cell r="A549">
            <v>43.0879</v>
          </cell>
          <cell r="B549">
            <v>61.373</v>
          </cell>
        </row>
        <row r="550">
          <cell r="A550">
            <v>43.0918</v>
          </cell>
          <cell r="B550">
            <v>61.3691</v>
          </cell>
        </row>
        <row r="551">
          <cell r="A551">
            <v>43.0879</v>
          </cell>
          <cell r="B551">
            <v>61.373</v>
          </cell>
        </row>
        <row r="552">
          <cell r="A552">
            <v>43.1152</v>
          </cell>
          <cell r="B552">
            <v>61.373</v>
          </cell>
        </row>
        <row r="553">
          <cell r="A553">
            <v>43.0918</v>
          </cell>
          <cell r="B553">
            <v>61.2988</v>
          </cell>
        </row>
        <row r="554">
          <cell r="A554">
            <v>43.0879</v>
          </cell>
          <cell r="B554">
            <v>61.3105</v>
          </cell>
        </row>
        <row r="555">
          <cell r="A555">
            <v>43.0723</v>
          </cell>
          <cell r="B555">
            <v>62.1426</v>
          </cell>
        </row>
        <row r="556">
          <cell r="A556">
            <v>43.0762</v>
          </cell>
          <cell r="B556">
            <v>62.0801</v>
          </cell>
        </row>
        <row r="557">
          <cell r="A557">
            <v>43.0762</v>
          </cell>
          <cell r="B557">
            <v>57.3652</v>
          </cell>
        </row>
        <row r="558">
          <cell r="A558">
            <v>43.0762</v>
          </cell>
          <cell r="B558">
            <v>57.8418</v>
          </cell>
        </row>
        <row r="559">
          <cell r="A559">
            <v>43.0762</v>
          </cell>
          <cell r="B559">
            <v>62.9434</v>
          </cell>
        </row>
        <row r="560">
          <cell r="A560">
            <v>43.0762</v>
          </cell>
          <cell r="B560">
            <v>64.2949</v>
          </cell>
        </row>
        <row r="561">
          <cell r="A561">
            <v>43.0762</v>
          </cell>
          <cell r="B561">
            <v>64.2559</v>
          </cell>
        </row>
        <row r="562">
          <cell r="A562">
            <v>43.0801</v>
          </cell>
          <cell r="B562">
            <v>64.2715</v>
          </cell>
        </row>
        <row r="563">
          <cell r="A563">
            <v>43.0762</v>
          </cell>
          <cell r="B563">
            <v>64.2637</v>
          </cell>
        </row>
        <row r="564">
          <cell r="A564">
            <v>43.0762</v>
          </cell>
          <cell r="B564">
            <v>64.2676</v>
          </cell>
        </row>
        <row r="565">
          <cell r="A565">
            <v>43.0762</v>
          </cell>
          <cell r="B565">
            <v>64.2598</v>
          </cell>
        </row>
        <row r="566">
          <cell r="A566">
            <v>43.0762</v>
          </cell>
          <cell r="B566">
            <v>64.2646</v>
          </cell>
        </row>
        <row r="567">
          <cell r="A567">
            <v>43.0762</v>
          </cell>
          <cell r="B567">
            <v>64.2646</v>
          </cell>
        </row>
        <row r="568">
          <cell r="A568">
            <v>43.0762</v>
          </cell>
          <cell r="B568">
            <v>64.2646</v>
          </cell>
        </row>
        <row r="569">
          <cell r="A569">
            <v>43.0762</v>
          </cell>
          <cell r="B569">
            <v>64.374</v>
          </cell>
        </row>
        <row r="570">
          <cell r="A570">
            <v>43.0762</v>
          </cell>
          <cell r="B570">
            <v>64.9639</v>
          </cell>
        </row>
        <row r="571">
          <cell r="A571">
            <v>43.0762</v>
          </cell>
          <cell r="B571">
            <v>55.9834</v>
          </cell>
        </row>
        <row r="572">
          <cell r="A572">
            <v>43.0762</v>
          </cell>
          <cell r="B572">
            <v>56.21</v>
          </cell>
        </row>
        <row r="573">
          <cell r="A573">
            <v>43.0762</v>
          </cell>
          <cell r="B573">
            <v>56.2959</v>
          </cell>
        </row>
        <row r="574">
          <cell r="A574">
            <v>43.0762</v>
          </cell>
          <cell r="B574">
            <v>55.9443</v>
          </cell>
        </row>
        <row r="575">
          <cell r="A575">
            <v>43.0762</v>
          </cell>
          <cell r="B575">
            <v>55.7568</v>
          </cell>
        </row>
        <row r="576">
          <cell r="A576">
            <v>43.0762</v>
          </cell>
          <cell r="B576">
            <v>53.7842</v>
          </cell>
        </row>
        <row r="577">
          <cell r="A577">
            <v>43.0762</v>
          </cell>
          <cell r="B577">
            <v>53.7334</v>
          </cell>
        </row>
        <row r="578">
          <cell r="A578">
            <v>43.0762</v>
          </cell>
          <cell r="B578">
            <v>50.0791</v>
          </cell>
        </row>
        <row r="579">
          <cell r="A579">
            <v>43.0762</v>
          </cell>
          <cell r="B579">
            <v>50.0674</v>
          </cell>
        </row>
        <row r="580">
          <cell r="A580">
            <v>43.0762</v>
          </cell>
          <cell r="B580">
            <v>42.1611</v>
          </cell>
        </row>
        <row r="581">
          <cell r="A581">
            <v>43.0762</v>
          </cell>
          <cell r="B581">
            <v>42.1533</v>
          </cell>
        </row>
        <row r="582">
          <cell r="A582">
            <v>43.0762</v>
          </cell>
          <cell r="B582">
            <v>42.1377</v>
          </cell>
        </row>
        <row r="583">
          <cell r="A583">
            <v>43.0762</v>
          </cell>
          <cell r="B583">
            <v>42.1533</v>
          </cell>
        </row>
        <row r="584">
          <cell r="A584">
            <v>43.0762</v>
          </cell>
          <cell r="B584">
            <v>42.1221</v>
          </cell>
        </row>
        <row r="585">
          <cell r="A585">
            <v>43.0762</v>
          </cell>
          <cell r="B585">
            <v>42.1221</v>
          </cell>
        </row>
        <row r="586">
          <cell r="A586">
            <v>43.0723</v>
          </cell>
          <cell r="B586">
            <v>42.1182</v>
          </cell>
        </row>
        <row r="587">
          <cell r="A587">
            <v>43.0762</v>
          </cell>
          <cell r="B587">
            <v>42.1143</v>
          </cell>
        </row>
        <row r="588">
          <cell r="A588">
            <v>43.0762</v>
          </cell>
          <cell r="B588">
            <v>42.1143</v>
          </cell>
        </row>
        <row r="589">
          <cell r="A589">
            <v>43.0762</v>
          </cell>
          <cell r="B589">
            <v>42.1143</v>
          </cell>
        </row>
        <row r="590">
          <cell r="A590">
            <v>43.0762</v>
          </cell>
          <cell r="B590">
            <v>42.1143</v>
          </cell>
        </row>
        <row r="591">
          <cell r="A591">
            <v>43.0762</v>
          </cell>
          <cell r="B591">
            <v>42.1143</v>
          </cell>
        </row>
        <row r="592">
          <cell r="A592">
            <v>43.0762</v>
          </cell>
          <cell r="B592">
            <v>42.083</v>
          </cell>
        </row>
        <row r="593">
          <cell r="A593">
            <v>43.0801</v>
          </cell>
          <cell r="B593">
            <v>42.083</v>
          </cell>
        </row>
        <row r="594">
          <cell r="A594">
            <v>43.0762</v>
          </cell>
          <cell r="B594">
            <v>42.083</v>
          </cell>
        </row>
        <row r="595">
          <cell r="A595">
            <v>43.0762</v>
          </cell>
          <cell r="B595">
            <v>42.083</v>
          </cell>
        </row>
        <row r="596">
          <cell r="A596">
            <v>43.0762</v>
          </cell>
          <cell r="B596">
            <v>42.083</v>
          </cell>
        </row>
        <row r="597">
          <cell r="A597">
            <v>43.0762</v>
          </cell>
          <cell r="B597">
            <v>42.083</v>
          </cell>
        </row>
        <row r="598">
          <cell r="A598">
            <v>43.0762</v>
          </cell>
          <cell r="B598">
            <v>42.083</v>
          </cell>
        </row>
        <row r="599">
          <cell r="A599">
            <v>43.0762</v>
          </cell>
          <cell r="B599">
            <v>42.083</v>
          </cell>
        </row>
        <row r="600">
          <cell r="A600">
            <v>43.0762</v>
          </cell>
          <cell r="B600">
            <v>42.083</v>
          </cell>
        </row>
        <row r="601">
          <cell r="A601">
            <v>43.0762</v>
          </cell>
          <cell r="B601">
            <v>42.083</v>
          </cell>
        </row>
        <row r="602">
          <cell r="A602">
            <v>43.0762</v>
          </cell>
          <cell r="B602">
            <v>42.083</v>
          </cell>
        </row>
        <row r="603">
          <cell r="A603">
            <v>43.0762</v>
          </cell>
          <cell r="B603">
            <v>42.083</v>
          </cell>
        </row>
        <row r="604">
          <cell r="A604">
            <v>43.0762</v>
          </cell>
          <cell r="B604">
            <v>42.083</v>
          </cell>
        </row>
        <row r="605">
          <cell r="A605">
            <v>43.0762</v>
          </cell>
          <cell r="B605">
            <v>42.083</v>
          </cell>
        </row>
        <row r="606">
          <cell r="A606">
            <v>43.0605</v>
          </cell>
          <cell r="B606">
            <v>42.083</v>
          </cell>
        </row>
        <row r="607">
          <cell r="A607">
            <v>43.0605</v>
          </cell>
          <cell r="B607">
            <v>42.083</v>
          </cell>
        </row>
        <row r="608">
          <cell r="A608">
            <v>43.0605</v>
          </cell>
          <cell r="B608">
            <v>42.083</v>
          </cell>
        </row>
        <row r="609">
          <cell r="A609">
            <v>43.0605</v>
          </cell>
          <cell r="B609">
            <v>42.083</v>
          </cell>
        </row>
        <row r="610">
          <cell r="A610">
            <v>43.0605</v>
          </cell>
          <cell r="B610">
            <v>42.0791</v>
          </cell>
        </row>
        <row r="611">
          <cell r="A611">
            <v>43.0605</v>
          </cell>
          <cell r="B611">
            <v>42.083</v>
          </cell>
        </row>
        <row r="612">
          <cell r="A612">
            <v>43.0605</v>
          </cell>
          <cell r="B612">
            <v>42.0869</v>
          </cell>
        </row>
        <row r="613">
          <cell r="A613">
            <v>43.0605</v>
          </cell>
          <cell r="B613">
            <v>42.083</v>
          </cell>
        </row>
        <row r="614">
          <cell r="A614">
            <v>43.0605</v>
          </cell>
          <cell r="B614">
            <v>42.083</v>
          </cell>
        </row>
        <row r="615">
          <cell r="A615">
            <v>43.0605</v>
          </cell>
          <cell r="B615">
            <v>42.083</v>
          </cell>
        </row>
        <row r="616">
          <cell r="A616">
            <v>43.0605</v>
          </cell>
          <cell r="B616">
            <v>42.083</v>
          </cell>
        </row>
        <row r="617">
          <cell r="A617">
            <v>43.0566</v>
          </cell>
          <cell r="B617">
            <v>42.083</v>
          </cell>
        </row>
        <row r="618">
          <cell r="A618">
            <v>43.0605</v>
          </cell>
          <cell r="B618">
            <v>42.083</v>
          </cell>
        </row>
        <row r="619">
          <cell r="A619">
            <v>43.0605</v>
          </cell>
          <cell r="B619">
            <v>42.083</v>
          </cell>
        </row>
        <row r="620">
          <cell r="A620">
            <v>43.0605</v>
          </cell>
          <cell r="B620">
            <v>42.083</v>
          </cell>
        </row>
        <row r="621">
          <cell r="A621">
            <v>43.0605</v>
          </cell>
          <cell r="B621">
            <v>42.083</v>
          </cell>
        </row>
        <row r="622">
          <cell r="A622">
            <v>43.0605</v>
          </cell>
          <cell r="B622">
            <v>42.083</v>
          </cell>
        </row>
        <row r="623">
          <cell r="A623">
            <v>43.0645</v>
          </cell>
          <cell r="B623">
            <v>42.083</v>
          </cell>
        </row>
        <row r="624">
          <cell r="A624">
            <v>43.0645</v>
          </cell>
          <cell r="B624">
            <v>42.083</v>
          </cell>
        </row>
        <row r="625">
          <cell r="A625">
            <v>43.0605</v>
          </cell>
          <cell r="B625">
            <v>42.083</v>
          </cell>
        </row>
        <row r="626">
          <cell r="A626">
            <v>43.0605</v>
          </cell>
          <cell r="B626">
            <v>42.083</v>
          </cell>
        </row>
        <row r="627">
          <cell r="A627">
            <v>43.0605</v>
          </cell>
          <cell r="B627">
            <v>42.083</v>
          </cell>
        </row>
        <row r="628">
          <cell r="A628">
            <v>43.0605</v>
          </cell>
          <cell r="B628">
            <v>42.083</v>
          </cell>
        </row>
        <row r="629">
          <cell r="A629">
            <v>43.0605</v>
          </cell>
          <cell r="B629">
            <v>42.083</v>
          </cell>
        </row>
        <row r="630">
          <cell r="A630">
            <v>43.0605</v>
          </cell>
          <cell r="B630">
            <v>42.083</v>
          </cell>
        </row>
        <row r="631">
          <cell r="A631">
            <v>43.0605</v>
          </cell>
          <cell r="B631">
            <v>42.083</v>
          </cell>
        </row>
        <row r="632">
          <cell r="A632">
            <v>43.0605</v>
          </cell>
          <cell r="B632">
            <v>42.083</v>
          </cell>
        </row>
        <row r="633">
          <cell r="A633">
            <v>43.0605</v>
          </cell>
          <cell r="B633">
            <v>42.083</v>
          </cell>
        </row>
        <row r="634">
          <cell r="A634">
            <v>43.0605</v>
          </cell>
          <cell r="B634">
            <v>42.083</v>
          </cell>
        </row>
        <row r="635">
          <cell r="A635">
            <v>43.0605</v>
          </cell>
          <cell r="B635">
            <v>42.083</v>
          </cell>
        </row>
        <row r="636">
          <cell r="A636">
            <v>43.0605</v>
          </cell>
          <cell r="B636">
            <v>42.083</v>
          </cell>
        </row>
        <row r="637">
          <cell r="A637">
            <v>43.0605</v>
          </cell>
          <cell r="B637">
            <v>42.083</v>
          </cell>
        </row>
        <row r="638">
          <cell r="A638">
            <v>43.0605</v>
          </cell>
          <cell r="B638">
            <v>42.083</v>
          </cell>
        </row>
        <row r="639">
          <cell r="A639">
            <v>43.0605</v>
          </cell>
          <cell r="B639">
            <v>42.0908</v>
          </cell>
        </row>
        <row r="640">
          <cell r="A640">
            <v>43.0605</v>
          </cell>
          <cell r="B640">
            <v>42.083</v>
          </cell>
        </row>
        <row r="641">
          <cell r="A641">
            <v>43.0605</v>
          </cell>
          <cell r="B641">
            <v>42.083</v>
          </cell>
        </row>
        <row r="642">
          <cell r="A642">
            <v>43.0605</v>
          </cell>
          <cell r="B642">
            <v>42.083</v>
          </cell>
        </row>
        <row r="643">
          <cell r="A643">
            <v>43.0605</v>
          </cell>
          <cell r="B643">
            <v>42.083</v>
          </cell>
        </row>
        <row r="644">
          <cell r="A644">
            <v>43.0449</v>
          </cell>
          <cell r="B644">
            <v>42.083</v>
          </cell>
        </row>
        <row r="645">
          <cell r="A645">
            <v>43.0449</v>
          </cell>
          <cell r="B645">
            <v>42.083</v>
          </cell>
        </row>
        <row r="646">
          <cell r="A646">
            <v>43.0449</v>
          </cell>
          <cell r="B646">
            <v>42.083</v>
          </cell>
        </row>
        <row r="647">
          <cell r="A647">
            <v>43.0449</v>
          </cell>
          <cell r="B647">
            <v>42.083</v>
          </cell>
        </row>
        <row r="648">
          <cell r="A648">
            <v>43.041</v>
          </cell>
          <cell r="B648">
            <v>42.083</v>
          </cell>
        </row>
        <row r="649">
          <cell r="A649">
            <v>43.0449</v>
          </cell>
          <cell r="B649">
            <v>42.083</v>
          </cell>
        </row>
        <row r="650">
          <cell r="A650">
            <v>43.0449</v>
          </cell>
          <cell r="B650">
            <v>42.083</v>
          </cell>
        </row>
        <row r="651">
          <cell r="A651">
            <v>43.0449</v>
          </cell>
          <cell r="B651">
            <v>42.083</v>
          </cell>
        </row>
        <row r="652">
          <cell r="A652">
            <v>43.0449</v>
          </cell>
          <cell r="B652">
            <v>42.083</v>
          </cell>
        </row>
        <row r="653">
          <cell r="A653">
            <v>43.0449</v>
          </cell>
          <cell r="B653">
            <v>42.083</v>
          </cell>
        </row>
        <row r="654">
          <cell r="A654">
            <v>43.0527</v>
          </cell>
          <cell r="B654">
            <v>42.083</v>
          </cell>
        </row>
        <row r="655">
          <cell r="A655">
            <v>43.0449</v>
          </cell>
          <cell r="B655">
            <v>42.083</v>
          </cell>
        </row>
        <row r="656">
          <cell r="A656">
            <v>43.0449</v>
          </cell>
          <cell r="B656">
            <v>42.083</v>
          </cell>
        </row>
        <row r="657">
          <cell r="A657">
            <v>43.0449</v>
          </cell>
          <cell r="B657">
            <v>42.083</v>
          </cell>
        </row>
        <row r="658">
          <cell r="A658">
            <v>43.0449</v>
          </cell>
          <cell r="B658">
            <v>42.083</v>
          </cell>
        </row>
        <row r="659">
          <cell r="A659">
            <v>43.0449</v>
          </cell>
          <cell r="B659">
            <v>42.083</v>
          </cell>
        </row>
        <row r="660">
          <cell r="A660">
            <v>43.0449</v>
          </cell>
          <cell r="B660">
            <v>42.083</v>
          </cell>
        </row>
        <row r="661">
          <cell r="A661">
            <v>43.0449</v>
          </cell>
          <cell r="B661">
            <v>42.083</v>
          </cell>
        </row>
        <row r="662">
          <cell r="A662">
            <v>43.0449</v>
          </cell>
          <cell r="B662">
            <v>42.083</v>
          </cell>
        </row>
        <row r="663">
          <cell r="A663">
            <v>43.0449</v>
          </cell>
          <cell r="B663">
            <v>42.083</v>
          </cell>
        </row>
        <row r="664">
          <cell r="A664">
            <v>43.0449</v>
          </cell>
          <cell r="B664">
            <v>42.083</v>
          </cell>
        </row>
        <row r="665">
          <cell r="A665">
            <v>43.0449</v>
          </cell>
          <cell r="B665">
            <v>42.083</v>
          </cell>
        </row>
        <row r="666">
          <cell r="A666">
            <v>43.0449</v>
          </cell>
          <cell r="B666">
            <v>42.0869</v>
          </cell>
        </row>
        <row r="667">
          <cell r="A667">
            <v>43.0449</v>
          </cell>
          <cell r="B667">
            <v>42.083</v>
          </cell>
        </row>
        <row r="668">
          <cell r="A668">
            <v>43.0449</v>
          </cell>
          <cell r="B668">
            <v>42.083</v>
          </cell>
        </row>
        <row r="669">
          <cell r="A669">
            <v>43.0449</v>
          </cell>
          <cell r="B669">
            <v>42.083</v>
          </cell>
        </row>
        <row r="670">
          <cell r="A670">
            <v>43.0449</v>
          </cell>
          <cell r="B670">
            <v>42.083</v>
          </cell>
        </row>
        <row r="671">
          <cell r="A671">
            <v>43.0449</v>
          </cell>
          <cell r="B671">
            <v>42.083</v>
          </cell>
        </row>
        <row r="672">
          <cell r="A672">
            <v>43.0449</v>
          </cell>
          <cell r="B672">
            <v>42.083</v>
          </cell>
        </row>
        <row r="673">
          <cell r="A673">
            <v>43.0449</v>
          </cell>
          <cell r="B673">
            <v>42.083</v>
          </cell>
        </row>
        <row r="674">
          <cell r="A674">
            <v>43.0449</v>
          </cell>
          <cell r="B674">
            <v>42.083</v>
          </cell>
        </row>
        <row r="675">
          <cell r="A675">
            <v>43.0449</v>
          </cell>
          <cell r="B675">
            <v>42.083</v>
          </cell>
        </row>
        <row r="676">
          <cell r="A676">
            <v>43.0449</v>
          </cell>
          <cell r="B676">
            <v>42.083</v>
          </cell>
        </row>
        <row r="677">
          <cell r="A677">
            <v>43.0449</v>
          </cell>
          <cell r="B677">
            <v>42.083</v>
          </cell>
        </row>
        <row r="678">
          <cell r="A678">
            <v>43.0449</v>
          </cell>
          <cell r="B678">
            <v>42.083</v>
          </cell>
        </row>
        <row r="679">
          <cell r="A679">
            <v>43.041</v>
          </cell>
          <cell r="B679">
            <v>42.083</v>
          </cell>
        </row>
        <row r="680">
          <cell r="A680">
            <v>43.0449</v>
          </cell>
          <cell r="B680">
            <v>42.083</v>
          </cell>
        </row>
        <row r="681">
          <cell r="A681">
            <v>43.0449</v>
          </cell>
          <cell r="B681">
            <v>42.083</v>
          </cell>
        </row>
        <row r="682">
          <cell r="A682">
            <v>43.0449</v>
          </cell>
          <cell r="B682">
            <v>42.083</v>
          </cell>
        </row>
        <row r="683">
          <cell r="A683">
            <v>43.0449</v>
          </cell>
          <cell r="B683">
            <v>42.083</v>
          </cell>
        </row>
        <row r="684">
          <cell r="A684">
            <v>43.0488</v>
          </cell>
          <cell r="B684">
            <v>42.083</v>
          </cell>
        </row>
        <row r="685">
          <cell r="A685">
            <v>43.0449</v>
          </cell>
          <cell r="B685">
            <v>42.083</v>
          </cell>
        </row>
        <row r="686">
          <cell r="A686">
            <v>43.0449</v>
          </cell>
          <cell r="B686">
            <v>42.083</v>
          </cell>
        </row>
        <row r="687">
          <cell r="A687">
            <v>43.0449</v>
          </cell>
          <cell r="B687">
            <v>42.083</v>
          </cell>
        </row>
        <row r="688">
          <cell r="A688">
            <v>43.0449</v>
          </cell>
          <cell r="B688">
            <v>42.083</v>
          </cell>
        </row>
        <row r="689">
          <cell r="A689">
            <v>43.0449</v>
          </cell>
          <cell r="B689">
            <v>42.083</v>
          </cell>
        </row>
        <row r="690">
          <cell r="A690">
            <v>43.0449</v>
          </cell>
          <cell r="B690">
            <v>42.083</v>
          </cell>
        </row>
        <row r="691">
          <cell r="A691">
            <v>43.0449</v>
          </cell>
          <cell r="B691">
            <v>42.0869</v>
          </cell>
        </row>
        <row r="692">
          <cell r="A692">
            <v>43.0449</v>
          </cell>
          <cell r="B692">
            <v>42.083</v>
          </cell>
        </row>
        <row r="693">
          <cell r="A693">
            <v>43.0449</v>
          </cell>
          <cell r="B693">
            <v>42.083</v>
          </cell>
        </row>
        <row r="694">
          <cell r="A694">
            <v>43.0449</v>
          </cell>
          <cell r="B694">
            <v>42.083</v>
          </cell>
        </row>
        <row r="695">
          <cell r="A695">
            <v>43.0449</v>
          </cell>
          <cell r="B695">
            <v>42.083</v>
          </cell>
        </row>
        <row r="696">
          <cell r="A696">
            <v>43.0449</v>
          </cell>
          <cell r="B696">
            <v>42.083</v>
          </cell>
        </row>
        <row r="697">
          <cell r="A697">
            <v>43.0449</v>
          </cell>
          <cell r="B697">
            <v>42.0762</v>
          </cell>
        </row>
        <row r="698">
          <cell r="A698">
            <v>43.0449</v>
          </cell>
          <cell r="B698">
            <v>42.083</v>
          </cell>
        </row>
        <row r="699">
          <cell r="A699">
            <v>43.0449</v>
          </cell>
          <cell r="B699">
            <v>42.083</v>
          </cell>
        </row>
        <row r="700">
          <cell r="A700">
            <v>43.0449</v>
          </cell>
          <cell r="B700">
            <v>42.083</v>
          </cell>
        </row>
        <row r="701">
          <cell r="A701">
            <v>43.0449</v>
          </cell>
          <cell r="B701">
            <v>42.083</v>
          </cell>
        </row>
        <row r="702">
          <cell r="A702">
            <v>43.0449</v>
          </cell>
          <cell r="B702">
            <v>42.083</v>
          </cell>
        </row>
        <row r="703">
          <cell r="A703">
            <v>43.0449</v>
          </cell>
          <cell r="B703">
            <v>42.083</v>
          </cell>
        </row>
        <row r="704">
          <cell r="A704">
            <v>43.0449</v>
          </cell>
          <cell r="B704">
            <v>42.083</v>
          </cell>
        </row>
        <row r="705">
          <cell r="A705">
            <v>43.0449</v>
          </cell>
          <cell r="B705">
            <v>42.083</v>
          </cell>
        </row>
        <row r="706">
          <cell r="A706">
            <v>43.3027</v>
          </cell>
          <cell r="B706">
            <v>42.083</v>
          </cell>
        </row>
        <row r="707">
          <cell r="A707">
            <v>41.3887</v>
          </cell>
          <cell r="B707">
            <v>42.083</v>
          </cell>
        </row>
        <row r="708">
          <cell r="A708">
            <v>41.3652</v>
          </cell>
          <cell r="B708">
            <v>42.083</v>
          </cell>
        </row>
        <row r="709">
          <cell r="A709">
            <v>41.5176</v>
          </cell>
          <cell r="B709">
            <v>42.083</v>
          </cell>
        </row>
        <row r="710">
          <cell r="A710">
            <v>41.3691</v>
          </cell>
          <cell r="B710">
            <v>42.083</v>
          </cell>
        </row>
        <row r="711">
          <cell r="A711">
            <v>41.3691</v>
          </cell>
          <cell r="B711">
            <v>42.083</v>
          </cell>
        </row>
        <row r="712">
          <cell r="A712">
            <v>41.3691</v>
          </cell>
          <cell r="B712">
            <v>42.083</v>
          </cell>
        </row>
        <row r="713">
          <cell r="A713">
            <v>41.8301</v>
          </cell>
          <cell r="B713">
            <v>42.083</v>
          </cell>
        </row>
        <row r="714">
          <cell r="A714">
            <v>41.7754</v>
          </cell>
          <cell r="B714">
            <v>42.083</v>
          </cell>
        </row>
        <row r="715">
          <cell r="A715">
            <v>41.7832</v>
          </cell>
          <cell r="B715">
            <v>42.083</v>
          </cell>
        </row>
        <row r="716">
          <cell r="A716">
            <v>41.7871</v>
          </cell>
          <cell r="B716">
            <v>42.083</v>
          </cell>
        </row>
        <row r="717">
          <cell r="A717">
            <v>41.7793</v>
          </cell>
          <cell r="B717">
            <v>42.083</v>
          </cell>
        </row>
        <row r="718">
          <cell r="A718">
            <v>41.3418</v>
          </cell>
          <cell r="B718">
            <v>42.0869</v>
          </cell>
        </row>
        <row r="719">
          <cell r="A719">
            <v>41.2832</v>
          </cell>
          <cell r="B719">
            <v>42.0869</v>
          </cell>
        </row>
        <row r="720">
          <cell r="A720">
            <v>41.2793</v>
          </cell>
          <cell r="B720">
            <v>42.083</v>
          </cell>
        </row>
        <row r="721">
          <cell r="A721">
            <v>41.3223</v>
          </cell>
          <cell r="B721">
            <v>42.083</v>
          </cell>
        </row>
        <row r="722">
          <cell r="A722">
            <v>41.6152</v>
          </cell>
          <cell r="B722">
            <v>42.083</v>
          </cell>
        </row>
        <row r="723">
          <cell r="A723">
            <v>41.623</v>
          </cell>
          <cell r="B723">
            <v>42.083</v>
          </cell>
        </row>
        <row r="724">
          <cell r="A724">
            <v>41.6113</v>
          </cell>
          <cell r="B724">
            <v>42.083</v>
          </cell>
        </row>
        <row r="725">
          <cell r="A725">
            <v>41.3223</v>
          </cell>
          <cell r="B725">
            <v>42.083</v>
          </cell>
        </row>
        <row r="726">
          <cell r="A726">
            <v>41.2842</v>
          </cell>
          <cell r="B726">
            <v>42.083</v>
          </cell>
        </row>
        <row r="727">
          <cell r="A727">
            <v>41.2842</v>
          </cell>
          <cell r="B727">
            <v>42.083</v>
          </cell>
        </row>
        <row r="728">
          <cell r="A728">
            <v>41.2842</v>
          </cell>
          <cell r="B728">
            <v>42.083</v>
          </cell>
        </row>
        <row r="729">
          <cell r="A729">
            <v>41.7412</v>
          </cell>
          <cell r="B729">
            <v>42.083</v>
          </cell>
        </row>
        <row r="730">
          <cell r="A730">
            <v>41.8115</v>
          </cell>
          <cell r="B730">
            <v>42.083</v>
          </cell>
        </row>
        <row r="731">
          <cell r="A731">
            <v>41.6904</v>
          </cell>
          <cell r="B731">
            <v>42.083</v>
          </cell>
        </row>
        <row r="732">
          <cell r="A732">
            <v>41.7061</v>
          </cell>
          <cell r="B732">
            <v>42.083</v>
          </cell>
        </row>
        <row r="733">
          <cell r="A733">
            <v>41.6943</v>
          </cell>
          <cell r="B733">
            <v>42.083</v>
          </cell>
        </row>
        <row r="734">
          <cell r="A734">
            <v>41.6943</v>
          </cell>
          <cell r="B734">
            <v>42.083</v>
          </cell>
        </row>
        <row r="735">
          <cell r="A735">
            <v>41.2451</v>
          </cell>
          <cell r="B735">
            <v>42.083</v>
          </cell>
        </row>
        <row r="736">
          <cell r="A736">
            <v>41.2334</v>
          </cell>
          <cell r="B736">
            <v>42.083</v>
          </cell>
        </row>
        <row r="737">
          <cell r="A737">
            <v>41.2295</v>
          </cell>
          <cell r="B737">
            <v>42.083</v>
          </cell>
        </row>
        <row r="738">
          <cell r="A738">
            <v>41.2383</v>
          </cell>
          <cell r="B738">
            <v>42.083</v>
          </cell>
        </row>
        <row r="739">
          <cell r="A739">
            <v>41.5625</v>
          </cell>
          <cell r="B739">
            <v>42.083</v>
          </cell>
        </row>
        <row r="740">
          <cell r="A740">
            <v>41.5664</v>
          </cell>
          <cell r="B740">
            <v>42.083</v>
          </cell>
        </row>
        <row r="741">
          <cell r="A741">
            <v>41.5625</v>
          </cell>
          <cell r="B741">
            <v>42.1553</v>
          </cell>
        </row>
        <row r="742">
          <cell r="A742">
            <v>41.5703</v>
          </cell>
          <cell r="B742">
            <v>42.0967</v>
          </cell>
        </row>
        <row r="743">
          <cell r="A743">
            <v>41.7715</v>
          </cell>
          <cell r="B743">
            <v>42.0967</v>
          </cell>
        </row>
        <row r="744">
          <cell r="A744">
            <v>41.7637</v>
          </cell>
          <cell r="B744">
            <v>42.2764</v>
          </cell>
        </row>
        <row r="745">
          <cell r="A745">
            <v>41.7637</v>
          </cell>
          <cell r="B745">
            <v>42.1006</v>
          </cell>
        </row>
        <row r="746">
          <cell r="A746">
            <v>41.7598</v>
          </cell>
          <cell r="B746">
            <v>42.085</v>
          </cell>
        </row>
        <row r="747">
          <cell r="A747">
            <v>41.7598</v>
          </cell>
          <cell r="B747">
            <v>42.0889</v>
          </cell>
        </row>
        <row r="748">
          <cell r="A748">
            <v>41.7402</v>
          </cell>
          <cell r="B748">
            <v>42.0889</v>
          </cell>
        </row>
        <row r="749">
          <cell r="A749">
            <v>41.7168</v>
          </cell>
          <cell r="B749">
            <v>42.0889</v>
          </cell>
        </row>
        <row r="750">
          <cell r="A750">
            <v>41.709</v>
          </cell>
          <cell r="B750">
            <v>42.1006</v>
          </cell>
        </row>
        <row r="751">
          <cell r="A751">
            <v>41.7285</v>
          </cell>
          <cell r="B751">
            <v>42.0967</v>
          </cell>
        </row>
        <row r="752">
          <cell r="A752">
            <v>44.2969</v>
          </cell>
          <cell r="B752">
            <v>42.1006</v>
          </cell>
        </row>
        <row r="753">
          <cell r="A753">
            <v>43.2188</v>
          </cell>
          <cell r="B753">
            <v>42.1123</v>
          </cell>
        </row>
        <row r="754">
          <cell r="A754">
            <v>43.1914</v>
          </cell>
          <cell r="B754">
            <v>42.1006</v>
          </cell>
        </row>
        <row r="755">
          <cell r="A755">
            <v>43.1953</v>
          </cell>
          <cell r="B755">
            <v>42.1084</v>
          </cell>
        </row>
        <row r="756">
          <cell r="A756">
            <v>43.2031</v>
          </cell>
          <cell r="B756">
            <v>42.0811</v>
          </cell>
        </row>
        <row r="757">
          <cell r="A757">
            <v>43.1914</v>
          </cell>
          <cell r="B757">
            <v>42.0771</v>
          </cell>
        </row>
        <row r="758">
          <cell r="A758">
            <v>43.1953</v>
          </cell>
          <cell r="B758">
            <v>42.0771</v>
          </cell>
        </row>
        <row r="759">
          <cell r="A759">
            <v>43.1992</v>
          </cell>
          <cell r="B759">
            <v>42.0771</v>
          </cell>
        </row>
        <row r="760">
          <cell r="A760">
            <v>43.2695</v>
          </cell>
          <cell r="B760">
            <v>42.0771</v>
          </cell>
        </row>
        <row r="761">
          <cell r="A761">
            <v>43.2109</v>
          </cell>
          <cell r="B761">
            <v>42.0928</v>
          </cell>
        </row>
        <row r="762">
          <cell r="A762">
            <v>43.3672</v>
          </cell>
          <cell r="B762">
            <v>42.0811</v>
          </cell>
        </row>
        <row r="763">
          <cell r="A763">
            <v>43.25</v>
          </cell>
          <cell r="B763">
            <v>42.2451</v>
          </cell>
        </row>
        <row r="764">
          <cell r="A764">
            <v>42.8906</v>
          </cell>
          <cell r="B764">
            <v>42.21</v>
          </cell>
        </row>
        <row r="765">
          <cell r="A765">
            <v>42.9375</v>
          </cell>
          <cell r="B765">
            <v>42.21</v>
          </cell>
        </row>
        <row r="766">
          <cell r="A766">
            <v>43.3008</v>
          </cell>
          <cell r="B766">
            <v>42.2256</v>
          </cell>
        </row>
        <row r="767">
          <cell r="A767">
            <v>43.4297</v>
          </cell>
          <cell r="B767">
            <v>42.2021</v>
          </cell>
        </row>
        <row r="768">
          <cell r="A768">
            <v>43.6992</v>
          </cell>
          <cell r="B768">
            <v>42.2178</v>
          </cell>
        </row>
        <row r="769">
          <cell r="A769">
            <v>43.8828</v>
          </cell>
          <cell r="B769">
            <v>42.2139</v>
          </cell>
        </row>
        <row r="770">
          <cell r="A770">
            <v>44.0547</v>
          </cell>
          <cell r="B770">
            <v>42.0381</v>
          </cell>
        </row>
        <row r="771">
          <cell r="A771">
            <v>43.1953</v>
          </cell>
          <cell r="B771">
            <v>42.1748</v>
          </cell>
        </row>
        <row r="772">
          <cell r="A772">
            <v>43.3633</v>
          </cell>
          <cell r="B772">
            <v>42.1553</v>
          </cell>
        </row>
        <row r="773">
          <cell r="A773">
            <v>49</v>
          </cell>
          <cell r="B773">
            <v>42.1475</v>
          </cell>
        </row>
        <row r="774">
          <cell r="A774">
            <v>49.9902</v>
          </cell>
          <cell r="B774">
            <v>42.1553</v>
          </cell>
        </row>
        <row r="775">
          <cell r="A775">
            <v>49.5059</v>
          </cell>
          <cell r="B775">
            <v>42.1514</v>
          </cell>
        </row>
        <row r="776">
          <cell r="A776">
            <v>49.502</v>
          </cell>
          <cell r="B776">
            <v>42.1436</v>
          </cell>
        </row>
        <row r="777">
          <cell r="A777">
            <v>49.5059</v>
          </cell>
          <cell r="B777">
            <v>42.1631</v>
          </cell>
        </row>
        <row r="778">
          <cell r="A778">
            <v>49.498</v>
          </cell>
          <cell r="B778">
            <v>42.1514</v>
          </cell>
        </row>
        <row r="779">
          <cell r="A779">
            <v>53.6973</v>
          </cell>
          <cell r="B779">
            <v>42.1436</v>
          </cell>
        </row>
        <row r="780">
          <cell r="A780">
            <v>55.5254</v>
          </cell>
          <cell r="B780">
            <v>41.5889</v>
          </cell>
        </row>
        <row r="781">
          <cell r="A781">
            <v>55.5098</v>
          </cell>
          <cell r="B781">
            <v>43.96</v>
          </cell>
        </row>
        <row r="782">
          <cell r="A782">
            <v>55.5176</v>
          </cell>
          <cell r="B782">
            <v>43.0928</v>
          </cell>
        </row>
        <row r="783">
          <cell r="A783">
            <v>55.5527</v>
          </cell>
          <cell r="B783">
            <v>43.0615</v>
          </cell>
        </row>
        <row r="784">
          <cell r="A784">
            <v>55.5566</v>
          </cell>
          <cell r="B784">
            <v>43.0732</v>
          </cell>
        </row>
        <row r="785">
          <cell r="A785">
            <v>55.5566</v>
          </cell>
          <cell r="B785">
            <v>43.0771</v>
          </cell>
        </row>
        <row r="786">
          <cell r="A786">
            <v>55.5176</v>
          </cell>
          <cell r="B786">
            <v>42.8779</v>
          </cell>
        </row>
        <row r="787">
          <cell r="A787">
            <v>55.5098</v>
          </cell>
          <cell r="B787">
            <v>42.8857</v>
          </cell>
        </row>
        <row r="788">
          <cell r="A788">
            <v>55.5098</v>
          </cell>
          <cell r="B788">
            <v>42.9482</v>
          </cell>
        </row>
        <row r="789">
          <cell r="A789">
            <v>60.791</v>
          </cell>
          <cell r="B789">
            <v>42.9092</v>
          </cell>
        </row>
        <row r="790">
          <cell r="A790">
            <v>61.6582</v>
          </cell>
          <cell r="B790">
            <v>42.9834</v>
          </cell>
        </row>
        <row r="791">
          <cell r="A791">
            <v>61.6309</v>
          </cell>
          <cell r="B791">
            <v>42.9209</v>
          </cell>
        </row>
        <row r="792">
          <cell r="A792">
            <v>61.6387</v>
          </cell>
          <cell r="B792">
            <v>43.1377</v>
          </cell>
        </row>
        <row r="793">
          <cell r="A793">
            <v>61.6348</v>
          </cell>
          <cell r="B793">
            <v>43.2783</v>
          </cell>
        </row>
        <row r="794">
          <cell r="A794">
            <v>61.6387</v>
          </cell>
          <cell r="B794">
            <v>43.5439</v>
          </cell>
        </row>
        <row r="795">
          <cell r="A795">
            <v>61.623</v>
          </cell>
          <cell r="B795">
            <v>43.7666</v>
          </cell>
        </row>
        <row r="796">
          <cell r="A796">
            <v>61.6191</v>
          </cell>
          <cell r="B796">
            <v>43.9385</v>
          </cell>
        </row>
        <row r="797">
          <cell r="A797">
            <v>61.627</v>
          </cell>
          <cell r="B797">
            <v>48.2236</v>
          </cell>
        </row>
        <row r="798">
          <cell r="A798">
            <v>61.623</v>
          </cell>
          <cell r="B798">
            <v>50.0615</v>
          </cell>
        </row>
        <row r="799">
          <cell r="A799">
            <v>61.6348</v>
          </cell>
          <cell r="B799">
            <v>49.5576</v>
          </cell>
        </row>
        <row r="800">
          <cell r="A800">
            <v>61.6436</v>
          </cell>
          <cell r="B800">
            <v>49.585</v>
          </cell>
        </row>
        <row r="801">
          <cell r="A801">
            <v>61.5732</v>
          </cell>
          <cell r="B801">
            <v>56.2686</v>
          </cell>
        </row>
        <row r="802">
          <cell r="A802">
            <v>61.5771</v>
          </cell>
          <cell r="B802">
            <v>56.21</v>
          </cell>
        </row>
        <row r="803">
          <cell r="A803">
            <v>61.5654</v>
          </cell>
          <cell r="B803">
            <v>56.2021</v>
          </cell>
        </row>
        <row r="804">
          <cell r="A804">
            <v>61.5732</v>
          </cell>
          <cell r="B804">
            <v>56.2021</v>
          </cell>
        </row>
        <row r="805">
          <cell r="A805">
            <v>61.5732</v>
          </cell>
          <cell r="B805">
            <v>56.0342</v>
          </cell>
        </row>
        <row r="806">
          <cell r="A806">
            <v>61.5771</v>
          </cell>
          <cell r="B806">
            <v>56.0771</v>
          </cell>
        </row>
        <row r="807">
          <cell r="A807">
            <v>61.5693</v>
          </cell>
          <cell r="B807">
            <v>56.0732</v>
          </cell>
        </row>
        <row r="808">
          <cell r="A808">
            <v>61.5732</v>
          </cell>
          <cell r="B808">
            <v>60.749</v>
          </cell>
        </row>
        <row r="809">
          <cell r="A809">
            <v>61.5654</v>
          </cell>
          <cell r="B809">
            <v>62.0889</v>
          </cell>
        </row>
        <row r="810">
          <cell r="A810">
            <v>61.5654</v>
          </cell>
          <cell r="B810">
            <v>62.0654</v>
          </cell>
        </row>
        <row r="811">
          <cell r="A811">
            <v>61.5693</v>
          </cell>
          <cell r="B811">
            <v>62.0693</v>
          </cell>
        </row>
        <row r="812">
          <cell r="A812">
            <v>61.5693</v>
          </cell>
          <cell r="B812">
            <v>62.0693</v>
          </cell>
        </row>
        <row r="813">
          <cell r="A813">
            <v>54.8633</v>
          </cell>
          <cell r="B813">
            <v>61.3154</v>
          </cell>
        </row>
        <row r="814">
          <cell r="A814">
            <v>55.0781</v>
          </cell>
          <cell r="B814">
            <v>61.3076</v>
          </cell>
        </row>
        <row r="815">
          <cell r="A815">
            <v>55.6445</v>
          </cell>
          <cell r="B815">
            <v>61.3115</v>
          </cell>
        </row>
        <row r="816">
          <cell r="A816">
            <v>55.8828</v>
          </cell>
          <cell r="B816">
            <v>56.6748</v>
          </cell>
        </row>
        <row r="817">
          <cell r="A817">
            <v>55.9844</v>
          </cell>
          <cell r="B817">
            <v>61.917</v>
          </cell>
        </row>
        <row r="818">
          <cell r="A818">
            <v>56.043</v>
          </cell>
          <cell r="B818">
            <v>61.8818</v>
          </cell>
        </row>
        <row r="819">
          <cell r="A819">
            <v>55.6836</v>
          </cell>
          <cell r="B819">
            <v>61.8779</v>
          </cell>
        </row>
        <row r="820">
          <cell r="A820">
            <v>55.6641</v>
          </cell>
          <cell r="B820">
            <v>61.8857</v>
          </cell>
        </row>
        <row r="821">
          <cell r="A821">
            <v>55.5625</v>
          </cell>
          <cell r="B821">
            <v>61.8818</v>
          </cell>
        </row>
        <row r="822">
          <cell r="A822">
            <v>55.6758</v>
          </cell>
          <cell r="B822">
            <v>61.8828</v>
          </cell>
        </row>
        <row r="823">
          <cell r="A823">
            <v>55.4961</v>
          </cell>
          <cell r="B823">
            <v>61.8672</v>
          </cell>
        </row>
        <row r="824">
          <cell r="A824">
            <v>51.1953</v>
          </cell>
          <cell r="B824">
            <v>61.8633</v>
          </cell>
        </row>
        <row r="825">
          <cell r="A825">
            <v>51.1387</v>
          </cell>
          <cell r="B825">
            <v>55.0352</v>
          </cell>
        </row>
        <row r="826">
          <cell r="A826">
            <v>51.1387</v>
          </cell>
          <cell r="B826">
            <v>55.0312</v>
          </cell>
        </row>
        <row r="827">
          <cell r="A827">
            <v>51.1387</v>
          </cell>
          <cell r="B827">
            <v>55.1914</v>
          </cell>
        </row>
        <row r="828">
          <cell r="A828">
            <v>51.2441</v>
          </cell>
          <cell r="B828">
            <v>55.7617</v>
          </cell>
        </row>
        <row r="829">
          <cell r="A829">
            <v>51.209</v>
          </cell>
          <cell r="B829">
            <v>56.0273</v>
          </cell>
        </row>
        <row r="830">
          <cell r="A830">
            <v>44.9277</v>
          </cell>
          <cell r="B830">
            <v>56.0625</v>
          </cell>
        </row>
        <row r="831">
          <cell r="A831">
            <v>42.6309</v>
          </cell>
          <cell r="B831">
            <v>56.2207</v>
          </cell>
        </row>
        <row r="832">
          <cell r="A832">
            <v>43.0488</v>
          </cell>
          <cell r="B832">
            <v>55.8926</v>
          </cell>
        </row>
        <row r="833">
          <cell r="A833">
            <v>42.834</v>
          </cell>
          <cell r="B833">
            <v>56.0371</v>
          </cell>
        </row>
        <row r="834">
          <cell r="A834">
            <v>44.0723</v>
          </cell>
          <cell r="B834">
            <v>54.834</v>
          </cell>
        </row>
        <row r="835">
          <cell r="A835">
            <v>44.0566</v>
          </cell>
          <cell r="B835">
            <v>52.5645</v>
          </cell>
        </row>
        <row r="836">
          <cell r="A836">
            <v>44.0488</v>
          </cell>
          <cell r="B836">
            <v>52.5723</v>
          </cell>
        </row>
        <row r="837">
          <cell r="A837">
            <v>44.0762</v>
          </cell>
          <cell r="B837">
            <v>42.6035</v>
          </cell>
        </row>
        <row r="838">
          <cell r="A838">
            <v>44.0488</v>
          </cell>
          <cell r="B838">
            <v>42.5957</v>
          </cell>
        </row>
        <row r="839">
          <cell r="A839">
            <v>44.0527</v>
          </cell>
          <cell r="B839">
            <v>42.5879</v>
          </cell>
        </row>
        <row r="840">
          <cell r="A840">
            <v>43.9355</v>
          </cell>
          <cell r="B840">
            <v>42.5879</v>
          </cell>
        </row>
        <row r="841">
          <cell r="A841">
            <v>43.8926</v>
          </cell>
          <cell r="B841">
            <v>42.6074</v>
          </cell>
        </row>
        <row r="842">
          <cell r="A842">
            <v>43.8652</v>
          </cell>
          <cell r="B842">
            <v>42.6035</v>
          </cell>
        </row>
        <row r="843">
          <cell r="A843">
            <v>44.0176</v>
          </cell>
          <cell r="B843">
            <v>42.5996</v>
          </cell>
        </row>
        <row r="844">
          <cell r="A844">
            <v>43.8848</v>
          </cell>
          <cell r="B844">
            <v>42.5996</v>
          </cell>
        </row>
        <row r="845">
          <cell r="A845">
            <v>43.7012</v>
          </cell>
          <cell r="B845">
            <v>42.5957</v>
          </cell>
        </row>
        <row r="846">
          <cell r="A846">
            <v>43.6816</v>
          </cell>
          <cell r="B846">
            <v>42.5957</v>
          </cell>
        </row>
        <row r="847">
          <cell r="A847">
            <v>43.6738</v>
          </cell>
          <cell r="B847">
            <v>42.5918</v>
          </cell>
        </row>
        <row r="848">
          <cell r="A848">
            <v>43.666</v>
          </cell>
          <cell r="B848">
            <v>42.5762</v>
          </cell>
        </row>
        <row r="849">
          <cell r="A849">
            <v>43.6934</v>
          </cell>
          <cell r="B849">
            <v>42.5762</v>
          </cell>
        </row>
        <row r="850">
          <cell r="A850">
            <v>43.6543</v>
          </cell>
          <cell r="B850">
            <v>42.5762</v>
          </cell>
        </row>
        <row r="851">
          <cell r="A851">
            <v>43.6465</v>
          </cell>
          <cell r="B851">
            <v>42.5762</v>
          </cell>
        </row>
        <row r="852">
          <cell r="A852">
            <v>43.6465</v>
          </cell>
          <cell r="B852">
            <v>42.5762</v>
          </cell>
        </row>
        <row r="853">
          <cell r="A853">
            <v>43.6465</v>
          </cell>
          <cell r="B853">
            <v>42.5762</v>
          </cell>
        </row>
        <row r="854">
          <cell r="A854">
            <v>43.6465</v>
          </cell>
          <cell r="B854">
            <v>42.5762</v>
          </cell>
        </row>
        <row r="855">
          <cell r="A855">
            <v>43.6465</v>
          </cell>
          <cell r="B855">
            <v>42.5762</v>
          </cell>
        </row>
        <row r="856">
          <cell r="A856">
            <v>43.6465</v>
          </cell>
          <cell r="B856">
            <v>42.5762</v>
          </cell>
        </row>
        <row r="857">
          <cell r="A857">
            <v>43.6465</v>
          </cell>
          <cell r="B857">
            <v>42.5762</v>
          </cell>
        </row>
        <row r="858">
          <cell r="A858">
            <v>43.6074</v>
          </cell>
          <cell r="B858">
            <v>42.5566</v>
          </cell>
        </row>
        <row r="859">
          <cell r="A859">
            <v>43.6074</v>
          </cell>
          <cell r="B859">
            <v>42.5566</v>
          </cell>
        </row>
        <row r="860">
          <cell r="A860">
            <v>43.6074</v>
          </cell>
          <cell r="B860">
            <v>42.5566</v>
          </cell>
        </row>
        <row r="861">
          <cell r="A861">
            <v>43.6152</v>
          </cell>
          <cell r="B861">
            <v>42.5566</v>
          </cell>
        </row>
        <row r="862">
          <cell r="A862">
            <v>43.6074</v>
          </cell>
          <cell r="B862">
            <v>42.5566</v>
          </cell>
        </row>
        <row r="863">
          <cell r="A863">
            <v>43.6074</v>
          </cell>
          <cell r="B863">
            <v>42.5566</v>
          </cell>
        </row>
        <row r="864">
          <cell r="A864">
            <v>43.6074</v>
          </cell>
          <cell r="B864">
            <v>42.5566</v>
          </cell>
        </row>
        <row r="865">
          <cell r="A865">
            <v>43.6074</v>
          </cell>
          <cell r="B865">
            <v>42.5566</v>
          </cell>
        </row>
        <row r="866">
          <cell r="A866">
            <v>43.6074</v>
          </cell>
          <cell r="B866">
            <v>42.5566</v>
          </cell>
        </row>
        <row r="867">
          <cell r="A867">
            <v>43.6074</v>
          </cell>
          <cell r="B867">
            <v>42.5566</v>
          </cell>
        </row>
        <row r="868">
          <cell r="A868">
            <v>43.6074</v>
          </cell>
          <cell r="B868">
            <v>42.5596</v>
          </cell>
        </row>
        <row r="869">
          <cell r="A869">
            <v>43.6074</v>
          </cell>
          <cell r="B869">
            <v>42.5605</v>
          </cell>
        </row>
        <row r="870">
          <cell r="A870">
            <v>43.6074</v>
          </cell>
          <cell r="B870">
            <v>42.5566</v>
          </cell>
        </row>
        <row r="871">
          <cell r="A871">
            <v>43.6074</v>
          </cell>
          <cell r="B871">
            <v>42.5566</v>
          </cell>
        </row>
        <row r="872">
          <cell r="A872">
            <v>43.6074</v>
          </cell>
          <cell r="B872">
            <v>42.5566</v>
          </cell>
        </row>
        <row r="873">
          <cell r="A873">
            <v>43.6074</v>
          </cell>
          <cell r="B873">
            <v>42.5059</v>
          </cell>
        </row>
        <row r="874">
          <cell r="A874">
            <v>43.6074</v>
          </cell>
          <cell r="B874">
            <v>42.5059</v>
          </cell>
        </row>
        <row r="875">
          <cell r="A875">
            <v>43.6074</v>
          </cell>
          <cell r="B875">
            <v>42.502</v>
          </cell>
        </row>
        <row r="876">
          <cell r="A876">
            <v>43.6074</v>
          </cell>
          <cell r="B876">
            <v>42.502</v>
          </cell>
        </row>
        <row r="877">
          <cell r="A877">
            <v>43.6074</v>
          </cell>
          <cell r="B877">
            <v>42.502</v>
          </cell>
        </row>
        <row r="878">
          <cell r="A878">
            <v>43.6074</v>
          </cell>
          <cell r="B878">
            <v>42.502</v>
          </cell>
        </row>
        <row r="879">
          <cell r="A879">
            <v>43.5791</v>
          </cell>
          <cell r="B879">
            <v>42.502</v>
          </cell>
        </row>
        <row r="880">
          <cell r="A880">
            <v>43.6104</v>
          </cell>
          <cell r="B880">
            <v>42.502</v>
          </cell>
        </row>
        <row r="881">
          <cell r="A881">
            <v>43.6104</v>
          </cell>
          <cell r="B881">
            <v>42.502</v>
          </cell>
        </row>
        <row r="882">
          <cell r="A882">
            <v>43.6104</v>
          </cell>
          <cell r="B882">
            <v>42.502</v>
          </cell>
        </row>
        <row r="883">
          <cell r="A883">
            <v>43.6104</v>
          </cell>
          <cell r="B883">
            <v>42.502</v>
          </cell>
        </row>
        <row r="884">
          <cell r="A884">
            <v>43.6104</v>
          </cell>
          <cell r="B884">
            <v>42.502</v>
          </cell>
        </row>
        <row r="885">
          <cell r="A885">
            <v>43.6104</v>
          </cell>
          <cell r="B885">
            <v>42.502</v>
          </cell>
        </row>
        <row r="886">
          <cell r="A886">
            <v>43.6104</v>
          </cell>
          <cell r="B886">
            <v>42.502</v>
          </cell>
        </row>
        <row r="887">
          <cell r="A887">
            <v>43.6104</v>
          </cell>
          <cell r="B887">
            <v>42.498</v>
          </cell>
        </row>
        <row r="888">
          <cell r="A888">
            <v>43.6104</v>
          </cell>
          <cell r="B888">
            <v>42.498</v>
          </cell>
        </row>
        <row r="889">
          <cell r="A889">
            <v>43.6104</v>
          </cell>
          <cell r="B889">
            <v>42.498</v>
          </cell>
        </row>
        <row r="890">
          <cell r="A890">
            <v>43.6104</v>
          </cell>
          <cell r="B890">
            <v>42.498</v>
          </cell>
        </row>
        <row r="891">
          <cell r="A891">
            <v>43.6104</v>
          </cell>
          <cell r="B891">
            <v>42.498</v>
          </cell>
        </row>
        <row r="892">
          <cell r="A892">
            <v>43.6104</v>
          </cell>
          <cell r="B892">
            <v>42.4912</v>
          </cell>
        </row>
        <row r="893">
          <cell r="A893">
            <v>43.6104</v>
          </cell>
          <cell r="B893">
            <v>42.502</v>
          </cell>
        </row>
        <row r="894">
          <cell r="A894">
            <v>43.6104</v>
          </cell>
          <cell r="B894">
            <v>42.502</v>
          </cell>
        </row>
        <row r="895">
          <cell r="A895">
            <v>43.6104</v>
          </cell>
          <cell r="B895">
            <v>42.498</v>
          </cell>
        </row>
        <row r="896">
          <cell r="A896">
            <v>43.6104</v>
          </cell>
          <cell r="B896">
            <v>42.498</v>
          </cell>
        </row>
        <row r="897">
          <cell r="A897">
            <v>43.6104</v>
          </cell>
          <cell r="B897">
            <v>42.498</v>
          </cell>
        </row>
        <row r="898">
          <cell r="A898">
            <v>43.6104</v>
          </cell>
          <cell r="B898">
            <v>42.498</v>
          </cell>
        </row>
        <row r="899">
          <cell r="A899">
            <v>43.6104</v>
          </cell>
          <cell r="B899">
            <v>42.498</v>
          </cell>
        </row>
        <row r="900">
          <cell r="A900">
            <v>43.6104</v>
          </cell>
          <cell r="B900">
            <v>42.498</v>
          </cell>
        </row>
        <row r="901">
          <cell r="A901">
            <v>43.6104</v>
          </cell>
          <cell r="B901">
            <v>42.498</v>
          </cell>
        </row>
        <row r="902">
          <cell r="A902">
            <v>43.6104</v>
          </cell>
          <cell r="B902">
            <v>42.498</v>
          </cell>
        </row>
        <row r="903">
          <cell r="A903">
            <v>43.6104</v>
          </cell>
          <cell r="B903">
            <v>42.498</v>
          </cell>
        </row>
        <row r="904">
          <cell r="A904">
            <v>43.6104</v>
          </cell>
          <cell r="B904">
            <v>42.498</v>
          </cell>
        </row>
        <row r="905">
          <cell r="A905">
            <v>43.6104</v>
          </cell>
          <cell r="B905">
            <v>42.498</v>
          </cell>
        </row>
        <row r="906">
          <cell r="A906">
            <v>43.6104</v>
          </cell>
          <cell r="B906">
            <v>42.498</v>
          </cell>
        </row>
        <row r="907">
          <cell r="A907">
            <v>43.6104</v>
          </cell>
          <cell r="B907">
            <v>42.498</v>
          </cell>
        </row>
        <row r="908">
          <cell r="A908">
            <v>43.6104</v>
          </cell>
          <cell r="B908">
            <v>42.498</v>
          </cell>
        </row>
        <row r="909">
          <cell r="A909">
            <v>43.6104</v>
          </cell>
          <cell r="B909">
            <v>42.498</v>
          </cell>
        </row>
        <row r="910">
          <cell r="A910">
            <v>43.6104</v>
          </cell>
          <cell r="B910">
            <v>42.498</v>
          </cell>
        </row>
        <row r="911">
          <cell r="A911">
            <v>43.6143</v>
          </cell>
          <cell r="B911">
            <v>42.498</v>
          </cell>
        </row>
        <row r="912">
          <cell r="A912">
            <v>43.6064</v>
          </cell>
          <cell r="B912">
            <v>42.498</v>
          </cell>
        </row>
        <row r="913">
          <cell r="A913">
            <v>43.6104</v>
          </cell>
          <cell r="B913">
            <v>42.498</v>
          </cell>
        </row>
        <row r="914">
          <cell r="A914">
            <v>43.6104</v>
          </cell>
          <cell r="B914">
            <v>42.498</v>
          </cell>
        </row>
        <row r="915">
          <cell r="A915">
            <v>43.6104</v>
          </cell>
          <cell r="B915">
            <v>42.498</v>
          </cell>
        </row>
        <row r="916">
          <cell r="A916">
            <v>43.6104</v>
          </cell>
          <cell r="B916">
            <v>42.498</v>
          </cell>
        </row>
        <row r="917">
          <cell r="A917">
            <v>43.6104</v>
          </cell>
          <cell r="B917">
            <v>42.498</v>
          </cell>
        </row>
        <row r="918">
          <cell r="A918">
            <v>43.6104</v>
          </cell>
          <cell r="B918">
            <v>42.498</v>
          </cell>
        </row>
        <row r="919">
          <cell r="A919">
            <v>43.6104</v>
          </cell>
          <cell r="B919">
            <v>42.5059</v>
          </cell>
        </row>
        <row r="920">
          <cell r="A920">
            <v>43.6104</v>
          </cell>
          <cell r="B920">
            <v>42.498</v>
          </cell>
        </row>
        <row r="921">
          <cell r="A921">
            <v>43.6104</v>
          </cell>
          <cell r="B921">
            <v>42.498</v>
          </cell>
        </row>
        <row r="922">
          <cell r="A922">
            <v>43.6104</v>
          </cell>
          <cell r="B922">
            <v>42.498</v>
          </cell>
        </row>
        <row r="923">
          <cell r="A923">
            <v>43.6104</v>
          </cell>
          <cell r="B923">
            <v>42.498</v>
          </cell>
        </row>
        <row r="924">
          <cell r="A924">
            <v>43.6104</v>
          </cell>
          <cell r="B924">
            <v>42.498</v>
          </cell>
        </row>
        <row r="925">
          <cell r="A925">
            <v>43.6104</v>
          </cell>
          <cell r="B925">
            <v>42.498</v>
          </cell>
        </row>
        <row r="926">
          <cell r="A926">
            <v>43.6104</v>
          </cell>
          <cell r="B926">
            <v>42.498</v>
          </cell>
        </row>
        <row r="927">
          <cell r="A927">
            <v>43.6104</v>
          </cell>
          <cell r="B927">
            <v>42.498</v>
          </cell>
        </row>
        <row r="928">
          <cell r="A928">
            <v>43.6104</v>
          </cell>
          <cell r="B928">
            <v>42.498</v>
          </cell>
        </row>
        <row r="929">
          <cell r="A929">
            <v>43.6104</v>
          </cell>
          <cell r="B929">
            <v>42.498</v>
          </cell>
        </row>
        <row r="930">
          <cell r="A930">
            <v>43.6104</v>
          </cell>
          <cell r="B930">
            <v>42.498</v>
          </cell>
        </row>
        <row r="931">
          <cell r="A931">
            <v>43.6104</v>
          </cell>
          <cell r="B931">
            <v>42.498</v>
          </cell>
        </row>
        <row r="932">
          <cell r="A932">
            <v>43.6104</v>
          </cell>
          <cell r="B932">
            <v>42.498</v>
          </cell>
        </row>
        <row r="933">
          <cell r="A933">
            <v>43.6104</v>
          </cell>
          <cell r="B933">
            <v>42.498</v>
          </cell>
        </row>
        <row r="934">
          <cell r="A934">
            <v>43.6104</v>
          </cell>
          <cell r="B934">
            <v>42.498</v>
          </cell>
        </row>
        <row r="935">
          <cell r="A935">
            <v>43.6104</v>
          </cell>
          <cell r="B935">
            <v>42.498</v>
          </cell>
        </row>
        <row r="936">
          <cell r="A936">
            <v>43.6104</v>
          </cell>
          <cell r="B936">
            <v>42.498</v>
          </cell>
        </row>
        <row r="937">
          <cell r="A937">
            <v>43.6104</v>
          </cell>
          <cell r="B937">
            <v>42.498</v>
          </cell>
        </row>
        <row r="938">
          <cell r="A938">
            <v>43.6104</v>
          </cell>
          <cell r="B938">
            <v>42.498</v>
          </cell>
        </row>
        <row r="939">
          <cell r="A939">
            <v>43.6104</v>
          </cell>
          <cell r="B939">
            <v>42.498</v>
          </cell>
        </row>
        <row r="940">
          <cell r="A940">
            <v>43.6104</v>
          </cell>
          <cell r="B940">
            <v>42.498</v>
          </cell>
        </row>
        <row r="941">
          <cell r="A941">
            <v>43.6094</v>
          </cell>
          <cell r="B941">
            <v>42.498</v>
          </cell>
        </row>
        <row r="942">
          <cell r="A942">
            <v>43.6133</v>
          </cell>
          <cell r="B942">
            <v>42.498</v>
          </cell>
        </row>
        <row r="943">
          <cell r="A943">
            <v>43.6055</v>
          </cell>
          <cell r="B943">
            <v>42.498</v>
          </cell>
        </row>
        <row r="944">
          <cell r="A944">
            <v>43.6094</v>
          </cell>
          <cell r="B944">
            <v>42.498</v>
          </cell>
        </row>
        <row r="945">
          <cell r="A945">
            <v>43.6094</v>
          </cell>
          <cell r="B945">
            <v>42.502</v>
          </cell>
        </row>
        <row r="946">
          <cell r="A946">
            <v>43.6094</v>
          </cell>
          <cell r="B946">
            <v>42.502</v>
          </cell>
        </row>
        <row r="947">
          <cell r="A947">
            <v>43.6094</v>
          </cell>
          <cell r="B947">
            <v>42.498</v>
          </cell>
        </row>
        <row r="948">
          <cell r="A948">
            <v>43.6094</v>
          </cell>
          <cell r="B948">
            <v>42.498</v>
          </cell>
        </row>
        <row r="949">
          <cell r="B949">
            <v>42.498</v>
          </cell>
        </row>
        <row r="950">
          <cell r="B950">
            <v>42.498</v>
          </cell>
        </row>
        <row r="951">
          <cell r="B951">
            <v>42.4941</v>
          </cell>
        </row>
        <row r="952">
          <cell r="B952">
            <v>42.498</v>
          </cell>
        </row>
        <row r="953">
          <cell r="B953">
            <v>42.498</v>
          </cell>
        </row>
        <row r="954">
          <cell r="B954">
            <v>42.498</v>
          </cell>
        </row>
        <row r="955">
          <cell r="B955">
            <v>42.498</v>
          </cell>
        </row>
        <row r="956">
          <cell r="B956">
            <v>42.498</v>
          </cell>
        </row>
        <row r="957">
          <cell r="B957">
            <v>42.498</v>
          </cell>
        </row>
        <row r="958">
          <cell r="B958">
            <v>42.498</v>
          </cell>
        </row>
        <row r="959">
          <cell r="B959">
            <v>42.498</v>
          </cell>
        </row>
        <row r="960">
          <cell r="B960">
            <v>42.498</v>
          </cell>
        </row>
        <row r="961">
          <cell r="B961">
            <v>42.498</v>
          </cell>
        </row>
        <row r="962">
          <cell r="B962">
            <v>42.498</v>
          </cell>
        </row>
        <row r="963">
          <cell r="B963">
            <v>42.498</v>
          </cell>
        </row>
        <row r="964">
          <cell r="B964">
            <v>42.498</v>
          </cell>
        </row>
        <row r="965">
          <cell r="B965">
            <v>42.498</v>
          </cell>
        </row>
        <row r="966">
          <cell r="B966">
            <v>42.498</v>
          </cell>
        </row>
        <row r="967">
          <cell r="B967">
            <v>42.498</v>
          </cell>
        </row>
        <row r="968">
          <cell r="B968">
            <v>42.498</v>
          </cell>
        </row>
        <row r="969">
          <cell r="B969">
            <v>42.498</v>
          </cell>
        </row>
        <row r="970">
          <cell r="B970">
            <v>42.498</v>
          </cell>
        </row>
        <row r="971">
          <cell r="B971">
            <v>42.502</v>
          </cell>
        </row>
        <row r="972">
          <cell r="B972">
            <v>42.502</v>
          </cell>
        </row>
        <row r="973">
          <cell r="B973">
            <v>42.498</v>
          </cell>
        </row>
        <row r="974">
          <cell r="B974">
            <v>42.498</v>
          </cell>
        </row>
        <row r="975">
          <cell r="B975">
            <v>42.498</v>
          </cell>
        </row>
        <row r="976">
          <cell r="B976">
            <v>42.498</v>
          </cell>
        </row>
        <row r="977">
          <cell r="B977">
            <v>42.498</v>
          </cell>
        </row>
        <row r="978">
          <cell r="B978">
            <v>42.498</v>
          </cell>
        </row>
        <row r="979">
          <cell r="B979">
            <v>42.498</v>
          </cell>
        </row>
        <row r="980">
          <cell r="B980">
            <v>42.498</v>
          </cell>
        </row>
        <row r="981">
          <cell r="B981">
            <v>42.498</v>
          </cell>
        </row>
        <row r="982">
          <cell r="B982">
            <v>42.498</v>
          </cell>
        </row>
        <row r="983">
          <cell r="B983">
            <v>42.498</v>
          </cell>
        </row>
        <row r="984">
          <cell r="B984">
            <v>42.498</v>
          </cell>
        </row>
        <row r="985">
          <cell r="B985">
            <v>42.498</v>
          </cell>
        </row>
        <row r="986">
          <cell r="B986">
            <v>42.498</v>
          </cell>
        </row>
        <row r="987">
          <cell r="B987">
            <v>42.498</v>
          </cell>
        </row>
        <row r="988">
          <cell r="B988">
            <v>42.498</v>
          </cell>
        </row>
        <row r="989">
          <cell r="B989">
            <v>42.498</v>
          </cell>
        </row>
        <row r="990">
          <cell r="B990">
            <v>42.498</v>
          </cell>
        </row>
        <row r="991">
          <cell r="B991">
            <v>42.498</v>
          </cell>
        </row>
        <row r="992">
          <cell r="B992">
            <v>42.498</v>
          </cell>
        </row>
        <row r="993">
          <cell r="B993">
            <v>42.498</v>
          </cell>
        </row>
        <row r="994">
          <cell r="B994">
            <v>42.498</v>
          </cell>
        </row>
        <row r="995">
          <cell r="B995">
            <v>42.498</v>
          </cell>
        </row>
        <row r="996">
          <cell r="B996">
            <v>42.498</v>
          </cell>
        </row>
        <row r="997">
          <cell r="B997">
            <v>42.498</v>
          </cell>
        </row>
        <row r="998">
          <cell r="B998">
            <v>42.502</v>
          </cell>
        </row>
        <row r="999">
          <cell r="B999">
            <v>42.498</v>
          </cell>
        </row>
        <row r="1000">
          <cell r="B1000">
            <v>42.498</v>
          </cell>
        </row>
        <row r="1001">
          <cell r="B1001">
            <v>42.498</v>
          </cell>
        </row>
        <row r="1002">
          <cell r="B1002">
            <v>42.498</v>
          </cell>
        </row>
        <row r="1003">
          <cell r="B1003">
            <v>42.498</v>
          </cell>
        </row>
        <row r="1004">
          <cell r="B1004">
            <v>42.498</v>
          </cell>
        </row>
        <row r="1005">
          <cell r="B1005">
            <v>42.4941</v>
          </cell>
        </row>
        <row r="1006">
          <cell r="B1006">
            <v>42.498</v>
          </cell>
        </row>
        <row r="1007">
          <cell r="B1007">
            <v>42.498</v>
          </cell>
        </row>
        <row r="1008">
          <cell r="B1008">
            <v>42.498</v>
          </cell>
        </row>
        <row r="1009">
          <cell r="B1009">
            <v>42.498</v>
          </cell>
        </row>
        <row r="1010">
          <cell r="B1010">
            <v>42.498</v>
          </cell>
        </row>
        <row r="1011">
          <cell r="B1011">
            <v>42.498</v>
          </cell>
        </row>
        <row r="1012">
          <cell r="B1012">
            <v>42.498</v>
          </cell>
        </row>
        <row r="1013">
          <cell r="B1013">
            <v>42.498</v>
          </cell>
        </row>
        <row r="1014">
          <cell r="B1014">
            <v>42.498</v>
          </cell>
        </row>
        <row r="1015">
          <cell r="B1015">
            <v>42.498</v>
          </cell>
        </row>
        <row r="1016">
          <cell r="B1016">
            <v>42.498</v>
          </cell>
        </row>
        <row r="1017">
          <cell r="B1017">
            <v>42.498</v>
          </cell>
        </row>
        <row r="1018">
          <cell r="B1018">
            <v>42.498</v>
          </cell>
        </row>
        <row r="1019">
          <cell r="B1019">
            <v>42.498</v>
          </cell>
        </row>
        <row r="1020">
          <cell r="B1020">
            <v>42.498</v>
          </cell>
        </row>
        <row r="1021">
          <cell r="B1021">
            <v>42.498</v>
          </cell>
        </row>
        <row r="1022">
          <cell r="B1022">
            <v>42.498</v>
          </cell>
        </row>
        <row r="1023">
          <cell r="B1023">
            <v>42.498</v>
          </cell>
        </row>
        <row r="1024">
          <cell r="B1024">
            <v>42.5059</v>
          </cell>
        </row>
        <row r="1025">
          <cell r="B1025">
            <v>42.498</v>
          </cell>
        </row>
        <row r="1026">
          <cell r="B1026">
            <v>42.498</v>
          </cell>
        </row>
        <row r="1027">
          <cell r="B1027">
            <v>42.498</v>
          </cell>
        </row>
        <row r="1028">
          <cell r="B1028">
            <v>42.498</v>
          </cell>
        </row>
        <row r="1029">
          <cell r="B1029">
            <v>42.498</v>
          </cell>
        </row>
        <row r="1030">
          <cell r="B1030">
            <v>42.498</v>
          </cell>
        </row>
        <row r="1031">
          <cell r="B1031">
            <v>42.498</v>
          </cell>
        </row>
        <row r="1032">
          <cell r="B1032">
            <v>42.4941</v>
          </cell>
        </row>
        <row r="1033">
          <cell r="B1033">
            <v>42.498</v>
          </cell>
        </row>
        <row r="1034">
          <cell r="B1034">
            <v>42.498</v>
          </cell>
        </row>
        <row r="1035">
          <cell r="B1035">
            <v>42.498</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测试报告"/>
      <sheetName val="遗留buglist"/>
      <sheetName val="Key-Items"/>
      <sheetName val="Scenes Sources"/>
      <sheetName val="综合打分"/>
      <sheetName val="Response Time "/>
      <sheetName val="App Sources"/>
      <sheetName val="Baidu App"/>
      <sheetName val="Partition Status"/>
      <sheetName val="内存泄漏"/>
    </sheetNames>
    <sheetDataSet>
      <sheetData sheetId="0"/>
      <sheetData sheetId="1"/>
      <sheetData sheetId="2"/>
      <sheetData sheetId="3"/>
      <sheetData sheetId="4"/>
      <sheetData sheetId="5"/>
      <sheetData sheetId="6"/>
      <sheetData sheetId="7"/>
      <sheetData sheetId="8"/>
      <sheetData sheetId="9">
        <row r="1">
          <cell r="A1">
            <v>141.238</v>
          </cell>
        </row>
        <row r="2">
          <cell r="A2">
            <v>140.117</v>
          </cell>
        </row>
        <row r="3">
          <cell r="A3">
            <v>139.305</v>
          </cell>
        </row>
        <row r="4">
          <cell r="A4">
            <v>139.254</v>
          </cell>
        </row>
        <row r="5">
          <cell r="A5">
            <v>139.238</v>
          </cell>
        </row>
        <row r="6">
          <cell r="A6">
            <v>139.234</v>
          </cell>
        </row>
        <row r="7">
          <cell r="A7">
            <v>139.234</v>
          </cell>
        </row>
        <row r="8">
          <cell r="A8">
            <v>139.25</v>
          </cell>
        </row>
        <row r="9">
          <cell r="A9">
            <v>139.242</v>
          </cell>
        </row>
        <row r="10">
          <cell r="A10">
            <v>139.234</v>
          </cell>
        </row>
        <row r="11">
          <cell r="A11">
            <v>139.234</v>
          </cell>
        </row>
        <row r="12">
          <cell r="A12">
            <v>139.25</v>
          </cell>
        </row>
        <row r="13">
          <cell r="A13">
            <v>139.246</v>
          </cell>
        </row>
        <row r="14">
          <cell r="A14">
            <v>139.238</v>
          </cell>
        </row>
        <row r="15">
          <cell r="A15">
            <v>139.242</v>
          </cell>
        </row>
        <row r="16">
          <cell r="A16">
            <v>139.246</v>
          </cell>
        </row>
        <row r="17">
          <cell r="A17">
            <v>139.238</v>
          </cell>
        </row>
        <row r="18">
          <cell r="A18">
            <v>139.238</v>
          </cell>
        </row>
        <row r="19">
          <cell r="A19">
            <v>139.254</v>
          </cell>
        </row>
        <row r="20">
          <cell r="A20">
            <v>139.242</v>
          </cell>
        </row>
        <row r="21">
          <cell r="A21">
            <v>139.215</v>
          </cell>
        </row>
        <row r="22">
          <cell r="A22">
            <v>139.219</v>
          </cell>
        </row>
        <row r="23">
          <cell r="A23">
            <v>139.246</v>
          </cell>
        </row>
        <row r="24">
          <cell r="A24">
            <v>139.227</v>
          </cell>
        </row>
        <row r="25">
          <cell r="A25">
            <v>139.227</v>
          </cell>
        </row>
        <row r="26">
          <cell r="A26">
            <v>163.201</v>
          </cell>
        </row>
        <row r="27">
          <cell r="A27">
            <v>157.771</v>
          </cell>
        </row>
        <row r="28">
          <cell r="A28">
            <v>157.326</v>
          </cell>
        </row>
        <row r="29">
          <cell r="A29">
            <v>157.271</v>
          </cell>
        </row>
        <row r="30">
          <cell r="A30">
            <v>157.26</v>
          </cell>
        </row>
        <row r="31">
          <cell r="A31">
            <v>165.93</v>
          </cell>
        </row>
        <row r="32">
          <cell r="A32">
            <v>168.146</v>
          </cell>
        </row>
        <row r="33">
          <cell r="A33">
            <v>168.029</v>
          </cell>
        </row>
        <row r="34">
          <cell r="A34">
            <v>168.045</v>
          </cell>
        </row>
        <row r="35">
          <cell r="A35">
            <v>169.756</v>
          </cell>
        </row>
        <row r="36">
          <cell r="A36">
            <v>131.237</v>
          </cell>
        </row>
        <row r="37">
          <cell r="A37">
            <v>128.565</v>
          </cell>
        </row>
        <row r="38">
          <cell r="A38">
            <v>124.14</v>
          </cell>
        </row>
        <row r="39">
          <cell r="A39">
            <v>111.96</v>
          </cell>
        </row>
        <row r="40">
          <cell r="A40">
            <v>146.935</v>
          </cell>
        </row>
        <row r="41">
          <cell r="A41">
            <v>146.845</v>
          </cell>
        </row>
        <row r="42">
          <cell r="A42">
            <v>147.614</v>
          </cell>
        </row>
        <row r="43">
          <cell r="A43">
            <v>160.802</v>
          </cell>
        </row>
        <row r="44">
          <cell r="A44">
            <v>169.259</v>
          </cell>
        </row>
        <row r="45">
          <cell r="A45">
            <v>170.79</v>
          </cell>
        </row>
        <row r="46">
          <cell r="A46">
            <v>170.653</v>
          </cell>
        </row>
        <row r="47">
          <cell r="A47">
            <v>170.524</v>
          </cell>
        </row>
        <row r="48">
          <cell r="A48">
            <v>170.481</v>
          </cell>
        </row>
        <row r="49">
          <cell r="A49">
            <v>170.47</v>
          </cell>
        </row>
        <row r="50">
          <cell r="A50">
            <v>170.466</v>
          </cell>
        </row>
        <row r="51">
          <cell r="A51">
            <v>170.47</v>
          </cell>
        </row>
        <row r="52">
          <cell r="A52">
            <v>170.478</v>
          </cell>
        </row>
        <row r="53">
          <cell r="A53">
            <v>170.474</v>
          </cell>
        </row>
        <row r="54">
          <cell r="A54">
            <v>178.353</v>
          </cell>
        </row>
        <row r="55">
          <cell r="A55">
            <v>176.196</v>
          </cell>
        </row>
        <row r="56">
          <cell r="A56">
            <v>177.259</v>
          </cell>
        </row>
        <row r="57">
          <cell r="A57">
            <v>178.407</v>
          </cell>
        </row>
        <row r="58">
          <cell r="A58">
            <v>179.513</v>
          </cell>
        </row>
        <row r="59">
          <cell r="A59">
            <v>180.528</v>
          </cell>
        </row>
        <row r="60">
          <cell r="A60">
            <v>181.72</v>
          </cell>
        </row>
        <row r="61">
          <cell r="A61">
            <v>182.497</v>
          </cell>
        </row>
        <row r="62">
          <cell r="A62">
            <v>182.325</v>
          </cell>
        </row>
        <row r="63">
          <cell r="A63">
            <v>182.349</v>
          </cell>
        </row>
        <row r="64">
          <cell r="A64">
            <v>182.341</v>
          </cell>
        </row>
        <row r="65">
          <cell r="A65">
            <v>182.337</v>
          </cell>
        </row>
        <row r="66">
          <cell r="A66">
            <v>182.329</v>
          </cell>
        </row>
        <row r="67">
          <cell r="A67">
            <v>182.345</v>
          </cell>
        </row>
        <row r="68">
          <cell r="A68">
            <v>182.306</v>
          </cell>
        </row>
        <row r="69">
          <cell r="A69">
            <v>182.306</v>
          </cell>
        </row>
        <row r="70">
          <cell r="A70">
            <v>182.294</v>
          </cell>
        </row>
        <row r="71">
          <cell r="A71">
            <v>189.099</v>
          </cell>
        </row>
        <row r="72">
          <cell r="A72">
            <v>185.618</v>
          </cell>
        </row>
        <row r="73">
          <cell r="A73">
            <v>185.634</v>
          </cell>
        </row>
        <row r="74">
          <cell r="A74">
            <v>185.634</v>
          </cell>
        </row>
        <row r="75">
          <cell r="A75">
            <v>177.978</v>
          </cell>
        </row>
        <row r="76">
          <cell r="A76">
            <v>179.746</v>
          </cell>
        </row>
        <row r="77">
          <cell r="A77">
            <v>179.477</v>
          </cell>
        </row>
        <row r="78">
          <cell r="A78">
            <v>179.441</v>
          </cell>
        </row>
        <row r="79">
          <cell r="A79">
            <v>179.445</v>
          </cell>
        </row>
        <row r="80">
          <cell r="A80">
            <v>179.441</v>
          </cell>
        </row>
        <row r="81">
          <cell r="A81">
            <v>179.43</v>
          </cell>
        </row>
        <row r="82">
          <cell r="A82">
            <v>179.305</v>
          </cell>
        </row>
        <row r="83">
          <cell r="A83">
            <v>179.301</v>
          </cell>
        </row>
        <row r="84">
          <cell r="A84">
            <v>179.082</v>
          </cell>
        </row>
        <row r="85">
          <cell r="A85">
            <v>179.07</v>
          </cell>
        </row>
        <row r="86">
          <cell r="A86">
            <v>179.066</v>
          </cell>
        </row>
        <row r="87">
          <cell r="A87">
            <v>179.078</v>
          </cell>
        </row>
        <row r="88">
          <cell r="A88">
            <v>179.066</v>
          </cell>
        </row>
        <row r="89">
          <cell r="A89">
            <v>179.062</v>
          </cell>
        </row>
        <row r="90">
          <cell r="A90">
            <v>179.086</v>
          </cell>
        </row>
        <row r="91">
          <cell r="A91">
            <v>179.07</v>
          </cell>
        </row>
        <row r="92">
          <cell r="A92">
            <v>179.062</v>
          </cell>
        </row>
        <row r="93">
          <cell r="A93">
            <v>179.066</v>
          </cell>
        </row>
        <row r="94">
          <cell r="A94">
            <v>179.07</v>
          </cell>
        </row>
        <row r="95">
          <cell r="A95">
            <v>179.074</v>
          </cell>
        </row>
        <row r="96">
          <cell r="A96">
            <v>179.066</v>
          </cell>
        </row>
        <row r="97">
          <cell r="A97">
            <v>179.066</v>
          </cell>
        </row>
        <row r="98">
          <cell r="A98">
            <v>179.055</v>
          </cell>
        </row>
        <row r="99">
          <cell r="A99">
            <v>178.992</v>
          </cell>
        </row>
        <row r="100">
          <cell r="A100">
            <v>183.15</v>
          </cell>
        </row>
        <row r="101">
          <cell r="A101">
            <v>183.299</v>
          </cell>
        </row>
        <row r="102">
          <cell r="A102">
            <v>183.307</v>
          </cell>
        </row>
        <row r="103">
          <cell r="A103">
            <v>183.307</v>
          </cell>
        </row>
        <row r="104">
          <cell r="A104">
            <v>183.295</v>
          </cell>
        </row>
        <row r="105">
          <cell r="A105">
            <v>179.725</v>
          </cell>
        </row>
        <row r="106">
          <cell r="A106">
            <v>179.682</v>
          </cell>
        </row>
        <row r="107">
          <cell r="A107">
            <v>179.674</v>
          </cell>
        </row>
        <row r="108">
          <cell r="A108">
            <v>143.078</v>
          </cell>
        </row>
        <row r="109">
          <cell r="A109">
            <v>143.047</v>
          </cell>
        </row>
        <row r="110">
          <cell r="A110">
            <v>142.98</v>
          </cell>
        </row>
        <row r="111">
          <cell r="A111">
            <v>142.02</v>
          </cell>
        </row>
        <row r="112">
          <cell r="A112">
            <v>141.836</v>
          </cell>
        </row>
        <row r="113">
          <cell r="A113">
            <v>166.249</v>
          </cell>
        </row>
        <row r="114">
          <cell r="A114">
            <v>159.554</v>
          </cell>
        </row>
        <row r="115">
          <cell r="A115">
            <v>159.53</v>
          </cell>
        </row>
        <row r="116">
          <cell r="A116">
            <v>159.546</v>
          </cell>
        </row>
        <row r="117">
          <cell r="A117">
            <v>159.526</v>
          </cell>
        </row>
        <row r="118">
          <cell r="A118">
            <v>172.718</v>
          </cell>
        </row>
        <row r="119">
          <cell r="A119">
            <v>172.683</v>
          </cell>
        </row>
        <row r="120">
          <cell r="A120">
            <v>172.679</v>
          </cell>
        </row>
        <row r="121">
          <cell r="A121">
            <v>172.687</v>
          </cell>
        </row>
        <row r="122">
          <cell r="A122">
            <v>172.69</v>
          </cell>
        </row>
        <row r="123">
          <cell r="A123">
            <v>172.683</v>
          </cell>
        </row>
        <row r="124">
          <cell r="A124">
            <v>172.683</v>
          </cell>
        </row>
        <row r="125">
          <cell r="A125">
            <v>172.71</v>
          </cell>
        </row>
        <row r="126">
          <cell r="A126">
            <v>172.694</v>
          </cell>
        </row>
        <row r="127">
          <cell r="A127">
            <v>172.683</v>
          </cell>
        </row>
        <row r="128">
          <cell r="A128">
            <v>172.624</v>
          </cell>
        </row>
        <row r="129">
          <cell r="A129">
            <v>169.237</v>
          </cell>
        </row>
        <row r="130">
          <cell r="A130">
            <v>169.245</v>
          </cell>
        </row>
        <row r="131">
          <cell r="A131">
            <v>169.237</v>
          </cell>
        </row>
        <row r="132">
          <cell r="A132">
            <v>169.233</v>
          </cell>
        </row>
        <row r="133">
          <cell r="A133">
            <v>169.245</v>
          </cell>
        </row>
        <row r="134">
          <cell r="A134">
            <v>169.229</v>
          </cell>
        </row>
        <row r="135">
          <cell r="A135">
            <v>169.237</v>
          </cell>
        </row>
        <row r="136">
          <cell r="A136">
            <v>169.253</v>
          </cell>
        </row>
        <row r="137">
          <cell r="A137">
            <v>169.229</v>
          </cell>
        </row>
        <row r="138">
          <cell r="A138">
            <v>169.253</v>
          </cell>
        </row>
        <row r="139">
          <cell r="A139">
            <v>169.237</v>
          </cell>
        </row>
        <row r="140">
          <cell r="A140">
            <v>169.233</v>
          </cell>
        </row>
        <row r="141">
          <cell r="A141">
            <v>169.257</v>
          </cell>
        </row>
        <row r="142">
          <cell r="A142">
            <v>169.245</v>
          </cell>
        </row>
        <row r="143">
          <cell r="A143">
            <v>169.233</v>
          </cell>
        </row>
        <row r="144">
          <cell r="A144">
            <v>169.237</v>
          </cell>
        </row>
        <row r="145">
          <cell r="A145">
            <v>169.253</v>
          </cell>
        </row>
        <row r="146">
          <cell r="A146">
            <v>169.229</v>
          </cell>
        </row>
        <row r="147">
          <cell r="A147">
            <v>169.233</v>
          </cell>
        </row>
        <row r="148">
          <cell r="A148">
            <v>169.237</v>
          </cell>
        </row>
        <row r="149">
          <cell r="A149">
            <v>169.233</v>
          </cell>
        </row>
        <row r="150">
          <cell r="A150">
            <v>169.229</v>
          </cell>
        </row>
        <row r="151">
          <cell r="A151">
            <v>169.233</v>
          </cell>
        </row>
        <row r="152">
          <cell r="A152">
            <v>169.241</v>
          </cell>
        </row>
        <row r="153">
          <cell r="A153">
            <v>169.229</v>
          </cell>
        </row>
        <row r="154">
          <cell r="A154">
            <v>169.229</v>
          </cell>
        </row>
        <row r="155">
          <cell r="A155">
            <v>169.241</v>
          </cell>
        </row>
        <row r="156">
          <cell r="A156">
            <v>169.241</v>
          </cell>
        </row>
        <row r="157">
          <cell r="A157">
            <v>169.214</v>
          </cell>
        </row>
        <row r="158">
          <cell r="A158">
            <v>169.218</v>
          </cell>
        </row>
        <row r="159">
          <cell r="A159">
            <v>169.229</v>
          </cell>
        </row>
        <row r="160">
          <cell r="A160">
            <v>169.233</v>
          </cell>
        </row>
        <row r="161">
          <cell r="A161">
            <v>169.222</v>
          </cell>
        </row>
        <row r="162">
          <cell r="A162">
            <v>169.222</v>
          </cell>
        </row>
        <row r="163">
          <cell r="A163">
            <v>169.233</v>
          </cell>
        </row>
        <row r="164">
          <cell r="A164">
            <v>169.241</v>
          </cell>
        </row>
        <row r="165">
          <cell r="A165">
            <v>169.226</v>
          </cell>
        </row>
        <row r="166">
          <cell r="A166">
            <v>169.229</v>
          </cell>
        </row>
        <row r="167">
          <cell r="A167">
            <v>169.233</v>
          </cell>
        </row>
        <row r="168">
          <cell r="A168">
            <v>169.237</v>
          </cell>
        </row>
        <row r="169">
          <cell r="A169">
            <v>169.229</v>
          </cell>
        </row>
        <row r="170">
          <cell r="A170">
            <v>169.233</v>
          </cell>
        </row>
        <row r="171">
          <cell r="A171">
            <v>169.253</v>
          </cell>
        </row>
        <row r="172">
          <cell r="A172">
            <v>169.245</v>
          </cell>
        </row>
        <row r="173">
          <cell r="A173">
            <v>169.233</v>
          </cell>
        </row>
        <row r="174">
          <cell r="A174">
            <v>169.233</v>
          </cell>
        </row>
        <row r="175">
          <cell r="A175">
            <v>169.257</v>
          </cell>
        </row>
        <row r="176">
          <cell r="A176">
            <v>169.241</v>
          </cell>
        </row>
        <row r="177">
          <cell r="A177">
            <v>169.183</v>
          </cell>
        </row>
        <row r="178">
          <cell r="A178">
            <v>169.187</v>
          </cell>
        </row>
        <row r="179">
          <cell r="A179">
            <v>169.202</v>
          </cell>
        </row>
        <row r="180">
          <cell r="A180">
            <v>169.194</v>
          </cell>
        </row>
        <row r="181">
          <cell r="A181">
            <v>169.19</v>
          </cell>
        </row>
        <row r="182">
          <cell r="A182">
            <v>169.194</v>
          </cell>
        </row>
        <row r="183">
          <cell r="A183">
            <v>169.21</v>
          </cell>
        </row>
        <row r="184">
          <cell r="A184">
            <v>169.194</v>
          </cell>
        </row>
        <row r="185">
          <cell r="A185">
            <v>169.183</v>
          </cell>
        </row>
        <row r="186">
          <cell r="A186">
            <v>169.19</v>
          </cell>
        </row>
        <row r="187">
          <cell r="A187">
            <v>169.194</v>
          </cell>
        </row>
        <row r="188">
          <cell r="A188">
            <v>169.183</v>
          </cell>
        </row>
        <row r="189">
          <cell r="A189">
            <v>169.183</v>
          </cell>
        </row>
        <row r="190">
          <cell r="A190">
            <v>169.19</v>
          </cell>
        </row>
        <row r="191">
          <cell r="A191">
            <v>169.198</v>
          </cell>
        </row>
        <row r="192">
          <cell r="A192">
            <v>169.163</v>
          </cell>
        </row>
        <row r="193">
          <cell r="A193">
            <v>169.163</v>
          </cell>
        </row>
        <row r="194">
          <cell r="A194">
            <v>169.176</v>
          </cell>
        </row>
        <row r="195">
          <cell r="A195">
            <v>169.184</v>
          </cell>
        </row>
        <row r="196">
          <cell r="A196">
            <v>169.188</v>
          </cell>
        </row>
        <row r="197">
          <cell r="A197">
            <v>169.156</v>
          </cell>
        </row>
        <row r="198">
          <cell r="A198">
            <v>169.164</v>
          </cell>
        </row>
        <row r="199">
          <cell r="A199">
            <v>169.18</v>
          </cell>
        </row>
        <row r="200">
          <cell r="A200">
            <v>169.164</v>
          </cell>
        </row>
        <row r="201">
          <cell r="A201">
            <v>169.164</v>
          </cell>
        </row>
        <row r="202">
          <cell r="A202">
            <v>169.168</v>
          </cell>
        </row>
        <row r="203">
          <cell r="A203">
            <v>169.176</v>
          </cell>
        </row>
        <row r="204">
          <cell r="A204">
            <v>169.164</v>
          </cell>
        </row>
        <row r="205">
          <cell r="A205">
            <v>169.164</v>
          </cell>
        </row>
        <row r="206">
          <cell r="A206">
            <v>169.168</v>
          </cell>
        </row>
        <row r="207">
          <cell r="A207">
            <v>169.176</v>
          </cell>
        </row>
        <row r="208">
          <cell r="A208">
            <v>169.164</v>
          </cell>
        </row>
        <row r="209">
          <cell r="A209">
            <v>169.164</v>
          </cell>
        </row>
        <row r="210">
          <cell r="A210">
            <v>169.168</v>
          </cell>
        </row>
        <row r="211">
          <cell r="A211">
            <v>169.176</v>
          </cell>
        </row>
        <row r="212">
          <cell r="A212">
            <v>169.164</v>
          </cell>
        </row>
        <row r="213">
          <cell r="A213">
            <v>169.164</v>
          </cell>
        </row>
        <row r="214">
          <cell r="A214">
            <v>169.188</v>
          </cell>
        </row>
        <row r="215">
          <cell r="A215">
            <v>169.082</v>
          </cell>
        </row>
        <row r="216">
          <cell r="A216">
            <v>169.066</v>
          </cell>
        </row>
        <row r="217">
          <cell r="A217">
            <v>169.059</v>
          </cell>
        </row>
        <row r="218">
          <cell r="A218">
            <v>169.07</v>
          </cell>
        </row>
        <row r="219">
          <cell r="A219">
            <v>169.07</v>
          </cell>
        </row>
        <row r="220">
          <cell r="A220">
            <v>169.062</v>
          </cell>
        </row>
        <row r="221">
          <cell r="A221">
            <v>169.062</v>
          </cell>
        </row>
        <row r="222">
          <cell r="A222">
            <v>169.07</v>
          </cell>
        </row>
        <row r="223">
          <cell r="A223">
            <v>169.059</v>
          </cell>
        </row>
        <row r="224">
          <cell r="A224">
            <v>169.059</v>
          </cell>
        </row>
        <row r="225">
          <cell r="A225">
            <v>169.07</v>
          </cell>
        </row>
        <row r="226">
          <cell r="A226">
            <v>169.074</v>
          </cell>
        </row>
        <row r="227">
          <cell r="A227">
            <v>169.066</v>
          </cell>
        </row>
        <row r="228">
          <cell r="A228">
            <v>169.062</v>
          </cell>
        </row>
        <row r="229">
          <cell r="A229">
            <v>169.07</v>
          </cell>
        </row>
        <row r="230">
          <cell r="A230">
            <v>169.078</v>
          </cell>
        </row>
        <row r="231">
          <cell r="A231">
            <v>169.066</v>
          </cell>
        </row>
        <row r="232">
          <cell r="A232">
            <v>169.062</v>
          </cell>
        </row>
        <row r="233">
          <cell r="A233">
            <v>169.078</v>
          </cell>
        </row>
        <row r="234">
          <cell r="A234">
            <v>169.074</v>
          </cell>
        </row>
        <row r="235">
          <cell r="A235">
            <v>169.062</v>
          </cell>
        </row>
        <row r="236">
          <cell r="A236">
            <v>169.062</v>
          </cell>
        </row>
        <row r="237">
          <cell r="A237">
            <v>169.066</v>
          </cell>
        </row>
        <row r="238">
          <cell r="A238">
            <v>169.078</v>
          </cell>
        </row>
        <row r="239">
          <cell r="A239">
            <v>169.066</v>
          </cell>
        </row>
        <row r="240">
          <cell r="A240">
            <v>169.062</v>
          </cell>
        </row>
        <row r="241">
          <cell r="A241">
            <v>169.07</v>
          </cell>
        </row>
        <row r="242">
          <cell r="A242">
            <v>169.082</v>
          </cell>
        </row>
        <row r="243">
          <cell r="A243">
            <v>169.066</v>
          </cell>
        </row>
        <row r="244">
          <cell r="A244">
            <v>169.062</v>
          </cell>
        </row>
        <row r="245">
          <cell r="A245">
            <v>169.066</v>
          </cell>
        </row>
        <row r="246">
          <cell r="A246">
            <v>169.07</v>
          </cell>
        </row>
        <row r="247">
          <cell r="A247">
            <v>169.062</v>
          </cell>
        </row>
        <row r="248">
          <cell r="A248">
            <v>169.062</v>
          </cell>
        </row>
        <row r="249">
          <cell r="A249">
            <v>169.066</v>
          </cell>
        </row>
        <row r="250">
          <cell r="A250">
            <v>169.066</v>
          </cell>
        </row>
        <row r="251">
          <cell r="A251">
            <v>169.055</v>
          </cell>
        </row>
        <row r="252">
          <cell r="A252">
            <v>169.055</v>
          </cell>
        </row>
        <row r="253">
          <cell r="A253">
            <v>169.062</v>
          </cell>
        </row>
        <row r="254">
          <cell r="A254">
            <v>169.066</v>
          </cell>
        </row>
        <row r="255">
          <cell r="A255">
            <v>169.055</v>
          </cell>
        </row>
        <row r="256">
          <cell r="A256">
            <v>169.055</v>
          </cell>
        </row>
        <row r="257">
          <cell r="A257">
            <v>169.078</v>
          </cell>
        </row>
        <row r="258">
          <cell r="A258">
            <v>169.059</v>
          </cell>
        </row>
        <row r="259">
          <cell r="A259">
            <v>169.051</v>
          </cell>
        </row>
        <row r="260">
          <cell r="A260">
            <v>169.051</v>
          </cell>
        </row>
        <row r="261">
          <cell r="A261">
            <v>169.078</v>
          </cell>
        </row>
        <row r="262">
          <cell r="A262">
            <v>169.078</v>
          </cell>
        </row>
        <row r="263">
          <cell r="A263">
            <v>169.062</v>
          </cell>
        </row>
        <row r="264">
          <cell r="A264">
            <v>169.062</v>
          </cell>
        </row>
        <row r="265">
          <cell r="A265">
            <v>169.078</v>
          </cell>
        </row>
        <row r="266">
          <cell r="A266">
            <v>169.078</v>
          </cell>
        </row>
        <row r="267">
          <cell r="A267">
            <v>169.059</v>
          </cell>
        </row>
        <row r="268">
          <cell r="A268">
            <v>169.062</v>
          </cell>
        </row>
        <row r="269">
          <cell r="A269">
            <v>169.078</v>
          </cell>
        </row>
        <row r="270">
          <cell r="A270">
            <v>169.078</v>
          </cell>
        </row>
        <row r="271">
          <cell r="A271">
            <v>169.062</v>
          </cell>
        </row>
        <row r="272">
          <cell r="A272">
            <v>169.062</v>
          </cell>
        </row>
        <row r="273">
          <cell r="A273">
            <v>169.082</v>
          </cell>
        </row>
        <row r="274">
          <cell r="A274">
            <v>169.078</v>
          </cell>
        </row>
        <row r="275">
          <cell r="A275">
            <v>169.062</v>
          </cell>
        </row>
        <row r="276">
          <cell r="A276">
            <v>169.062</v>
          </cell>
        </row>
        <row r="277">
          <cell r="A277">
            <v>169.078</v>
          </cell>
        </row>
        <row r="278">
          <cell r="A278">
            <v>169.07</v>
          </cell>
        </row>
        <row r="279">
          <cell r="A279">
            <v>169.047</v>
          </cell>
        </row>
        <row r="280">
          <cell r="A280">
            <v>169.047</v>
          </cell>
        </row>
        <row r="281">
          <cell r="A281">
            <v>169.062</v>
          </cell>
        </row>
        <row r="282">
          <cell r="A282">
            <v>169.059</v>
          </cell>
        </row>
        <row r="283">
          <cell r="A283">
            <v>169.051</v>
          </cell>
        </row>
        <row r="284">
          <cell r="A284">
            <v>169.051</v>
          </cell>
        </row>
        <row r="285">
          <cell r="A285">
            <v>169.082</v>
          </cell>
        </row>
        <row r="286">
          <cell r="A286">
            <v>169.074</v>
          </cell>
        </row>
        <row r="287">
          <cell r="A287">
            <v>169.062</v>
          </cell>
        </row>
        <row r="288">
          <cell r="A288">
            <v>169.062</v>
          </cell>
        </row>
        <row r="289">
          <cell r="A289">
            <v>169.082</v>
          </cell>
        </row>
        <row r="290">
          <cell r="A290">
            <v>169.07</v>
          </cell>
        </row>
        <row r="291">
          <cell r="A291">
            <v>169.062</v>
          </cell>
        </row>
        <row r="292">
          <cell r="A292">
            <v>169.062</v>
          </cell>
        </row>
        <row r="293">
          <cell r="A293">
            <v>169.082</v>
          </cell>
        </row>
        <row r="294">
          <cell r="A294">
            <v>169.074</v>
          </cell>
        </row>
        <row r="295">
          <cell r="A295">
            <v>169.062</v>
          </cell>
        </row>
        <row r="296">
          <cell r="A296">
            <v>169.062</v>
          </cell>
        </row>
        <row r="297">
          <cell r="A297">
            <v>169.07</v>
          </cell>
        </row>
        <row r="298">
          <cell r="A298">
            <v>169.074</v>
          </cell>
        </row>
        <row r="299">
          <cell r="A299">
            <v>169.074</v>
          </cell>
        </row>
        <row r="300">
          <cell r="A300">
            <v>169.031</v>
          </cell>
        </row>
        <row r="301">
          <cell r="A301">
            <v>169.035</v>
          </cell>
        </row>
        <row r="302">
          <cell r="A302">
            <v>169.031</v>
          </cell>
        </row>
        <row r="303">
          <cell r="A303">
            <v>169.027</v>
          </cell>
        </row>
        <row r="304">
          <cell r="A304">
            <v>169.031</v>
          </cell>
        </row>
        <row r="305">
          <cell r="A305">
            <v>169.039</v>
          </cell>
        </row>
        <row r="306">
          <cell r="A306">
            <v>169.031</v>
          </cell>
        </row>
        <row r="307">
          <cell r="A307">
            <v>169.027</v>
          </cell>
        </row>
        <row r="308">
          <cell r="A308">
            <v>169.035</v>
          </cell>
        </row>
        <row r="309">
          <cell r="A309">
            <v>169.035</v>
          </cell>
        </row>
        <row r="310">
          <cell r="A310">
            <v>169.039</v>
          </cell>
        </row>
        <row r="311">
          <cell r="A311">
            <v>169.031</v>
          </cell>
        </row>
        <row r="312">
          <cell r="A312">
            <v>169.039</v>
          </cell>
        </row>
        <row r="313">
          <cell r="A313">
            <v>169.035</v>
          </cell>
        </row>
        <row r="314">
          <cell r="A314">
            <v>169.027</v>
          </cell>
        </row>
        <row r="315">
          <cell r="A315">
            <v>169.027</v>
          </cell>
        </row>
        <row r="316">
          <cell r="A316">
            <v>169.027</v>
          </cell>
        </row>
        <row r="317">
          <cell r="A317">
            <v>169.039</v>
          </cell>
        </row>
        <row r="318">
          <cell r="A318">
            <v>169.031</v>
          </cell>
        </row>
        <row r="319">
          <cell r="A319">
            <v>169.031</v>
          </cell>
        </row>
        <row r="320">
          <cell r="A320">
            <v>169.035</v>
          </cell>
        </row>
        <row r="321">
          <cell r="A321">
            <v>169.035</v>
          </cell>
        </row>
        <row r="322">
          <cell r="A322">
            <v>169.027</v>
          </cell>
        </row>
        <row r="323">
          <cell r="A323">
            <v>169.027</v>
          </cell>
        </row>
        <row r="324">
          <cell r="A324">
            <v>169.039</v>
          </cell>
        </row>
        <row r="325">
          <cell r="A325">
            <v>169.043</v>
          </cell>
        </row>
        <row r="326">
          <cell r="A326">
            <v>169.031</v>
          </cell>
        </row>
        <row r="327">
          <cell r="A327">
            <v>169.031</v>
          </cell>
        </row>
        <row r="328">
          <cell r="A328">
            <v>169.039</v>
          </cell>
        </row>
        <row r="329">
          <cell r="A329">
            <v>169.043</v>
          </cell>
        </row>
        <row r="330">
          <cell r="A330">
            <v>169.035</v>
          </cell>
        </row>
        <row r="331">
          <cell r="A331">
            <v>169.031</v>
          </cell>
        </row>
        <row r="332">
          <cell r="A332">
            <v>169.043</v>
          </cell>
        </row>
        <row r="333">
          <cell r="A333">
            <v>169.043</v>
          </cell>
        </row>
        <row r="334">
          <cell r="A334">
            <v>169.031</v>
          </cell>
        </row>
        <row r="335">
          <cell r="A335">
            <v>169.031</v>
          </cell>
        </row>
        <row r="336">
          <cell r="A336">
            <v>169.039</v>
          </cell>
        </row>
        <row r="337">
          <cell r="A337">
            <v>169.043</v>
          </cell>
        </row>
        <row r="338">
          <cell r="A338">
            <v>169.035</v>
          </cell>
        </row>
        <row r="339">
          <cell r="A339">
            <v>169.031</v>
          </cell>
        </row>
        <row r="340">
          <cell r="A340">
            <v>169.023</v>
          </cell>
        </row>
        <row r="341">
          <cell r="A341">
            <v>169.039</v>
          </cell>
        </row>
        <row r="342">
          <cell r="A342">
            <v>169.027</v>
          </cell>
        </row>
        <row r="343">
          <cell r="A343">
            <v>169.027</v>
          </cell>
        </row>
        <row r="344">
          <cell r="A344">
            <v>169.027</v>
          </cell>
        </row>
        <row r="345">
          <cell r="A345">
            <v>169.043</v>
          </cell>
        </row>
        <row r="346">
          <cell r="A346">
            <v>169.055</v>
          </cell>
        </row>
        <row r="347">
          <cell r="A347">
            <v>169.035</v>
          </cell>
        </row>
        <row r="348">
          <cell r="A348">
            <v>168.758</v>
          </cell>
        </row>
        <row r="349">
          <cell r="A349">
            <v>168.766</v>
          </cell>
        </row>
        <row r="350">
          <cell r="A350">
            <v>168.758</v>
          </cell>
        </row>
        <row r="351">
          <cell r="A351">
            <v>169.609</v>
          </cell>
        </row>
        <row r="352">
          <cell r="A352">
            <v>169.266</v>
          </cell>
        </row>
        <row r="353">
          <cell r="A353">
            <v>169.207</v>
          </cell>
        </row>
        <row r="354">
          <cell r="A354">
            <v>169.355</v>
          </cell>
        </row>
        <row r="355">
          <cell r="A355">
            <v>172.183</v>
          </cell>
        </row>
        <row r="356">
          <cell r="A356">
            <v>172.104</v>
          </cell>
        </row>
        <row r="357">
          <cell r="A357">
            <v>172.854</v>
          </cell>
        </row>
        <row r="358">
          <cell r="A358">
            <v>172.823</v>
          </cell>
        </row>
        <row r="359">
          <cell r="A359">
            <v>169.89</v>
          </cell>
        </row>
        <row r="360">
          <cell r="A360">
            <v>129.776</v>
          </cell>
        </row>
        <row r="361">
          <cell r="A361">
            <v>129.167</v>
          </cell>
        </row>
        <row r="362">
          <cell r="A362">
            <v>114.507</v>
          </cell>
        </row>
        <row r="363">
          <cell r="A363">
            <v>112.093</v>
          </cell>
        </row>
        <row r="364">
          <cell r="A364">
            <v>114.933</v>
          </cell>
        </row>
        <row r="365">
          <cell r="A365">
            <v>150.55</v>
          </cell>
        </row>
        <row r="366">
          <cell r="A366">
            <v>149.233</v>
          </cell>
        </row>
        <row r="367">
          <cell r="A367">
            <v>149.253</v>
          </cell>
        </row>
        <row r="368">
          <cell r="A368">
            <v>168.71</v>
          </cell>
        </row>
        <row r="369">
          <cell r="A369">
            <v>164.091</v>
          </cell>
        </row>
        <row r="370">
          <cell r="A370">
            <v>172.618</v>
          </cell>
        </row>
        <row r="371">
          <cell r="A371">
            <v>172.478</v>
          </cell>
        </row>
        <row r="372">
          <cell r="A372">
            <v>172.446</v>
          </cell>
        </row>
        <row r="373">
          <cell r="A373">
            <v>172.438</v>
          </cell>
        </row>
        <row r="374">
          <cell r="A374">
            <v>172.442</v>
          </cell>
        </row>
        <row r="375">
          <cell r="A375">
            <v>172.45</v>
          </cell>
        </row>
        <row r="376">
          <cell r="A376">
            <v>172.435</v>
          </cell>
        </row>
        <row r="377">
          <cell r="A377">
            <v>172.435</v>
          </cell>
        </row>
        <row r="378">
          <cell r="A378">
            <v>171.993</v>
          </cell>
        </row>
        <row r="379">
          <cell r="A379">
            <v>172.001</v>
          </cell>
        </row>
        <row r="380">
          <cell r="A380">
            <v>177.235</v>
          </cell>
        </row>
        <row r="381">
          <cell r="A381">
            <v>178.552</v>
          </cell>
        </row>
        <row r="382">
          <cell r="A382">
            <v>179.36</v>
          </cell>
        </row>
        <row r="383">
          <cell r="A383">
            <v>180.419</v>
          </cell>
        </row>
        <row r="384">
          <cell r="A384">
            <v>181.661</v>
          </cell>
        </row>
        <row r="385">
          <cell r="A385">
            <v>182.521</v>
          </cell>
        </row>
        <row r="386">
          <cell r="A386">
            <v>183.774</v>
          </cell>
        </row>
        <row r="387">
          <cell r="A387">
            <v>184.458</v>
          </cell>
        </row>
        <row r="388">
          <cell r="A388">
            <v>184.356</v>
          </cell>
        </row>
        <row r="389">
          <cell r="A389">
            <v>184.47</v>
          </cell>
        </row>
        <row r="390">
          <cell r="A390">
            <v>184.47</v>
          </cell>
        </row>
        <row r="391">
          <cell r="A391">
            <v>184.528</v>
          </cell>
        </row>
        <row r="392">
          <cell r="A392">
            <v>184.634</v>
          </cell>
        </row>
        <row r="393">
          <cell r="A393">
            <v>184.665</v>
          </cell>
        </row>
        <row r="394">
          <cell r="A394">
            <v>184.657</v>
          </cell>
        </row>
        <row r="395">
          <cell r="A395">
            <v>184.646</v>
          </cell>
        </row>
        <row r="396">
          <cell r="A396">
            <v>184.646</v>
          </cell>
        </row>
        <row r="397">
          <cell r="A397">
            <v>184.649</v>
          </cell>
        </row>
        <row r="398">
          <cell r="A398">
            <v>184.646</v>
          </cell>
        </row>
        <row r="399">
          <cell r="A399">
            <v>184.642</v>
          </cell>
        </row>
        <row r="400">
          <cell r="A400">
            <v>184.673</v>
          </cell>
        </row>
        <row r="401">
          <cell r="A401">
            <v>184.186</v>
          </cell>
        </row>
        <row r="402">
          <cell r="A402">
            <v>184.072</v>
          </cell>
        </row>
        <row r="403">
          <cell r="A403">
            <v>184.061</v>
          </cell>
        </row>
        <row r="404">
          <cell r="A404">
            <v>184.045</v>
          </cell>
        </row>
        <row r="405">
          <cell r="A405">
            <v>178.588</v>
          </cell>
        </row>
        <row r="406">
          <cell r="A406">
            <v>181.408</v>
          </cell>
        </row>
        <row r="407">
          <cell r="A407">
            <v>181.158</v>
          </cell>
        </row>
        <row r="408">
          <cell r="A408">
            <v>181.127</v>
          </cell>
        </row>
        <row r="409">
          <cell r="A409">
            <v>181.115</v>
          </cell>
        </row>
        <row r="410">
          <cell r="A410">
            <v>181.123</v>
          </cell>
        </row>
        <row r="411">
          <cell r="A411">
            <v>181.111</v>
          </cell>
        </row>
        <row r="412">
          <cell r="A412">
            <v>181.111</v>
          </cell>
        </row>
        <row r="413">
          <cell r="A413">
            <v>180.912</v>
          </cell>
        </row>
        <row r="414">
          <cell r="A414">
            <v>180.896</v>
          </cell>
        </row>
        <row r="415">
          <cell r="A415">
            <v>180.916</v>
          </cell>
        </row>
        <row r="416">
          <cell r="A416">
            <v>180.904</v>
          </cell>
        </row>
        <row r="417">
          <cell r="A417">
            <v>180.908</v>
          </cell>
        </row>
        <row r="418">
          <cell r="A418">
            <v>180.916</v>
          </cell>
        </row>
        <row r="419">
          <cell r="A419">
            <v>180.912</v>
          </cell>
        </row>
        <row r="420">
          <cell r="A420">
            <v>180.916</v>
          </cell>
        </row>
        <row r="421">
          <cell r="A421">
            <v>180.924</v>
          </cell>
        </row>
        <row r="422">
          <cell r="A422">
            <v>180.896</v>
          </cell>
        </row>
        <row r="423">
          <cell r="A423">
            <v>180.787</v>
          </cell>
        </row>
        <row r="424">
          <cell r="A424">
            <v>180.803</v>
          </cell>
        </row>
        <row r="425">
          <cell r="A425">
            <v>180.791</v>
          </cell>
        </row>
        <row r="426">
          <cell r="A426">
            <v>180.787</v>
          </cell>
        </row>
        <row r="427">
          <cell r="A427">
            <v>180.787</v>
          </cell>
        </row>
        <row r="428">
          <cell r="A428">
            <v>180.795</v>
          </cell>
        </row>
        <row r="429">
          <cell r="A429">
            <v>180.807</v>
          </cell>
        </row>
        <row r="430">
          <cell r="A430">
            <v>180.791</v>
          </cell>
        </row>
        <row r="431">
          <cell r="A431">
            <v>180.783</v>
          </cell>
        </row>
        <row r="432">
          <cell r="A432">
            <v>180.799</v>
          </cell>
        </row>
        <row r="433">
          <cell r="A433">
            <v>180.799</v>
          </cell>
        </row>
        <row r="434">
          <cell r="A434">
            <v>180.787</v>
          </cell>
        </row>
        <row r="435">
          <cell r="A435">
            <v>180.791</v>
          </cell>
        </row>
        <row r="436">
          <cell r="A436">
            <v>180.795</v>
          </cell>
        </row>
        <row r="437">
          <cell r="A437">
            <v>180.783</v>
          </cell>
        </row>
        <row r="438">
          <cell r="A438">
            <v>180.787</v>
          </cell>
        </row>
        <row r="439">
          <cell r="A439">
            <v>180.791</v>
          </cell>
        </row>
        <row r="440">
          <cell r="A440">
            <v>180.779</v>
          </cell>
        </row>
        <row r="441">
          <cell r="A441">
            <v>180.76</v>
          </cell>
        </row>
        <row r="442">
          <cell r="A442">
            <v>180.764</v>
          </cell>
        </row>
        <row r="443">
          <cell r="A443">
            <v>180.771</v>
          </cell>
        </row>
        <row r="444">
          <cell r="A444">
            <v>180.771</v>
          </cell>
        </row>
        <row r="445">
          <cell r="A445">
            <v>180.768</v>
          </cell>
        </row>
        <row r="446">
          <cell r="A446">
            <v>180.768</v>
          </cell>
        </row>
        <row r="447">
          <cell r="A447">
            <v>180.775</v>
          </cell>
        </row>
        <row r="448">
          <cell r="A448">
            <v>180.783</v>
          </cell>
        </row>
        <row r="449">
          <cell r="A449">
            <v>180.768</v>
          </cell>
        </row>
        <row r="450">
          <cell r="A450">
            <v>180.771</v>
          </cell>
        </row>
        <row r="451">
          <cell r="A451">
            <v>180.771</v>
          </cell>
        </row>
        <row r="452">
          <cell r="A452">
            <v>180.779</v>
          </cell>
        </row>
        <row r="453">
          <cell r="A453">
            <v>180.791</v>
          </cell>
        </row>
        <row r="454">
          <cell r="A454">
            <v>180.771</v>
          </cell>
        </row>
        <row r="455">
          <cell r="A455">
            <v>180.775</v>
          </cell>
        </row>
        <row r="456">
          <cell r="A456">
            <v>180.779</v>
          </cell>
        </row>
        <row r="457">
          <cell r="A457">
            <v>180.768</v>
          </cell>
        </row>
        <row r="458">
          <cell r="A458">
            <v>180.768</v>
          </cell>
        </row>
        <row r="459">
          <cell r="A459">
            <v>180.783</v>
          </cell>
        </row>
        <row r="460">
          <cell r="A460">
            <v>180.76</v>
          </cell>
        </row>
        <row r="461">
          <cell r="A461">
            <v>180.752</v>
          </cell>
        </row>
        <row r="462">
          <cell r="A462">
            <v>180.756</v>
          </cell>
        </row>
        <row r="463">
          <cell r="A463">
            <v>180.775</v>
          </cell>
        </row>
        <row r="464">
          <cell r="A464">
            <v>180.771</v>
          </cell>
        </row>
        <row r="465">
          <cell r="A465">
            <v>180.76</v>
          </cell>
        </row>
        <row r="466">
          <cell r="A466">
            <v>180.764</v>
          </cell>
        </row>
        <row r="467">
          <cell r="A467">
            <v>180.771</v>
          </cell>
        </row>
        <row r="468">
          <cell r="A468">
            <v>180.764</v>
          </cell>
        </row>
        <row r="469">
          <cell r="A469">
            <v>180.76</v>
          </cell>
        </row>
        <row r="470">
          <cell r="A470">
            <v>180.768</v>
          </cell>
        </row>
        <row r="471">
          <cell r="A471">
            <v>180.771</v>
          </cell>
        </row>
        <row r="472">
          <cell r="A472">
            <v>180.764</v>
          </cell>
        </row>
        <row r="473">
          <cell r="A473">
            <v>180.764</v>
          </cell>
        </row>
        <row r="474">
          <cell r="A474">
            <v>180.768</v>
          </cell>
        </row>
        <row r="475">
          <cell r="A475">
            <v>180.771</v>
          </cell>
        </row>
        <row r="476">
          <cell r="A476">
            <v>180.764</v>
          </cell>
        </row>
        <row r="477">
          <cell r="A477">
            <v>180.764</v>
          </cell>
        </row>
        <row r="478">
          <cell r="A478">
            <v>180.787</v>
          </cell>
        </row>
        <row r="479">
          <cell r="A479">
            <v>180.771</v>
          </cell>
        </row>
        <row r="480">
          <cell r="A480">
            <v>180.732</v>
          </cell>
        </row>
        <row r="481">
          <cell r="A481">
            <v>181.049</v>
          </cell>
        </row>
        <row r="482">
          <cell r="A482">
            <v>143.6</v>
          </cell>
        </row>
        <row r="483">
          <cell r="A483">
            <v>143.479</v>
          </cell>
        </row>
        <row r="484">
          <cell r="A484">
            <v>142.787</v>
          </cell>
        </row>
        <row r="485">
          <cell r="A485">
            <v>142.705</v>
          </cell>
        </row>
        <row r="486">
          <cell r="A486">
            <v>142.717</v>
          </cell>
        </row>
        <row r="487">
          <cell r="A487">
            <v>142.709</v>
          </cell>
        </row>
        <row r="488">
          <cell r="A488">
            <v>142.709</v>
          </cell>
        </row>
        <row r="489">
          <cell r="A489">
            <v>142.709</v>
          </cell>
        </row>
        <row r="490">
          <cell r="A490">
            <v>142.729</v>
          </cell>
        </row>
        <row r="491">
          <cell r="A491">
            <v>142.709</v>
          </cell>
        </row>
        <row r="492">
          <cell r="A492">
            <v>142.709</v>
          </cell>
        </row>
        <row r="493">
          <cell r="A493">
            <v>142.709</v>
          </cell>
        </row>
        <row r="494">
          <cell r="A494">
            <v>142.721</v>
          </cell>
        </row>
        <row r="495">
          <cell r="A495">
            <v>142.709</v>
          </cell>
        </row>
        <row r="496">
          <cell r="A496">
            <v>142.709</v>
          </cell>
        </row>
        <row r="497">
          <cell r="A497">
            <v>143.826</v>
          </cell>
        </row>
        <row r="498">
          <cell r="A498">
            <v>157.721</v>
          </cell>
        </row>
        <row r="499">
          <cell r="A499">
            <v>157.537</v>
          </cell>
        </row>
        <row r="500">
          <cell r="A500">
            <v>157.525</v>
          </cell>
        </row>
        <row r="501">
          <cell r="A501">
            <v>157.533</v>
          </cell>
        </row>
        <row r="502">
          <cell r="A502">
            <v>157.525</v>
          </cell>
        </row>
        <row r="503">
          <cell r="A503">
            <v>157.537</v>
          </cell>
        </row>
        <row r="504">
          <cell r="A504">
            <v>157.521</v>
          </cell>
        </row>
        <row r="505">
          <cell r="A505">
            <v>157.518</v>
          </cell>
        </row>
        <row r="506">
          <cell r="A506">
            <v>157.549</v>
          </cell>
        </row>
        <row r="507">
          <cell r="A507">
            <v>170.65</v>
          </cell>
        </row>
        <row r="508">
          <cell r="A508">
            <v>170.615</v>
          </cell>
        </row>
        <row r="509">
          <cell r="A509">
            <v>170.639</v>
          </cell>
        </row>
        <row r="510">
          <cell r="A510">
            <v>170.639</v>
          </cell>
        </row>
        <row r="511">
          <cell r="A511">
            <v>172.186</v>
          </cell>
        </row>
        <row r="512">
          <cell r="A512">
            <v>171.822</v>
          </cell>
        </row>
        <row r="513">
          <cell r="A513">
            <v>171.764</v>
          </cell>
        </row>
        <row r="514">
          <cell r="A514">
            <v>171.779</v>
          </cell>
        </row>
        <row r="515">
          <cell r="A515">
            <v>171.768</v>
          </cell>
        </row>
        <row r="516">
          <cell r="A516">
            <v>171.764</v>
          </cell>
        </row>
        <row r="517">
          <cell r="A517">
            <v>171.771</v>
          </cell>
        </row>
        <row r="518">
          <cell r="A518">
            <v>171.775</v>
          </cell>
        </row>
        <row r="519">
          <cell r="A519">
            <v>171.779</v>
          </cell>
        </row>
        <row r="520">
          <cell r="A520">
            <v>175.303</v>
          </cell>
        </row>
        <row r="521">
          <cell r="A521">
            <v>175.213</v>
          </cell>
        </row>
        <row r="522">
          <cell r="A522">
            <v>175.225</v>
          </cell>
        </row>
        <row r="523">
          <cell r="A523">
            <v>170.631</v>
          </cell>
        </row>
        <row r="524">
          <cell r="A524">
            <v>170.502</v>
          </cell>
        </row>
        <row r="525">
          <cell r="A525">
            <v>170.486</v>
          </cell>
        </row>
        <row r="526">
          <cell r="A526">
            <v>170.471</v>
          </cell>
        </row>
        <row r="527">
          <cell r="A527">
            <v>170.447</v>
          </cell>
        </row>
        <row r="528">
          <cell r="A528">
            <v>170.451</v>
          </cell>
        </row>
        <row r="529">
          <cell r="A529">
            <v>170.459</v>
          </cell>
        </row>
        <row r="530">
          <cell r="A530">
            <v>170.459</v>
          </cell>
        </row>
        <row r="531">
          <cell r="A531">
            <v>170.447</v>
          </cell>
        </row>
        <row r="532">
          <cell r="A532">
            <v>170.451</v>
          </cell>
        </row>
        <row r="533">
          <cell r="A533">
            <v>170.463</v>
          </cell>
        </row>
        <row r="534">
          <cell r="A534">
            <v>170.459</v>
          </cell>
        </row>
        <row r="535">
          <cell r="A535">
            <v>170.447</v>
          </cell>
        </row>
        <row r="536">
          <cell r="A536">
            <v>170.451</v>
          </cell>
        </row>
        <row r="537">
          <cell r="A537">
            <v>170.463</v>
          </cell>
        </row>
        <row r="538">
          <cell r="A538">
            <v>170.459</v>
          </cell>
        </row>
        <row r="539">
          <cell r="A539">
            <v>170.447</v>
          </cell>
        </row>
        <row r="540">
          <cell r="A540">
            <v>170.451</v>
          </cell>
        </row>
        <row r="541">
          <cell r="A541">
            <v>170.459</v>
          </cell>
        </row>
        <row r="542">
          <cell r="A542">
            <v>170.447</v>
          </cell>
        </row>
        <row r="543">
          <cell r="A543">
            <v>170.439</v>
          </cell>
        </row>
        <row r="544">
          <cell r="A544">
            <v>170.439</v>
          </cell>
        </row>
        <row r="545">
          <cell r="A545">
            <v>170.443</v>
          </cell>
        </row>
        <row r="546">
          <cell r="A546">
            <v>170.454</v>
          </cell>
        </row>
        <row r="547">
          <cell r="A547">
            <v>170.446</v>
          </cell>
        </row>
        <row r="548">
          <cell r="A548">
            <v>170.45</v>
          </cell>
        </row>
        <row r="549">
          <cell r="A549">
            <v>170.356</v>
          </cell>
        </row>
        <row r="550">
          <cell r="A550">
            <v>170.349</v>
          </cell>
        </row>
        <row r="551">
          <cell r="A551">
            <v>170.353</v>
          </cell>
        </row>
        <row r="552">
          <cell r="A552">
            <v>170.356</v>
          </cell>
        </row>
        <row r="553">
          <cell r="A553">
            <v>170.36</v>
          </cell>
        </row>
        <row r="554">
          <cell r="A554">
            <v>170.349</v>
          </cell>
        </row>
        <row r="555">
          <cell r="A555">
            <v>170.353</v>
          </cell>
        </row>
        <row r="556">
          <cell r="A556">
            <v>170.353</v>
          </cell>
        </row>
        <row r="557">
          <cell r="A557">
            <v>170.356</v>
          </cell>
        </row>
        <row r="558">
          <cell r="A558">
            <v>170.349</v>
          </cell>
        </row>
        <row r="559">
          <cell r="A559">
            <v>170.353</v>
          </cell>
        </row>
        <row r="560">
          <cell r="A560">
            <v>170.364</v>
          </cell>
        </row>
        <row r="561">
          <cell r="A561">
            <v>170.36</v>
          </cell>
        </row>
        <row r="562">
          <cell r="A562">
            <v>170.345</v>
          </cell>
        </row>
        <row r="563">
          <cell r="A563">
            <v>170.349</v>
          </cell>
        </row>
        <row r="564">
          <cell r="A564">
            <v>170.36</v>
          </cell>
        </row>
        <row r="565">
          <cell r="A565">
            <v>170.333</v>
          </cell>
        </row>
        <row r="566">
          <cell r="A566">
            <v>170.337</v>
          </cell>
        </row>
        <row r="567">
          <cell r="A567">
            <v>170.337</v>
          </cell>
        </row>
        <row r="568">
          <cell r="A568">
            <v>170.345</v>
          </cell>
        </row>
        <row r="569">
          <cell r="A569">
            <v>170.337</v>
          </cell>
        </row>
        <row r="570">
          <cell r="A570">
            <v>170.337</v>
          </cell>
        </row>
        <row r="571">
          <cell r="A571">
            <v>170.341</v>
          </cell>
        </row>
        <row r="572">
          <cell r="A572">
            <v>170.345</v>
          </cell>
        </row>
        <row r="573">
          <cell r="A573">
            <v>170.337</v>
          </cell>
        </row>
        <row r="574">
          <cell r="A574">
            <v>170.337</v>
          </cell>
        </row>
        <row r="575">
          <cell r="A575">
            <v>170.353</v>
          </cell>
        </row>
        <row r="576">
          <cell r="A576">
            <v>170.349</v>
          </cell>
        </row>
        <row r="577">
          <cell r="A577">
            <v>170.368</v>
          </cell>
        </row>
        <row r="578">
          <cell r="A578">
            <v>170.341</v>
          </cell>
        </row>
        <row r="579">
          <cell r="A579">
            <v>170.349</v>
          </cell>
        </row>
        <row r="580">
          <cell r="A580">
            <v>170.345</v>
          </cell>
        </row>
        <row r="581">
          <cell r="A581">
            <v>170.337</v>
          </cell>
        </row>
        <row r="582">
          <cell r="A582">
            <v>170.337</v>
          </cell>
        </row>
        <row r="583">
          <cell r="A583">
            <v>170.341</v>
          </cell>
        </row>
        <row r="584">
          <cell r="A584">
            <v>170.337</v>
          </cell>
        </row>
        <row r="585">
          <cell r="A585">
            <v>171.804</v>
          </cell>
        </row>
        <row r="586">
          <cell r="A586">
            <v>171.812</v>
          </cell>
        </row>
        <row r="587">
          <cell r="A587">
            <v>171.804</v>
          </cell>
        </row>
        <row r="588">
          <cell r="A588">
            <v>171.796</v>
          </cell>
        </row>
        <row r="589">
          <cell r="A589">
            <v>171.796</v>
          </cell>
        </row>
        <row r="590">
          <cell r="A590">
            <v>171.808</v>
          </cell>
        </row>
        <row r="591">
          <cell r="A591">
            <v>171.772</v>
          </cell>
        </row>
        <row r="592">
          <cell r="A592">
            <v>171.761</v>
          </cell>
        </row>
        <row r="593">
          <cell r="A593">
            <v>171.765</v>
          </cell>
        </row>
        <row r="594">
          <cell r="A594">
            <v>171.772</v>
          </cell>
        </row>
        <row r="595">
          <cell r="A595">
            <v>171.761</v>
          </cell>
        </row>
        <row r="596">
          <cell r="A596">
            <v>171.761</v>
          </cell>
        </row>
        <row r="597">
          <cell r="A597">
            <v>171.784</v>
          </cell>
        </row>
        <row r="598">
          <cell r="A598">
            <v>171.917</v>
          </cell>
        </row>
        <row r="599">
          <cell r="A599">
            <v>172.258</v>
          </cell>
        </row>
        <row r="600">
          <cell r="A600">
            <v>172.219</v>
          </cell>
        </row>
        <row r="601">
          <cell r="A601">
            <v>172.16</v>
          </cell>
        </row>
        <row r="602">
          <cell r="A602">
            <v>172.148</v>
          </cell>
        </row>
        <row r="603">
          <cell r="A603">
            <v>172.145</v>
          </cell>
        </row>
        <row r="604">
          <cell r="A604">
            <v>172.148</v>
          </cell>
        </row>
        <row r="605">
          <cell r="A605">
            <v>172.152</v>
          </cell>
        </row>
        <row r="606">
          <cell r="A606">
            <v>172.137</v>
          </cell>
        </row>
        <row r="607">
          <cell r="A607">
            <v>172.148</v>
          </cell>
        </row>
        <row r="608">
          <cell r="A608">
            <v>172.156</v>
          </cell>
        </row>
        <row r="609">
          <cell r="A609">
            <v>172.152</v>
          </cell>
        </row>
        <row r="610">
          <cell r="A610">
            <v>172.141</v>
          </cell>
        </row>
        <row r="611">
          <cell r="A611">
            <v>172.145</v>
          </cell>
        </row>
        <row r="612">
          <cell r="A612">
            <v>172.152</v>
          </cell>
        </row>
        <row r="613">
          <cell r="A613">
            <v>172.156</v>
          </cell>
        </row>
        <row r="614">
          <cell r="A614">
            <v>172.141</v>
          </cell>
        </row>
        <row r="615">
          <cell r="A615">
            <v>172.148</v>
          </cell>
        </row>
        <row r="616">
          <cell r="A616">
            <v>172.16</v>
          </cell>
        </row>
        <row r="617">
          <cell r="A617">
            <v>172.145</v>
          </cell>
        </row>
        <row r="618">
          <cell r="A618">
            <v>172.141</v>
          </cell>
        </row>
        <row r="619">
          <cell r="A619">
            <v>172.168</v>
          </cell>
        </row>
        <row r="620">
          <cell r="A620">
            <v>172.145</v>
          </cell>
        </row>
        <row r="621">
          <cell r="A621">
            <v>172.172</v>
          </cell>
        </row>
        <row r="622">
          <cell r="A622">
            <v>172.145</v>
          </cell>
        </row>
        <row r="623">
          <cell r="A623">
            <v>172.152</v>
          </cell>
        </row>
        <row r="624">
          <cell r="A624">
            <v>172.148</v>
          </cell>
        </row>
        <row r="625">
          <cell r="A625">
            <v>172.145</v>
          </cell>
        </row>
        <row r="626">
          <cell r="A626">
            <v>172.152</v>
          </cell>
        </row>
        <row r="627">
          <cell r="A627">
            <v>172.189</v>
          </cell>
        </row>
        <row r="628">
          <cell r="A628">
            <v>172.17</v>
          </cell>
        </row>
        <row r="629">
          <cell r="A629">
            <v>172.15</v>
          </cell>
        </row>
        <row r="630">
          <cell r="A630">
            <v>172.166</v>
          </cell>
        </row>
        <row r="631">
          <cell r="A631">
            <v>172.179</v>
          </cell>
        </row>
        <row r="632">
          <cell r="A632">
            <v>172.159</v>
          </cell>
        </row>
        <row r="633">
          <cell r="A633">
            <v>172.155</v>
          </cell>
        </row>
        <row r="634">
          <cell r="A634">
            <v>172.36</v>
          </cell>
        </row>
        <row r="635">
          <cell r="A635">
            <v>172.095</v>
          </cell>
        </row>
        <row r="636">
          <cell r="A636">
            <v>171.993</v>
          </cell>
        </row>
        <row r="637">
          <cell r="A637">
            <v>174.924</v>
          </cell>
        </row>
        <row r="638">
          <cell r="A638">
            <v>174.465</v>
          </cell>
        </row>
        <row r="639">
          <cell r="A639">
            <v>174.369</v>
          </cell>
        </row>
        <row r="640">
          <cell r="A640">
            <v>174.357</v>
          </cell>
        </row>
        <row r="641">
          <cell r="A641">
            <v>174.334</v>
          </cell>
        </row>
        <row r="642">
          <cell r="A642">
            <v>174.354</v>
          </cell>
        </row>
        <row r="643">
          <cell r="A643">
            <v>174.338</v>
          </cell>
        </row>
        <row r="644">
          <cell r="A644">
            <v>174.318</v>
          </cell>
        </row>
        <row r="645">
          <cell r="A645">
            <v>174.334</v>
          </cell>
        </row>
        <row r="646">
          <cell r="A646">
            <v>174.186</v>
          </cell>
        </row>
        <row r="647">
          <cell r="A647">
            <v>174.143</v>
          </cell>
        </row>
        <row r="648">
          <cell r="A648">
            <v>174.154</v>
          </cell>
        </row>
        <row r="649">
          <cell r="A649">
            <v>174.174</v>
          </cell>
        </row>
        <row r="650">
          <cell r="A650">
            <v>174.146</v>
          </cell>
        </row>
        <row r="651">
          <cell r="A651">
            <v>174.146</v>
          </cell>
        </row>
        <row r="652">
          <cell r="A652">
            <v>174.178</v>
          </cell>
        </row>
        <row r="653">
          <cell r="A653">
            <v>174.189</v>
          </cell>
        </row>
        <row r="654">
          <cell r="A654">
            <v>174.15</v>
          </cell>
        </row>
        <row r="655">
          <cell r="A655">
            <v>174.154</v>
          </cell>
        </row>
        <row r="656">
          <cell r="A656">
            <v>174.174</v>
          </cell>
        </row>
        <row r="657">
          <cell r="A657">
            <v>174.189</v>
          </cell>
        </row>
        <row r="658">
          <cell r="A658">
            <v>174.154</v>
          </cell>
        </row>
        <row r="659">
          <cell r="A659">
            <v>174.131</v>
          </cell>
        </row>
        <row r="660">
          <cell r="A660">
            <v>174.154</v>
          </cell>
        </row>
        <row r="661">
          <cell r="A661">
            <v>174.193</v>
          </cell>
        </row>
        <row r="662">
          <cell r="A662">
            <v>174.29</v>
          </cell>
        </row>
        <row r="663">
          <cell r="A663">
            <v>174.224</v>
          </cell>
        </row>
        <row r="664">
          <cell r="A664">
            <v>174.146</v>
          </cell>
        </row>
        <row r="665">
          <cell r="A665">
            <v>175.057</v>
          </cell>
        </row>
        <row r="666">
          <cell r="A666">
            <v>171.424</v>
          </cell>
        </row>
        <row r="667">
          <cell r="A667">
            <v>171.049</v>
          </cell>
        </row>
        <row r="668">
          <cell r="A668">
            <v>170.979</v>
          </cell>
        </row>
        <row r="669">
          <cell r="A669">
            <v>170.959</v>
          </cell>
        </row>
        <row r="670">
          <cell r="A670">
            <v>170.947</v>
          </cell>
        </row>
        <row r="671">
          <cell r="A671">
            <v>170.963</v>
          </cell>
        </row>
        <row r="672">
          <cell r="A672">
            <v>170.725</v>
          </cell>
        </row>
        <row r="673">
          <cell r="A673">
            <v>170.74</v>
          </cell>
        </row>
        <row r="674">
          <cell r="A674">
            <v>170.732</v>
          </cell>
        </row>
        <row r="675">
          <cell r="A675">
            <v>170.732</v>
          </cell>
        </row>
        <row r="676">
          <cell r="A676">
            <v>170.736</v>
          </cell>
        </row>
        <row r="677">
          <cell r="A677">
            <v>170.725</v>
          </cell>
        </row>
        <row r="678">
          <cell r="A678">
            <v>170.709</v>
          </cell>
        </row>
        <row r="679">
          <cell r="A679">
            <v>170.393</v>
          </cell>
        </row>
        <row r="680">
          <cell r="A680">
            <v>170.354</v>
          </cell>
        </row>
        <row r="681">
          <cell r="A681">
            <v>170.357</v>
          </cell>
        </row>
        <row r="682">
          <cell r="A682">
            <v>170.373</v>
          </cell>
        </row>
        <row r="683">
          <cell r="A683">
            <v>170.373</v>
          </cell>
        </row>
        <row r="684">
          <cell r="A684">
            <v>170.354</v>
          </cell>
        </row>
        <row r="685">
          <cell r="A685">
            <v>170.373</v>
          </cell>
        </row>
        <row r="686">
          <cell r="A686">
            <v>170.377</v>
          </cell>
        </row>
        <row r="687">
          <cell r="A687">
            <v>170.357</v>
          </cell>
        </row>
        <row r="688">
          <cell r="A688">
            <v>170.354</v>
          </cell>
        </row>
        <row r="689">
          <cell r="A689">
            <v>170.361</v>
          </cell>
        </row>
        <row r="690">
          <cell r="A690">
            <v>170.357</v>
          </cell>
        </row>
        <row r="691">
          <cell r="A691">
            <v>170.365</v>
          </cell>
        </row>
        <row r="692">
          <cell r="A692">
            <v>170.357</v>
          </cell>
        </row>
        <row r="693">
          <cell r="A693">
            <v>170.498</v>
          </cell>
        </row>
        <row r="694">
          <cell r="A694">
            <v>170.459</v>
          </cell>
        </row>
        <row r="695">
          <cell r="A695">
            <v>170.373</v>
          </cell>
        </row>
        <row r="696">
          <cell r="A696">
            <v>173</v>
          </cell>
        </row>
        <row r="697">
          <cell r="A697">
            <v>172.621</v>
          </cell>
        </row>
        <row r="698">
          <cell r="A698">
            <v>172.621</v>
          </cell>
        </row>
        <row r="699">
          <cell r="A699">
            <v>172.555</v>
          </cell>
        </row>
        <row r="700">
          <cell r="A700">
            <v>172.543</v>
          </cell>
        </row>
        <row r="701">
          <cell r="A701">
            <v>172.551</v>
          </cell>
        </row>
        <row r="702">
          <cell r="A702">
            <v>170.613</v>
          </cell>
        </row>
        <row r="703">
          <cell r="A703">
            <v>170.602</v>
          </cell>
        </row>
        <row r="704">
          <cell r="A704">
            <v>170.57</v>
          </cell>
        </row>
        <row r="705">
          <cell r="A705">
            <v>170.574</v>
          </cell>
        </row>
        <row r="706">
          <cell r="A706">
            <v>170.566</v>
          </cell>
        </row>
        <row r="707">
          <cell r="A707">
            <v>170.57</v>
          </cell>
        </row>
        <row r="708">
          <cell r="A708">
            <v>170.305</v>
          </cell>
        </row>
        <row r="709">
          <cell r="A709">
            <v>170.309</v>
          </cell>
        </row>
        <row r="710">
          <cell r="A710">
            <v>170.297</v>
          </cell>
        </row>
        <row r="711">
          <cell r="A711">
            <v>170.301</v>
          </cell>
        </row>
        <row r="712">
          <cell r="A712">
            <v>170.344</v>
          </cell>
        </row>
        <row r="713">
          <cell r="A713">
            <v>170.32</v>
          </cell>
        </row>
        <row r="714">
          <cell r="A714">
            <v>170.301</v>
          </cell>
        </row>
        <row r="715">
          <cell r="A715">
            <v>170.312</v>
          </cell>
        </row>
        <row r="716">
          <cell r="A716">
            <v>170.324</v>
          </cell>
        </row>
        <row r="717">
          <cell r="A717">
            <v>170.316</v>
          </cell>
        </row>
        <row r="718">
          <cell r="A718">
            <v>170.316</v>
          </cell>
        </row>
        <row r="719">
          <cell r="A719">
            <v>170.297</v>
          </cell>
        </row>
        <row r="720">
          <cell r="A720">
            <v>170.316</v>
          </cell>
        </row>
        <row r="721">
          <cell r="A721">
            <v>170.301</v>
          </cell>
        </row>
        <row r="722">
          <cell r="A722">
            <v>170.297</v>
          </cell>
        </row>
        <row r="723">
          <cell r="A723">
            <v>170.324</v>
          </cell>
        </row>
        <row r="724">
          <cell r="A724">
            <v>170.312</v>
          </cell>
        </row>
        <row r="725">
          <cell r="A725">
            <v>170.301</v>
          </cell>
        </row>
        <row r="726">
          <cell r="A726">
            <v>170.312</v>
          </cell>
        </row>
        <row r="727">
          <cell r="A727">
            <v>170.438</v>
          </cell>
        </row>
        <row r="728">
          <cell r="A728">
            <v>170.402</v>
          </cell>
        </row>
        <row r="729">
          <cell r="A729">
            <v>170.34</v>
          </cell>
        </row>
        <row r="730">
          <cell r="A730">
            <v>172.391</v>
          </cell>
        </row>
        <row r="731">
          <cell r="A731">
            <v>172.449</v>
          </cell>
        </row>
        <row r="732">
          <cell r="A732">
            <v>172.434</v>
          </cell>
        </row>
        <row r="733">
          <cell r="A733">
            <v>172.359</v>
          </cell>
        </row>
        <row r="734">
          <cell r="A734">
            <v>170.508</v>
          </cell>
        </row>
        <row r="735">
          <cell r="A735">
            <v>170.484</v>
          </cell>
        </row>
        <row r="736">
          <cell r="A736">
            <v>170.453</v>
          </cell>
        </row>
        <row r="737">
          <cell r="A737">
            <v>170.43</v>
          </cell>
        </row>
        <row r="738">
          <cell r="A738">
            <v>170.438</v>
          </cell>
        </row>
        <row r="739">
          <cell r="A739">
            <v>170.457</v>
          </cell>
        </row>
        <row r="740">
          <cell r="A740">
            <v>134.805</v>
          </cell>
        </row>
        <row r="741">
          <cell r="A741">
            <v>134.852</v>
          </cell>
        </row>
        <row r="742">
          <cell r="A742">
            <v>134.844</v>
          </cell>
        </row>
        <row r="743">
          <cell r="A743">
            <v>171.293</v>
          </cell>
        </row>
        <row r="744">
          <cell r="A744">
            <v>170.707</v>
          </cell>
        </row>
        <row r="745">
          <cell r="A745">
            <v>170.707</v>
          </cell>
        </row>
        <row r="746">
          <cell r="A746">
            <v>170.699</v>
          </cell>
        </row>
        <row r="747">
          <cell r="A747">
            <v>170.684</v>
          </cell>
        </row>
        <row r="748">
          <cell r="A748">
            <v>170.684</v>
          </cell>
        </row>
        <row r="749">
          <cell r="A749">
            <v>170.707</v>
          </cell>
        </row>
        <row r="750">
          <cell r="A750">
            <v>170.695</v>
          </cell>
        </row>
        <row r="751">
          <cell r="A751">
            <v>170.676</v>
          </cell>
        </row>
        <row r="752">
          <cell r="A752">
            <v>170.684</v>
          </cell>
        </row>
        <row r="753">
          <cell r="A753">
            <v>182.883</v>
          </cell>
        </row>
        <row r="754">
          <cell r="A754">
            <v>169.452</v>
          </cell>
        </row>
        <row r="755">
          <cell r="A755">
            <v>169.417</v>
          </cell>
        </row>
        <row r="756">
          <cell r="A756">
            <v>170.132</v>
          </cell>
        </row>
        <row r="757">
          <cell r="A757">
            <v>170.167</v>
          </cell>
        </row>
        <row r="758">
          <cell r="A758">
            <v>171.456</v>
          </cell>
        </row>
        <row r="759">
          <cell r="A759">
            <v>171.456</v>
          </cell>
        </row>
        <row r="760">
          <cell r="A760">
            <v>171.456</v>
          </cell>
        </row>
        <row r="761">
          <cell r="A761">
            <v>171.417</v>
          </cell>
        </row>
        <row r="762">
          <cell r="A762">
            <v>172.276</v>
          </cell>
        </row>
        <row r="763">
          <cell r="A763">
            <v>171.917</v>
          </cell>
        </row>
        <row r="764">
          <cell r="A764">
            <v>171.882</v>
          </cell>
        </row>
        <row r="765">
          <cell r="A765">
            <v>171.901</v>
          </cell>
        </row>
        <row r="766">
          <cell r="A766">
            <v>171.878</v>
          </cell>
        </row>
        <row r="767">
          <cell r="A767">
            <v>173.577</v>
          </cell>
        </row>
        <row r="768">
          <cell r="A768">
            <v>173.577</v>
          </cell>
        </row>
        <row r="769">
          <cell r="A769">
            <v>173.499</v>
          </cell>
        </row>
        <row r="770">
          <cell r="A770">
            <v>170.675</v>
          </cell>
        </row>
        <row r="771">
          <cell r="A771">
            <v>130.425</v>
          </cell>
        </row>
        <row r="772">
          <cell r="A772">
            <v>129.468</v>
          </cell>
        </row>
        <row r="773">
          <cell r="A773">
            <v>126.37</v>
          </cell>
        </row>
        <row r="774">
          <cell r="A774">
            <v>153.164</v>
          </cell>
        </row>
        <row r="775">
          <cell r="A775">
            <v>152.867</v>
          </cell>
        </row>
        <row r="776">
          <cell r="A776">
            <v>152.793</v>
          </cell>
        </row>
        <row r="777">
          <cell r="A777">
            <v>151.453</v>
          </cell>
        </row>
        <row r="778">
          <cell r="A778">
            <v>172.723</v>
          </cell>
        </row>
        <row r="779">
          <cell r="A779">
            <v>166.59</v>
          </cell>
        </row>
        <row r="780">
          <cell r="A780">
            <v>174.762</v>
          </cell>
        </row>
        <row r="781">
          <cell r="A781">
            <v>174.621</v>
          </cell>
        </row>
        <row r="782">
          <cell r="A782">
            <v>174.598</v>
          </cell>
        </row>
        <row r="783">
          <cell r="A783">
            <v>174.598</v>
          </cell>
        </row>
        <row r="784">
          <cell r="A784">
            <v>174.605</v>
          </cell>
        </row>
        <row r="785">
          <cell r="A785">
            <v>174.59</v>
          </cell>
        </row>
        <row r="786">
          <cell r="A786">
            <v>174.586</v>
          </cell>
        </row>
        <row r="787">
          <cell r="A787">
            <v>174.609</v>
          </cell>
        </row>
        <row r="788">
          <cell r="A788">
            <v>174.598</v>
          </cell>
        </row>
        <row r="789">
          <cell r="A789">
            <v>174.586</v>
          </cell>
        </row>
        <row r="790">
          <cell r="A790">
            <v>174.586</v>
          </cell>
        </row>
        <row r="791">
          <cell r="A791">
            <v>174.609</v>
          </cell>
        </row>
        <row r="792">
          <cell r="A792">
            <v>174.598</v>
          </cell>
        </row>
        <row r="793">
          <cell r="A793">
            <v>174.586</v>
          </cell>
        </row>
        <row r="794">
          <cell r="A794">
            <v>174.586</v>
          </cell>
        </row>
        <row r="795">
          <cell r="A795">
            <v>174.578</v>
          </cell>
        </row>
        <row r="796">
          <cell r="A796">
            <v>174.585</v>
          </cell>
        </row>
        <row r="797">
          <cell r="A797">
            <v>174.573</v>
          </cell>
        </row>
        <row r="798">
          <cell r="A798">
            <v>174.573</v>
          </cell>
        </row>
        <row r="799">
          <cell r="A799">
            <v>174.585</v>
          </cell>
        </row>
        <row r="800">
          <cell r="A800">
            <v>174.577</v>
          </cell>
        </row>
        <row r="801">
          <cell r="A801">
            <v>174.601</v>
          </cell>
        </row>
        <row r="802">
          <cell r="A802">
            <v>174.562</v>
          </cell>
        </row>
        <row r="803">
          <cell r="A803">
            <v>174.565</v>
          </cell>
        </row>
        <row r="804">
          <cell r="A804">
            <v>174.569</v>
          </cell>
        </row>
        <row r="805">
          <cell r="A805">
            <v>174.558</v>
          </cell>
        </row>
        <row r="806">
          <cell r="A806">
            <v>174.562</v>
          </cell>
        </row>
        <row r="807">
          <cell r="A807">
            <v>174.573</v>
          </cell>
        </row>
        <row r="808">
          <cell r="A808">
            <v>174.593</v>
          </cell>
        </row>
        <row r="809">
          <cell r="A809">
            <v>174.573</v>
          </cell>
        </row>
        <row r="810">
          <cell r="A810">
            <v>174.569</v>
          </cell>
        </row>
        <row r="811">
          <cell r="A811">
            <v>174.585</v>
          </cell>
        </row>
        <row r="812">
          <cell r="A812">
            <v>174.573</v>
          </cell>
        </row>
        <row r="813">
          <cell r="A813">
            <v>182.409</v>
          </cell>
        </row>
        <row r="814">
          <cell r="A814">
            <v>179.964</v>
          </cell>
        </row>
        <row r="815">
          <cell r="A815">
            <v>180.519</v>
          </cell>
        </row>
        <row r="816">
          <cell r="A816">
            <v>181.644</v>
          </cell>
        </row>
        <row r="817">
          <cell r="A817">
            <v>182.851</v>
          </cell>
        </row>
        <row r="818">
          <cell r="A818">
            <v>183.956</v>
          </cell>
        </row>
        <row r="819">
          <cell r="A819">
            <v>185.144</v>
          </cell>
        </row>
        <row r="820">
          <cell r="A820">
            <v>185.354</v>
          </cell>
        </row>
        <row r="821">
          <cell r="A821">
            <v>185.354</v>
          </cell>
        </row>
        <row r="822">
          <cell r="A822">
            <v>186.226</v>
          </cell>
        </row>
        <row r="823">
          <cell r="A823">
            <v>186.226</v>
          </cell>
        </row>
        <row r="824">
          <cell r="A824">
            <v>186.222</v>
          </cell>
        </row>
        <row r="825">
          <cell r="A825">
            <v>186.226</v>
          </cell>
        </row>
        <row r="826">
          <cell r="A826">
            <v>186.226</v>
          </cell>
        </row>
        <row r="827">
          <cell r="A827">
            <v>186.226</v>
          </cell>
        </row>
        <row r="828">
          <cell r="A828">
            <v>186.218</v>
          </cell>
        </row>
        <row r="829">
          <cell r="A829">
            <v>186.229</v>
          </cell>
        </row>
        <row r="830">
          <cell r="A830">
            <v>186.218</v>
          </cell>
        </row>
        <row r="831">
          <cell r="A831">
            <v>186.241</v>
          </cell>
        </row>
        <row r="832">
          <cell r="A832">
            <v>186.245</v>
          </cell>
        </row>
        <row r="833">
          <cell r="A833">
            <v>192.339</v>
          </cell>
        </row>
        <row r="834">
          <cell r="A834">
            <v>188.175</v>
          </cell>
        </row>
        <row r="835">
          <cell r="A835">
            <v>188.159</v>
          </cell>
        </row>
        <row r="836">
          <cell r="A836">
            <v>188.147</v>
          </cell>
        </row>
        <row r="837">
          <cell r="A837">
            <v>180.253</v>
          </cell>
        </row>
        <row r="838">
          <cell r="A838">
            <v>183.434</v>
          </cell>
        </row>
        <row r="839">
          <cell r="A839">
            <v>183.238</v>
          </cell>
        </row>
        <row r="840">
          <cell r="A840">
            <v>183.02</v>
          </cell>
        </row>
        <row r="841">
          <cell r="A841">
            <v>183</v>
          </cell>
        </row>
        <row r="842">
          <cell r="A842">
            <v>183</v>
          </cell>
        </row>
        <row r="843">
          <cell r="A843">
            <v>182.996</v>
          </cell>
        </row>
        <row r="844">
          <cell r="A844">
            <v>183</v>
          </cell>
        </row>
        <row r="845">
          <cell r="A845">
            <v>183.008</v>
          </cell>
        </row>
        <row r="846">
          <cell r="A846">
            <v>182.996</v>
          </cell>
        </row>
        <row r="847">
          <cell r="A847">
            <v>182.992</v>
          </cell>
        </row>
        <row r="848">
          <cell r="A848">
            <v>183</v>
          </cell>
        </row>
        <row r="849">
          <cell r="A849">
            <v>183.004</v>
          </cell>
        </row>
        <row r="850">
          <cell r="A850">
            <v>182.996</v>
          </cell>
        </row>
        <row r="851">
          <cell r="A851">
            <v>182.992</v>
          </cell>
        </row>
        <row r="852">
          <cell r="A852">
            <v>183.016</v>
          </cell>
        </row>
        <row r="853">
          <cell r="A853">
            <v>183.004</v>
          </cell>
        </row>
        <row r="854">
          <cell r="A854">
            <v>182.895</v>
          </cell>
        </row>
        <row r="855">
          <cell r="A855">
            <v>182.883</v>
          </cell>
        </row>
        <row r="856">
          <cell r="A856">
            <v>182.871</v>
          </cell>
        </row>
        <row r="857">
          <cell r="A857">
            <v>182.863</v>
          </cell>
        </row>
        <row r="858">
          <cell r="A858">
            <v>182.859</v>
          </cell>
        </row>
        <row r="859">
          <cell r="A859">
            <v>182.859</v>
          </cell>
        </row>
        <row r="860">
          <cell r="A860">
            <v>182.891</v>
          </cell>
        </row>
        <row r="861">
          <cell r="A861">
            <v>182.883</v>
          </cell>
        </row>
        <row r="862">
          <cell r="A862">
            <v>182.863</v>
          </cell>
        </row>
        <row r="863">
          <cell r="A863">
            <v>182.879</v>
          </cell>
        </row>
        <row r="864">
          <cell r="A864">
            <v>182.879</v>
          </cell>
        </row>
        <row r="865">
          <cell r="A865">
            <v>182.867</v>
          </cell>
        </row>
        <row r="866">
          <cell r="A866">
            <v>182.879</v>
          </cell>
        </row>
        <row r="867">
          <cell r="A867">
            <v>182.871</v>
          </cell>
        </row>
        <row r="868">
          <cell r="A868">
            <v>182.875</v>
          </cell>
        </row>
        <row r="869">
          <cell r="A869">
            <v>182.879</v>
          </cell>
        </row>
        <row r="870">
          <cell r="A870">
            <v>182.863</v>
          </cell>
        </row>
        <row r="871">
          <cell r="A871">
            <v>182.871</v>
          </cell>
        </row>
        <row r="872">
          <cell r="A872">
            <v>182.879</v>
          </cell>
        </row>
        <row r="873">
          <cell r="A873">
            <v>182.879</v>
          </cell>
        </row>
        <row r="874">
          <cell r="A874">
            <v>182.871</v>
          </cell>
        </row>
        <row r="875">
          <cell r="A875">
            <v>182.852</v>
          </cell>
        </row>
        <row r="876">
          <cell r="A876">
            <v>183.047</v>
          </cell>
        </row>
        <row r="877">
          <cell r="A877">
            <v>186.867</v>
          </cell>
        </row>
        <row r="878">
          <cell r="A878">
            <v>186.859</v>
          </cell>
        </row>
        <row r="879">
          <cell r="A879">
            <v>186.863</v>
          </cell>
        </row>
        <row r="880">
          <cell r="A880">
            <v>183.34</v>
          </cell>
        </row>
        <row r="881">
          <cell r="A881">
            <v>183.25</v>
          </cell>
        </row>
        <row r="882">
          <cell r="A882">
            <v>183.203</v>
          </cell>
        </row>
        <row r="883">
          <cell r="A883">
            <v>183.215</v>
          </cell>
        </row>
        <row r="884">
          <cell r="A884">
            <v>183.805</v>
          </cell>
        </row>
        <row r="885">
          <cell r="A885">
            <v>146.54</v>
          </cell>
        </row>
        <row r="886">
          <cell r="A886">
            <v>146.45</v>
          </cell>
        </row>
        <row r="887">
          <cell r="A887">
            <v>145.485</v>
          </cell>
        </row>
        <row r="888">
          <cell r="A888">
            <v>146.071</v>
          </cell>
        </row>
        <row r="889">
          <cell r="A889">
            <v>163.861</v>
          </cell>
        </row>
        <row r="890">
          <cell r="A890">
            <v>159.357</v>
          </cell>
        </row>
        <row r="891">
          <cell r="A891">
            <v>159.342</v>
          </cell>
        </row>
        <row r="892">
          <cell r="A892">
            <v>159.338</v>
          </cell>
        </row>
        <row r="893">
          <cell r="A893">
            <v>159.338</v>
          </cell>
        </row>
        <row r="894">
          <cell r="A894">
            <v>159.33</v>
          </cell>
        </row>
        <row r="895">
          <cell r="A895">
            <v>159.318</v>
          </cell>
        </row>
        <row r="896">
          <cell r="A896">
            <v>159.318</v>
          </cell>
        </row>
        <row r="897">
          <cell r="A897">
            <v>159.326</v>
          </cell>
        </row>
        <row r="898">
          <cell r="A898">
            <v>159.334</v>
          </cell>
        </row>
        <row r="899">
          <cell r="A899">
            <v>159.326</v>
          </cell>
        </row>
        <row r="900">
          <cell r="A900">
            <v>159.322</v>
          </cell>
        </row>
        <row r="901">
          <cell r="A901">
            <v>159.346</v>
          </cell>
        </row>
        <row r="902">
          <cell r="A902">
            <v>159.346</v>
          </cell>
        </row>
        <row r="903">
          <cell r="A903">
            <v>159.338</v>
          </cell>
        </row>
        <row r="904">
          <cell r="A904">
            <v>159.334</v>
          </cell>
        </row>
        <row r="905">
          <cell r="A905">
            <v>172.494</v>
          </cell>
        </row>
        <row r="906">
          <cell r="A906">
            <v>172.518</v>
          </cell>
        </row>
        <row r="907">
          <cell r="A907">
            <v>172.506</v>
          </cell>
        </row>
        <row r="908">
          <cell r="A908">
            <v>172.51</v>
          </cell>
        </row>
        <row r="909">
          <cell r="A909">
            <v>172.482</v>
          </cell>
        </row>
        <row r="910">
          <cell r="A910">
            <v>172.467</v>
          </cell>
        </row>
        <row r="911">
          <cell r="A911">
            <v>172.463</v>
          </cell>
        </row>
        <row r="912">
          <cell r="A912">
            <v>172.459</v>
          </cell>
        </row>
        <row r="913">
          <cell r="A913">
            <v>172.459</v>
          </cell>
        </row>
        <row r="914">
          <cell r="A914">
            <v>172.475</v>
          </cell>
        </row>
        <row r="915">
          <cell r="A915">
            <v>172.439</v>
          </cell>
        </row>
        <row r="916">
          <cell r="A916">
            <v>172.439</v>
          </cell>
        </row>
        <row r="917">
          <cell r="A917">
            <v>172.447</v>
          </cell>
        </row>
        <row r="918">
          <cell r="A918">
            <v>172.455</v>
          </cell>
        </row>
        <row r="919">
          <cell r="A919">
            <v>172.451</v>
          </cell>
        </row>
        <row r="920">
          <cell r="A920">
            <v>172.447</v>
          </cell>
        </row>
        <row r="921">
          <cell r="A921">
            <v>172.447</v>
          </cell>
        </row>
        <row r="922">
          <cell r="A922">
            <v>172.459</v>
          </cell>
        </row>
        <row r="923">
          <cell r="A923">
            <v>172.447</v>
          </cell>
        </row>
        <row r="924">
          <cell r="A924">
            <v>172.443</v>
          </cell>
        </row>
        <row r="925">
          <cell r="A925">
            <v>172.463</v>
          </cell>
        </row>
        <row r="926">
          <cell r="A926">
            <v>172.467</v>
          </cell>
        </row>
        <row r="927">
          <cell r="A927">
            <v>172.451</v>
          </cell>
        </row>
        <row r="928">
          <cell r="A928">
            <v>172.463</v>
          </cell>
        </row>
        <row r="929">
          <cell r="A929">
            <v>172.455</v>
          </cell>
        </row>
        <row r="930">
          <cell r="A930">
            <v>172.459</v>
          </cell>
        </row>
        <row r="931">
          <cell r="A931">
            <v>172.455</v>
          </cell>
        </row>
        <row r="932">
          <cell r="A932">
            <v>172.451</v>
          </cell>
        </row>
        <row r="933">
          <cell r="A933">
            <v>172.455</v>
          </cell>
        </row>
        <row r="934">
          <cell r="A934">
            <v>172.463</v>
          </cell>
        </row>
        <row r="935">
          <cell r="A935">
            <v>172.604</v>
          </cell>
        </row>
        <row r="936">
          <cell r="A936">
            <v>172.797</v>
          </cell>
        </row>
        <row r="937">
          <cell r="A937">
            <v>172.785</v>
          </cell>
        </row>
        <row r="938">
          <cell r="A938">
            <v>172.781</v>
          </cell>
        </row>
        <row r="939">
          <cell r="A939">
            <v>172.77</v>
          </cell>
        </row>
        <row r="940">
          <cell r="A940">
            <v>172.77</v>
          </cell>
        </row>
        <row r="941">
          <cell r="A941">
            <v>172.77</v>
          </cell>
        </row>
        <row r="942">
          <cell r="A942">
            <v>172.789</v>
          </cell>
        </row>
        <row r="943">
          <cell r="A943">
            <v>172.77</v>
          </cell>
        </row>
        <row r="944">
          <cell r="A944">
            <v>172.77</v>
          </cell>
        </row>
        <row r="945">
          <cell r="A945">
            <v>172.777</v>
          </cell>
        </row>
        <row r="946">
          <cell r="A946">
            <v>172.781</v>
          </cell>
        </row>
        <row r="947">
          <cell r="A947">
            <v>172.773</v>
          </cell>
        </row>
        <row r="948">
          <cell r="A948">
            <v>172.77</v>
          </cell>
        </row>
        <row r="949">
          <cell r="A949">
            <v>172.777</v>
          </cell>
        </row>
        <row r="950">
          <cell r="A950">
            <v>172.785</v>
          </cell>
        </row>
        <row r="951">
          <cell r="A951">
            <v>172.773</v>
          </cell>
        </row>
        <row r="952">
          <cell r="A952">
            <v>172.688</v>
          </cell>
        </row>
        <row r="953">
          <cell r="A953">
            <v>172.691</v>
          </cell>
        </row>
        <row r="954">
          <cell r="A954">
            <v>172.699</v>
          </cell>
        </row>
        <row r="955">
          <cell r="A955">
            <v>172.688</v>
          </cell>
        </row>
        <row r="956">
          <cell r="A956">
            <v>172.672</v>
          </cell>
        </row>
        <row r="957">
          <cell r="A957">
            <v>172.68</v>
          </cell>
        </row>
        <row r="958">
          <cell r="A958">
            <v>172.688</v>
          </cell>
        </row>
        <row r="959">
          <cell r="A959">
            <v>172.676</v>
          </cell>
        </row>
        <row r="960">
          <cell r="A960">
            <v>172.676</v>
          </cell>
        </row>
        <row r="961">
          <cell r="A961">
            <v>172.695</v>
          </cell>
        </row>
        <row r="962">
          <cell r="A962">
            <v>172.703</v>
          </cell>
        </row>
        <row r="963">
          <cell r="A963">
            <v>172.684</v>
          </cell>
        </row>
        <row r="964">
          <cell r="A964">
            <v>172.684</v>
          </cell>
        </row>
        <row r="965">
          <cell r="A965">
            <v>172.688</v>
          </cell>
        </row>
        <row r="966">
          <cell r="A966">
            <v>172.695</v>
          </cell>
        </row>
        <row r="967">
          <cell r="A967">
            <v>172.684</v>
          </cell>
        </row>
        <row r="968">
          <cell r="A968">
            <v>172.684</v>
          </cell>
        </row>
        <row r="969">
          <cell r="A969">
            <v>172.688</v>
          </cell>
        </row>
        <row r="970">
          <cell r="A970">
            <v>172.695</v>
          </cell>
        </row>
        <row r="971">
          <cell r="A971">
            <v>172.684</v>
          </cell>
        </row>
        <row r="972">
          <cell r="A972">
            <v>172.684</v>
          </cell>
        </row>
        <row r="973">
          <cell r="A973">
            <v>172.688</v>
          </cell>
        </row>
        <row r="974">
          <cell r="A974">
            <v>172.695</v>
          </cell>
        </row>
        <row r="975">
          <cell r="A975">
            <v>172.688</v>
          </cell>
        </row>
        <row r="976">
          <cell r="A976">
            <v>172.684</v>
          </cell>
        </row>
        <row r="977">
          <cell r="A977">
            <v>172.691</v>
          </cell>
        </row>
        <row r="978">
          <cell r="A978">
            <v>172.691</v>
          </cell>
        </row>
        <row r="979">
          <cell r="A979">
            <v>172.656</v>
          </cell>
        </row>
        <row r="980">
          <cell r="A980">
            <v>172.656</v>
          </cell>
        </row>
        <row r="981">
          <cell r="A981">
            <v>172.664</v>
          </cell>
        </row>
        <row r="982">
          <cell r="A982">
            <v>172.672</v>
          </cell>
        </row>
        <row r="983">
          <cell r="A983">
            <v>172.664</v>
          </cell>
        </row>
        <row r="984">
          <cell r="A984">
            <v>172.66</v>
          </cell>
        </row>
        <row r="985">
          <cell r="A985">
            <v>172.668</v>
          </cell>
        </row>
        <row r="986">
          <cell r="A986">
            <v>172.672</v>
          </cell>
        </row>
        <row r="987">
          <cell r="A987">
            <v>172.672</v>
          </cell>
        </row>
        <row r="988">
          <cell r="A988">
            <v>172.664</v>
          </cell>
        </row>
        <row r="989">
          <cell r="A989">
            <v>172.621</v>
          </cell>
        </row>
        <row r="990">
          <cell r="A990">
            <v>172.684</v>
          </cell>
        </row>
        <row r="991">
          <cell r="A991">
            <v>172.672</v>
          </cell>
        </row>
        <row r="992">
          <cell r="A992">
            <v>172.68</v>
          </cell>
        </row>
        <row r="993">
          <cell r="A993">
            <v>173.367</v>
          </cell>
        </row>
        <row r="994">
          <cell r="A994">
            <v>173.676</v>
          </cell>
        </row>
        <row r="995">
          <cell r="A995">
            <v>173.613</v>
          </cell>
        </row>
        <row r="996">
          <cell r="A996">
            <v>173.621</v>
          </cell>
        </row>
        <row r="997">
          <cell r="A997">
            <v>173.617</v>
          </cell>
        </row>
        <row r="998">
          <cell r="A998">
            <v>173.543</v>
          </cell>
        </row>
        <row r="999">
          <cell r="A999">
            <v>173.535</v>
          </cell>
        </row>
        <row r="1000">
          <cell r="A1000">
            <v>173.531</v>
          </cell>
        </row>
        <row r="1001">
          <cell r="A1001">
            <v>173.543</v>
          </cell>
        </row>
        <row r="1002">
          <cell r="A1002">
            <v>173.551</v>
          </cell>
        </row>
        <row r="1003">
          <cell r="A1003">
            <v>173.543</v>
          </cell>
        </row>
        <row r="1004">
          <cell r="A1004">
            <v>173.539</v>
          </cell>
        </row>
        <row r="1005">
          <cell r="A1005">
            <v>173.535</v>
          </cell>
        </row>
        <row r="1006">
          <cell r="A1006">
            <v>173.555</v>
          </cell>
        </row>
        <row r="1007">
          <cell r="A1007">
            <v>173.547</v>
          </cell>
        </row>
        <row r="1008">
          <cell r="A1008">
            <v>173.543</v>
          </cell>
        </row>
        <row r="1009">
          <cell r="A1009">
            <v>173.551</v>
          </cell>
        </row>
        <row r="1010">
          <cell r="A1010">
            <v>173.551</v>
          </cell>
        </row>
        <row r="1011">
          <cell r="A1011">
            <v>173.547</v>
          </cell>
        </row>
        <row r="1012">
          <cell r="A1012">
            <v>173.543</v>
          </cell>
        </row>
        <row r="1013">
          <cell r="A1013">
            <v>173.551</v>
          </cell>
        </row>
        <row r="1014">
          <cell r="A1014">
            <v>173.555</v>
          </cell>
        </row>
        <row r="1015">
          <cell r="A1015">
            <v>173.531</v>
          </cell>
        </row>
        <row r="1016">
          <cell r="A1016">
            <v>173.531</v>
          </cell>
        </row>
        <row r="1017">
          <cell r="A1017">
            <v>173.539</v>
          </cell>
        </row>
        <row r="1018">
          <cell r="A1018">
            <v>173.539</v>
          </cell>
        </row>
        <row r="1019">
          <cell r="A1019">
            <v>173.527</v>
          </cell>
        </row>
        <row r="1020">
          <cell r="A1020">
            <v>173.523</v>
          </cell>
        </row>
        <row r="1021">
          <cell r="A1021">
            <v>173.535</v>
          </cell>
        </row>
        <row r="1022">
          <cell r="A1022">
            <v>173.535</v>
          </cell>
        </row>
        <row r="1023">
          <cell r="A1023">
            <v>173.535</v>
          </cell>
        </row>
        <row r="1024">
          <cell r="A1024">
            <v>175.738</v>
          </cell>
        </row>
        <row r="1025">
          <cell r="A1025">
            <v>176.953</v>
          </cell>
        </row>
        <row r="1026">
          <cell r="A1026">
            <v>176.941</v>
          </cell>
        </row>
        <row r="1027">
          <cell r="A1027">
            <v>176.941</v>
          </cell>
        </row>
        <row r="1028">
          <cell r="A1028">
            <v>172.145</v>
          </cell>
        </row>
        <row r="1029">
          <cell r="A1029">
            <v>172.113</v>
          </cell>
        </row>
        <row r="1030">
          <cell r="A1030">
            <v>172.098</v>
          </cell>
        </row>
        <row r="1031">
          <cell r="A1031">
            <v>172.094</v>
          </cell>
        </row>
        <row r="1032">
          <cell r="A1032">
            <v>172.094</v>
          </cell>
        </row>
        <row r="1033">
          <cell r="A1033">
            <v>172.102</v>
          </cell>
        </row>
        <row r="1034">
          <cell r="A1034">
            <v>172.102</v>
          </cell>
        </row>
        <row r="1035">
          <cell r="A1035">
            <v>172.113</v>
          </cell>
        </row>
        <row r="1036">
          <cell r="A1036">
            <v>172.094</v>
          </cell>
        </row>
        <row r="1037">
          <cell r="A1037">
            <v>172.098</v>
          </cell>
        </row>
        <row r="1038">
          <cell r="A1038">
            <v>172.098</v>
          </cell>
        </row>
        <row r="1039">
          <cell r="A1039">
            <v>172.074</v>
          </cell>
        </row>
        <row r="1040">
          <cell r="A1040">
            <v>172.09</v>
          </cell>
        </row>
        <row r="1041">
          <cell r="A1041">
            <v>172.098</v>
          </cell>
        </row>
        <row r="1042">
          <cell r="A1042">
            <v>172.086</v>
          </cell>
        </row>
        <row r="1043">
          <cell r="A1043">
            <v>172.082</v>
          </cell>
        </row>
        <row r="1044">
          <cell r="A1044">
            <v>172.086</v>
          </cell>
        </row>
        <row r="1045">
          <cell r="A1045">
            <v>172.094</v>
          </cell>
        </row>
        <row r="1046">
          <cell r="A1046">
            <v>172.105</v>
          </cell>
        </row>
        <row r="1047">
          <cell r="A1047">
            <v>172.086</v>
          </cell>
        </row>
        <row r="1048">
          <cell r="A1048">
            <v>172.109</v>
          </cell>
        </row>
        <row r="1049">
          <cell r="A1049">
            <v>172.102</v>
          </cell>
        </row>
        <row r="1050">
          <cell r="A1050">
            <v>172.094</v>
          </cell>
        </row>
        <row r="1051">
          <cell r="A1051">
            <v>172.094</v>
          </cell>
        </row>
        <row r="1052">
          <cell r="A1052">
            <v>172.105</v>
          </cell>
        </row>
        <row r="1053">
          <cell r="A1053">
            <v>172.098</v>
          </cell>
        </row>
        <row r="1054">
          <cell r="A1054">
            <v>172.094</v>
          </cell>
        </row>
        <row r="1055">
          <cell r="A1055">
            <v>172.09</v>
          </cell>
        </row>
        <row r="1056">
          <cell r="A1056">
            <v>172.094</v>
          </cell>
        </row>
        <row r="1057">
          <cell r="A1057">
            <v>172.102</v>
          </cell>
        </row>
        <row r="1058">
          <cell r="A1058">
            <v>172.09</v>
          </cell>
        </row>
        <row r="1059">
          <cell r="A1059">
            <v>172.078</v>
          </cell>
        </row>
        <row r="1060">
          <cell r="A1060">
            <v>172.094</v>
          </cell>
        </row>
        <row r="1061">
          <cell r="A1061">
            <v>173.711</v>
          </cell>
        </row>
        <row r="1062">
          <cell r="A1062">
            <v>173.664</v>
          </cell>
        </row>
        <row r="1063">
          <cell r="A1063">
            <v>173.672</v>
          </cell>
        </row>
        <row r="1064">
          <cell r="A1064">
            <v>173.672</v>
          </cell>
        </row>
        <row r="1065">
          <cell r="A1065">
            <v>173.664</v>
          </cell>
        </row>
        <row r="1066">
          <cell r="A1066">
            <v>173.664</v>
          </cell>
        </row>
        <row r="1067">
          <cell r="A1067">
            <v>174.574</v>
          </cell>
        </row>
        <row r="1068">
          <cell r="A1068">
            <v>174.25</v>
          </cell>
        </row>
        <row r="1069">
          <cell r="A1069">
            <v>174.191</v>
          </cell>
        </row>
        <row r="1070">
          <cell r="A1070">
            <v>174.191</v>
          </cell>
        </row>
        <row r="1071">
          <cell r="A1071">
            <v>174.191</v>
          </cell>
        </row>
        <row r="1072">
          <cell r="A1072">
            <v>174.199</v>
          </cell>
        </row>
        <row r="1073">
          <cell r="A1073">
            <v>174.188</v>
          </cell>
        </row>
        <row r="1074">
          <cell r="A1074">
            <v>174.18</v>
          </cell>
        </row>
        <row r="1075">
          <cell r="A1075">
            <v>174.169</v>
          </cell>
        </row>
        <row r="1076">
          <cell r="A1076">
            <v>174.176</v>
          </cell>
        </row>
        <row r="1077">
          <cell r="A1077">
            <v>174.168</v>
          </cell>
        </row>
        <row r="1078">
          <cell r="A1078">
            <v>174.172</v>
          </cell>
        </row>
        <row r="1079">
          <cell r="A1079">
            <v>174.168</v>
          </cell>
        </row>
        <row r="1080">
          <cell r="A1080">
            <v>174.168</v>
          </cell>
        </row>
        <row r="1081">
          <cell r="A1081">
            <v>174.164</v>
          </cell>
        </row>
        <row r="1082">
          <cell r="A1082">
            <v>174.159</v>
          </cell>
        </row>
        <row r="1083">
          <cell r="A1083">
            <v>174.163</v>
          </cell>
        </row>
        <row r="1084">
          <cell r="A1084">
            <v>174.159</v>
          </cell>
        </row>
        <row r="1085">
          <cell r="A1085">
            <v>174.144</v>
          </cell>
        </row>
        <row r="1086">
          <cell r="A1086">
            <v>174.151</v>
          </cell>
        </row>
        <row r="1087">
          <cell r="A1087">
            <v>174.155</v>
          </cell>
        </row>
        <row r="1088">
          <cell r="A1088">
            <v>174.147</v>
          </cell>
        </row>
        <row r="1089">
          <cell r="A1089">
            <v>174.151</v>
          </cell>
        </row>
        <row r="1090">
          <cell r="A1090">
            <v>174.155</v>
          </cell>
        </row>
        <row r="1091">
          <cell r="A1091">
            <v>177.374</v>
          </cell>
        </row>
        <row r="1092">
          <cell r="A1092">
            <v>177.007</v>
          </cell>
        </row>
        <row r="1093">
          <cell r="A1093">
            <v>176.925</v>
          </cell>
        </row>
        <row r="1094">
          <cell r="A1094">
            <v>176.948</v>
          </cell>
        </row>
        <row r="1095">
          <cell r="A1095">
            <v>172.233</v>
          </cell>
        </row>
        <row r="1096">
          <cell r="A1096">
            <v>172.124</v>
          </cell>
        </row>
        <row r="1097">
          <cell r="A1097">
            <v>172.093</v>
          </cell>
        </row>
        <row r="1098">
          <cell r="A1098">
            <v>172.104</v>
          </cell>
        </row>
        <row r="1099">
          <cell r="A1099">
            <v>172.093</v>
          </cell>
        </row>
        <row r="1100">
          <cell r="A1100">
            <v>172.081</v>
          </cell>
        </row>
        <row r="1101">
          <cell r="A1101">
            <v>172.077</v>
          </cell>
        </row>
        <row r="1102">
          <cell r="A1102">
            <v>172.097</v>
          </cell>
        </row>
        <row r="1103">
          <cell r="A1103">
            <v>172.089</v>
          </cell>
        </row>
        <row r="1104">
          <cell r="A1104">
            <v>172.085</v>
          </cell>
        </row>
        <row r="1105">
          <cell r="A1105">
            <v>172.089</v>
          </cell>
        </row>
        <row r="1106">
          <cell r="A1106">
            <v>172.093</v>
          </cell>
        </row>
        <row r="1107">
          <cell r="A1107">
            <v>172.085</v>
          </cell>
        </row>
        <row r="1108">
          <cell r="A1108">
            <v>172.081</v>
          </cell>
        </row>
        <row r="1109">
          <cell r="A1109">
            <v>172.089</v>
          </cell>
        </row>
        <row r="1110">
          <cell r="A1110">
            <v>172.093</v>
          </cell>
        </row>
        <row r="1111">
          <cell r="A1111">
            <v>172.085</v>
          </cell>
        </row>
        <row r="1112">
          <cell r="A1112">
            <v>172.085</v>
          </cell>
        </row>
        <row r="1113">
          <cell r="A1113">
            <v>172.089</v>
          </cell>
        </row>
        <row r="1114">
          <cell r="A1114">
            <v>172.093</v>
          </cell>
        </row>
        <row r="1115">
          <cell r="A1115">
            <v>171.991</v>
          </cell>
        </row>
        <row r="1116">
          <cell r="A1116">
            <v>171.991</v>
          </cell>
        </row>
        <row r="1117">
          <cell r="A1117">
            <v>172.011</v>
          </cell>
        </row>
        <row r="1118">
          <cell r="A1118">
            <v>172.007</v>
          </cell>
        </row>
        <row r="1119">
          <cell r="A1119">
            <v>171.979</v>
          </cell>
        </row>
        <row r="1120">
          <cell r="A1120">
            <v>171.991</v>
          </cell>
        </row>
        <row r="1121">
          <cell r="A1121">
            <v>171.995</v>
          </cell>
        </row>
        <row r="1122">
          <cell r="A1122">
            <v>171.995</v>
          </cell>
        </row>
        <row r="1123">
          <cell r="A1123">
            <v>171.94</v>
          </cell>
        </row>
        <row r="1124">
          <cell r="A1124">
            <v>171.948</v>
          </cell>
        </row>
        <row r="1125">
          <cell r="A1125">
            <v>171.952</v>
          </cell>
        </row>
        <row r="1126">
          <cell r="A1126">
            <v>171.948</v>
          </cell>
        </row>
        <row r="1127">
          <cell r="A1127">
            <v>171.94</v>
          </cell>
        </row>
        <row r="1128">
          <cell r="A1128">
            <v>171.952</v>
          </cell>
        </row>
        <row r="1129">
          <cell r="A1129">
            <v>171.952</v>
          </cell>
        </row>
        <row r="1130">
          <cell r="A1130">
            <v>171.956</v>
          </cell>
        </row>
        <row r="1131">
          <cell r="A1131">
            <v>171.948</v>
          </cell>
        </row>
        <row r="1132">
          <cell r="A1132">
            <v>171.956</v>
          </cell>
        </row>
        <row r="1133">
          <cell r="A1133">
            <v>171.96</v>
          </cell>
        </row>
        <row r="1134">
          <cell r="A1134">
            <v>171.952</v>
          </cell>
        </row>
        <row r="1135">
          <cell r="A1135">
            <v>171.952</v>
          </cell>
        </row>
        <row r="1136">
          <cell r="A1136">
            <v>171.956</v>
          </cell>
        </row>
        <row r="1137">
          <cell r="A1137">
            <v>171.956</v>
          </cell>
        </row>
        <row r="1138">
          <cell r="A1138">
            <v>171.952</v>
          </cell>
        </row>
        <row r="1139">
          <cell r="A1139">
            <v>171.905</v>
          </cell>
        </row>
        <row r="1140">
          <cell r="A1140">
            <v>171.917</v>
          </cell>
        </row>
        <row r="1141">
          <cell r="A1141">
            <v>171.917</v>
          </cell>
        </row>
        <row r="1142">
          <cell r="A1142">
            <v>171.909</v>
          </cell>
        </row>
        <row r="1143">
          <cell r="A1143">
            <v>171.913</v>
          </cell>
        </row>
        <row r="1144">
          <cell r="A1144">
            <v>171.937</v>
          </cell>
        </row>
        <row r="1145">
          <cell r="A1145">
            <v>171.929</v>
          </cell>
        </row>
        <row r="1146">
          <cell r="A1146">
            <v>171.933</v>
          </cell>
        </row>
        <row r="1147">
          <cell r="A1147">
            <v>171.921</v>
          </cell>
        </row>
        <row r="1148">
          <cell r="A1148">
            <v>171.937</v>
          </cell>
        </row>
        <row r="1149">
          <cell r="A1149">
            <v>171.937</v>
          </cell>
        </row>
        <row r="1150">
          <cell r="A1150">
            <v>171.921</v>
          </cell>
        </row>
        <row r="1151">
          <cell r="A1151">
            <v>171.921</v>
          </cell>
        </row>
        <row r="1152">
          <cell r="A1152">
            <v>171.94</v>
          </cell>
        </row>
        <row r="1153">
          <cell r="A1153">
            <v>171.933</v>
          </cell>
        </row>
        <row r="1154">
          <cell r="A1154">
            <v>171.921</v>
          </cell>
        </row>
        <row r="1155">
          <cell r="A1155">
            <v>171.921</v>
          </cell>
        </row>
        <row r="1156">
          <cell r="A1156">
            <v>171.94</v>
          </cell>
        </row>
        <row r="1157">
          <cell r="A1157">
            <v>171.937</v>
          </cell>
        </row>
        <row r="1158">
          <cell r="A1158">
            <v>171.925</v>
          </cell>
        </row>
        <row r="1159">
          <cell r="A1159">
            <v>171.909</v>
          </cell>
        </row>
        <row r="1160">
          <cell r="A1160">
            <v>171.921</v>
          </cell>
        </row>
        <row r="1161">
          <cell r="A1161">
            <v>171.917</v>
          </cell>
        </row>
        <row r="1162">
          <cell r="A1162">
            <v>171.913</v>
          </cell>
        </row>
        <row r="1163">
          <cell r="A1163">
            <v>171.921</v>
          </cell>
        </row>
        <row r="1164">
          <cell r="A1164">
            <v>171.925</v>
          </cell>
        </row>
        <row r="1165">
          <cell r="A1165">
            <v>171.913</v>
          </cell>
        </row>
        <row r="1166">
          <cell r="A1166">
            <v>171.913</v>
          </cell>
        </row>
        <row r="1167">
          <cell r="A1167">
            <v>171.917</v>
          </cell>
        </row>
        <row r="1168">
          <cell r="A1168">
            <v>171.925</v>
          </cell>
        </row>
        <row r="1169">
          <cell r="A1169">
            <v>171.913</v>
          </cell>
        </row>
        <row r="1170">
          <cell r="A1170">
            <v>171.909</v>
          </cell>
        </row>
        <row r="1171">
          <cell r="A1171">
            <v>171.917</v>
          </cell>
        </row>
        <row r="1172">
          <cell r="A1172">
            <v>171.917</v>
          </cell>
        </row>
        <row r="1173">
          <cell r="A1173">
            <v>171.913</v>
          </cell>
        </row>
        <row r="1174">
          <cell r="A1174">
            <v>171.913</v>
          </cell>
        </row>
        <row r="1175">
          <cell r="A1175">
            <v>171.933</v>
          </cell>
        </row>
        <row r="1176">
          <cell r="A1176">
            <v>171.925</v>
          </cell>
        </row>
        <row r="1177">
          <cell r="A1177">
            <v>171.913</v>
          </cell>
        </row>
        <row r="1178">
          <cell r="A1178">
            <v>173.44</v>
          </cell>
        </row>
        <row r="1179">
          <cell r="A1179">
            <v>173.405</v>
          </cell>
        </row>
        <row r="1180">
          <cell r="A1180">
            <v>173.405</v>
          </cell>
        </row>
        <row r="1181">
          <cell r="A1181">
            <v>173.343</v>
          </cell>
        </row>
        <row r="1182">
          <cell r="A1182">
            <v>174.241</v>
          </cell>
        </row>
        <row r="1183">
          <cell r="A1183">
            <v>173.89</v>
          </cell>
        </row>
        <row r="1184">
          <cell r="A1184">
            <v>173.847</v>
          </cell>
        </row>
        <row r="1185">
          <cell r="A1185">
            <v>176.507</v>
          </cell>
        </row>
        <row r="1186">
          <cell r="A1186">
            <v>176.14</v>
          </cell>
        </row>
        <row r="1187">
          <cell r="A1187">
            <v>176.233</v>
          </cell>
        </row>
        <row r="1188">
          <cell r="A1188">
            <v>175.851</v>
          </cell>
        </row>
        <row r="1189">
          <cell r="A1189">
            <v>172.401</v>
          </cell>
        </row>
        <row r="1190">
          <cell r="A1190">
            <v>172.265</v>
          </cell>
        </row>
        <row r="1191">
          <cell r="A1191">
            <v>172.237</v>
          </cell>
        </row>
        <row r="1192">
          <cell r="A1192">
            <v>172.233</v>
          </cell>
        </row>
        <row r="1193">
          <cell r="A1193">
            <v>175.245</v>
          </cell>
        </row>
        <row r="1194">
          <cell r="A1194">
            <v>174.878</v>
          </cell>
        </row>
        <row r="1195">
          <cell r="A1195">
            <v>173.14</v>
          </cell>
        </row>
        <row r="1196">
          <cell r="A1196">
            <v>140.343</v>
          </cell>
        </row>
        <row r="1197">
          <cell r="A1197">
            <v>136.616</v>
          </cell>
        </row>
        <row r="1198">
          <cell r="A1198">
            <v>168.925</v>
          </cell>
        </row>
        <row r="1199">
          <cell r="A1199">
            <v>151.476</v>
          </cell>
        </row>
        <row r="1200">
          <cell r="A1200">
            <v>150.187</v>
          </cell>
        </row>
        <row r="1201">
          <cell r="A1201">
            <v>163.55</v>
          </cell>
        </row>
        <row r="1202">
          <cell r="A1202">
            <v>166.757</v>
          </cell>
        </row>
        <row r="1203">
          <cell r="A1203">
            <v>172.792</v>
          </cell>
        </row>
        <row r="1204">
          <cell r="A1204">
            <v>172.655</v>
          </cell>
        </row>
        <row r="1205">
          <cell r="A1205">
            <v>172.624</v>
          </cell>
        </row>
        <row r="1206">
          <cell r="A1206">
            <v>172.62</v>
          </cell>
        </row>
        <row r="1207">
          <cell r="A1207">
            <v>172.624</v>
          </cell>
        </row>
        <row r="1208">
          <cell r="A1208">
            <v>172.628</v>
          </cell>
        </row>
        <row r="1209">
          <cell r="A1209">
            <v>172.624</v>
          </cell>
        </row>
        <row r="1210">
          <cell r="A1210">
            <v>172.616</v>
          </cell>
        </row>
        <row r="1211">
          <cell r="A1211">
            <v>180.862</v>
          </cell>
        </row>
        <row r="1212">
          <cell r="A1212">
            <v>179.163</v>
          </cell>
        </row>
        <row r="1213">
          <cell r="A1213">
            <v>180.253</v>
          </cell>
        </row>
        <row r="1214">
          <cell r="A1214">
            <v>181.233</v>
          </cell>
        </row>
        <row r="1215">
          <cell r="A1215">
            <v>182.405</v>
          </cell>
        </row>
        <row r="1216">
          <cell r="A1216">
            <v>183.456</v>
          </cell>
        </row>
        <row r="1217">
          <cell r="A1217">
            <v>184.647</v>
          </cell>
        </row>
        <row r="1218">
          <cell r="A1218">
            <v>184.905</v>
          </cell>
        </row>
        <row r="1219">
          <cell r="A1219">
            <v>184.874</v>
          </cell>
        </row>
        <row r="1220">
          <cell r="A1220">
            <v>184.858</v>
          </cell>
        </row>
        <row r="1221">
          <cell r="A1221">
            <v>184.851</v>
          </cell>
        </row>
        <row r="1222">
          <cell r="A1222">
            <v>184.87</v>
          </cell>
        </row>
        <row r="1223">
          <cell r="A1223">
            <v>184.862</v>
          </cell>
        </row>
        <row r="1224">
          <cell r="A1224">
            <v>184.87</v>
          </cell>
        </row>
        <row r="1225">
          <cell r="A1225">
            <v>184.858</v>
          </cell>
        </row>
        <row r="1226">
          <cell r="A1226">
            <v>184.87</v>
          </cell>
        </row>
        <row r="1227">
          <cell r="A1227">
            <v>184.862</v>
          </cell>
        </row>
        <row r="1228">
          <cell r="A1228">
            <v>184.866</v>
          </cell>
        </row>
        <row r="1229">
          <cell r="A1229">
            <v>184.87</v>
          </cell>
        </row>
        <row r="1230">
          <cell r="A1230">
            <v>191.741</v>
          </cell>
        </row>
        <row r="1231">
          <cell r="A1231">
            <v>187.507</v>
          </cell>
        </row>
        <row r="1232">
          <cell r="A1232">
            <v>187.495</v>
          </cell>
        </row>
        <row r="1233">
          <cell r="A1233">
            <v>184.843</v>
          </cell>
        </row>
        <row r="1234">
          <cell r="A1234">
            <v>180.124</v>
          </cell>
        </row>
        <row r="1235">
          <cell r="A1235">
            <v>182.296</v>
          </cell>
        </row>
        <row r="1236">
          <cell r="A1236">
            <v>182.058</v>
          </cell>
        </row>
        <row r="1237">
          <cell r="A1237">
            <v>181.995</v>
          </cell>
        </row>
        <row r="1238">
          <cell r="A1238">
            <v>181.972</v>
          </cell>
        </row>
        <row r="1239">
          <cell r="A1239">
            <v>181.991</v>
          </cell>
        </row>
        <row r="1240">
          <cell r="A1240">
            <v>181.983</v>
          </cell>
        </row>
        <row r="1241">
          <cell r="A1241">
            <v>181.358</v>
          </cell>
        </row>
        <row r="1242">
          <cell r="A1242">
            <v>181.343</v>
          </cell>
        </row>
        <row r="1243">
          <cell r="A1243">
            <v>181.28</v>
          </cell>
        </row>
        <row r="1244">
          <cell r="A1244">
            <v>144.183</v>
          </cell>
        </row>
        <row r="1245">
          <cell r="A1245">
            <v>144.097</v>
          </cell>
        </row>
        <row r="1246">
          <cell r="A1246">
            <v>143.401</v>
          </cell>
        </row>
        <row r="1247">
          <cell r="A1247">
            <v>144.206</v>
          </cell>
        </row>
        <row r="1248">
          <cell r="A1248">
            <v>162.687</v>
          </cell>
        </row>
        <row r="1249">
          <cell r="A1249">
            <v>159.362</v>
          </cell>
        </row>
        <row r="1250">
          <cell r="A1250">
            <v>159.354</v>
          </cell>
        </row>
        <row r="1251">
          <cell r="A1251">
            <v>159.366</v>
          </cell>
        </row>
        <row r="1252">
          <cell r="A1252">
            <v>159.343</v>
          </cell>
        </row>
        <row r="1253">
          <cell r="A1253">
            <v>159.351</v>
          </cell>
        </row>
        <row r="1254">
          <cell r="A1254">
            <v>159.347</v>
          </cell>
        </row>
        <row r="1255">
          <cell r="A1255">
            <v>159.335</v>
          </cell>
        </row>
        <row r="1256">
          <cell r="A1256">
            <v>159.335</v>
          </cell>
        </row>
        <row r="1257">
          <cell r="A1257">
            <v>159.335</v>
          </cell>
        </row>
        <row r="1258">
          <cell r="A1258">
            <v>159.339</v>
          </cell>
        </row>
        <row r="1259">
          <cell r="A1259">
            <v>159.358</v>
          </cell>
        </row>
        <row r="1260">
          <cell r="A1260">
            <v>159.382</v>
          </cell>
        </row>
        <row r="1261">
          <cell r="A1261">
            <v>159.354</v>
          </cell>
        </row>
        <row r="1262">
          <cell r="A1262">
            <v>159.245</v>
          </cell>
        </row>
        <row r="1263">
          <cell r="A1263">
            <v>159.229</v>
          </cell>
        </row>
        <row r="1264">
          <cell r="A1264">
            <v>159.245</v>
          </cell>
        </row>
        <row r="1265">
          <cell r="A1265">
            <v>159.237</v>
          </cell>
        </row>
        <row r="1266">
          <cell r="A1266">
            <v>159.237</v>
          </cell>
        </row>
        <row r="1267">
          <cell r="A1267">
            <v>159.245</v>
          </cell>
        </row>
        <row r="1268">
          <cell r="A1268">
            <v>159.233</v>
          </cell>
        </row>
        <row r="1269">
          <cell r="A1269">
            <v>159.241</v>
          </cell>
        </row>
        <row r="1270">
          <cell r="A1270">
            <v>159.245</v>
          </cell>
        </row>
        <row r="1271">
          <cell r="A1271">
            <v>159.233</v>
          </cell>
        </row>
        <row r="1272">
          <cell r="A1272">
            <v>159.233</v>
          </cell>
        </row>
        <row r="1273">
          <cell r="A1273">
            <v>159.241</v>
          </cell>
        </row>
        <row r="1274">
          <cell r="A1274">
            <v>159.233</v>
          </cell>
        </row>
        <row r="1275">
          <cell r="A1275">
            <v>159.226</v>
          </cell>
        </row>
        <row r="1276">
          <cell r="A1276">
            <v>159.226</v>
          </cell>
        </row>
        <row r="1277">
          <cell r="A1277">
            <v>159.233</v>
          </cell>
        </row>
        <row r="1278">
          <cell r="A1278">
            <v>159.237</v>
          </cell>
        </row>
        <row r="1279">
          <cell r="A1279">
            <v>159.226</v>
          </cell>
        </row>
        <row r="1280">
          <cell r="A1280">
            <v>159.226</v>
          </cell>
        </row>
        <row r="1281">
          <cell r="A1281">
            <v>159.233</v>
          </cell>
        </row>
        <row r="1282">
          <cell r="A1282">
            <v>159.233</v>
          </cell>
        </row>
        <row r="1283">
          <cell r="A1283">
            <v>159.226</v>
          </cell>
        </row>
        <row r="1284">
          <cell r="A1284">
            <v>159.226</v>
          </cell>
        </row>
        <row r="1285">
          <cell r="A1285">
            <v>159.229</v>
          </cell>
        </row>
        <row r="1286">
          <cell r="A1286">
            <v>159.241</v>
          </cell>
        </row>
        <row r="1287">
          <cell r="A1287">
            <v>159.229</v>
          </cell>
        </row>
        <row r="1288">
          <cell r="A1288">
            <v>159.233</v>
          </cell>
        </row>
        <row r="1289">
          <cell r="A1289">
            <v>159.233</v>
          </cell>
        </row>
        <row r="1290">
          <cell r="A1290">
            <v>159.233</v>
          </cell>
        </row>
        <row r="1291">
          <cell r="A1291">
            <v>159.237</v>
          </cell>
        </row>
        <row r="1292">
          <cell r="A1292">
            <v>159.226</v>
          </cell>
        </row>
        <row r="1293">
          <cell r="A1293">
            <v>159.226</v>
          </cell>
        </row>
        <row r="1294">
          <cell r="A1294">
            <v>159.241</v>
          </cell>
        </row>
        <row r="1295">
          <cell r="A1295">
            <v>159.226</v>
          </cell>
        </row>
        <row r="1296">
          <cell r="A1296">
            <v>159.237</v>
          </cell>
        </row>
        <row r="1297">
          <cell r="A1297">
            <v>159.237</v>
          </cell>
        </row>
        <row r="1298">
          <cell r="A1298">
            <v>159.245</v>
          </cell>
        </row>
        <row r="1299">
          <cell r="A1299">
            <v>159.253</v>
          </cell>
        </row>
        <row r="1300">
          <cell r="A1300">
            <v>159.233</v>
          </cell>
        </row>
        <row r="1301">
          <cell r="A1301">
            <v>159.237</v>
          </cell>
        </row>
        <row r="1302">
          <cell r="A1302">
            <v>159.237</v>
          </cell>
        </row>
        <row r="1303">
          <cell r="A1303">
            <v>159.233</v>
          </cell>
        </row>
        <row r="1304">
          <cell r="A1304">
            <v>159.233</v>
          </cell>
        </row>
        <row r="1305">
          <cell r="A1305">
            <v>159.237</v>
          </cell>
        </row>
        <row r="1306">
          <cell r="A1306">
            <v>159.241</v>
          </cell>
        </row>
        <row r="1307">
          <cell r="A1307">
            <v>159.253</v>
          </cell>
        </row>
        <row r="1308">
          <cell r="A1308">
            <v>159.241</v>
          </cell>
        </row>
        <row r="1309">
          <cell r="A1309">
            <v>159.241</v>
          </cell>
        </row>
        <row r="1310">
          <cell r="A1310">
            <v>159.253</v>
          </cell>
        </row>
        <row r="1311">
          <cell r="A1311">
            <v>159.237</v>
          </cell>
        </row>
        <row r="1312">
          <cell r="A1312">
            <v>159.245</v>
          </cell>
        </row>
        <row r="1313">
          <cell r="A1313">
            <v>159.245</v>
          </cell>
        </row>
        <row r="1314">
          <cell r="A1314">
            <v>159.249</v>
          </cell>
        </row>
        <row r="1315">
          <cell r="A1315">
            <v>159.249</v>
          </cell>
        </row>
        <row r="1316">
          <cell r="A1316">
            <v>159.226</v>
          </cell>
        </row>
        <row r="1317">
          <cell r="A1317">
            <v>159.229</v>
          </cell>
        </row>
        <row r="1318">
          <cell r="A1318">
            <v>159.237</v>
          </cell>
        </row>
        <row r="1319">
          <cell r="A1319">
            <v>159.226</v>
          </cell>
        </row>
        <row r="1320">
          <cell r="A1320">
            <v>159.226</v>
          </cell>
        </row>
        <row r="1321">
          <cell r="A1321">
            <v>159.229</v>
          </cell>
        </row>
        <row r="1322">
          <cell r="A1322">
            <v>159.233</v>
          </cell>
        </row>
        <row r="1323">
          <cell r="A1323">
            <v>159.226</v>
          </cell>
        </row>
        <row r="1324">
          <cell r="A1324">
            <v>159.226</v>
          </cell>
        </row>
        <row r="1325">
          <cell r="A1325">
            <v>159.226</v>
          </cell>
        </row>
        <row r="1326">
          <cell r="A1326">
            <v>159.237</v>
          </cell>
        </row>
        <row r="1327">
          <cell r="A1327">
            <v>159.229</v>
          </cell>
        </row>
        <row r="1328">
          <cell r="A1328">
            <v>159.229</v>
          </cell>
        </row>
        <row r="1329">
          <cell r="A1329">
            <v>159.229</v>
          </cell>
        </row>
        <row r="1330">
          <cell r="A1330">
            <v>159.237</v>
          </cell>
        </row>
        <row r="1331">
          <cell r="A1331">
            <v>159.226</v>
          </cell>
        </row>
        <row r="1332">
          <cell r="A1332">
            <v>159.226</v>
          </cell>
        </row>
        <row r="1333">
          <cell r="A1333">
            <v>159.229</v>
          </cell>
        </row>
        <row r="1334">
          <cell r="A1334">
            <v>159.237</v>
          </cell>
        </row>
        <row r="1335">
          <cell r="A1335">
            <v>159.226</v>
          </cell>
        </row>
        <row r="1336">
          <cell r="A1336">
            <v>159.226</v>
          </cell>
        </row>
        <row r="1337">
          <cell r="A1337">
            <v>159.233</v>
          </cell>
        </row>
        <row r="1338">
          <cell r="A1338">
            <v>159.233</v>
          </cell>
        </row>
        <row r="1339">
          <cell r="A1339">
            <v>159.226</v>
          </cell>
        </row>
        <row r="1340">
          <cell r="A1340">
            <v>159.226</v>
          </cell>
        </row>
        <row r="1341">
          <cell r="A1341">
            <v>159.229</v>
          </cell>
        </row>
        <row r="1342">
          <cell r="A1342">
            <v>159.237</v>
          </cell>
        </row>
        <row r="1343">
          <cell r="A1343">
            <v>159.214</v>
          </cell>
        </row>
        <row r="1344">
          <cell r="A1344">
            <v>159.214</v>
          </cell>
        </row>
        <row r="1345">
          <cell r="A1345">
            <v>159.222</v>
          </cell>
        </row>
        <row r="1346">
          <cell r="A1346">
            <v>159.222</v>
          </cell>
        </row>
        <row r="1347">
          <cell r="A1347">
            <v>159.218</v>
          </cell>
        </row>
        <row r="1348">
          <cell r="A1348">
            <v>159.218</v>
          </cell>
        </row>
        <row r="1349">
          <cell r="A1349">
            <v>159.218</v>
          </cell>
        </row>
        <row r="1350">
          <cell r="A1350">
            <v>159.226</v>
          </cell>
        </row>
        <row r="1351">
          <cell r="A1351">
            <v>159.183</v>
          </cell>
        </row>
        <row r="1352">
          <cell r="A1352">
            <v>159.183</v>
          </cell>
        </row>
        <row r="1353">
          <cell r="A1353">
            <v>159.19</v>
          </cell>
        </row>
        <row r="1354">
          <cell r="A1354">
            <v>159.194</v>
          </cell>
        </row>
        <row r="1355">
          <cell r="A1355">
            <v>159.187</v>
          </cell>
        </row>
        <row r="1356">
          <cell r="A1356">
            <v>159.183</v>
          </cell>
        </row>
        <row r="1357">
          <cell r="A1357">
            <v>159.19</v>
          </cell>
        </row>
        <row r="1358">
          <cell r="A1358">
            <v>159.19</v>
          </cell>
        </row>
        <row r="1359">
          <cell r="A1359">
            <v>159.187</v>
          </cell>
        </row>
        <row r="1360">
          <cell r="A1360">
            <v>159.183</v>
          </cell>
        </row>
        <row r="1361">
          <cell r="A1361">
            <v>159.194</v>
          </cell>
        </row>
        <row r="1362">
          <cell r="A1362">
            <v>159.194</v>
          </cell>
        </row>
        <row r="1363">
          <cell r="A1363">
            <v>159.187</v>
          </cell>
        </row>
        <row r="1364">
          <cell r="A1364">
            <v>159.187</v>
          </cell>
        </row>
        <row r="1365">
          <cell r="A1365">
            <v>159.19</v>
          </cell>
        </row>
        <row r="1366">
          <cell r="A1366">
            <v>159.198</v>
          </cell>
        </row>
        <row r="1367">
          <cell r="A1367">
            <v>159.19</v>
          </cell>
        </row>
        <row r="1368">
          <cell r="A1368">
            <v>159.179</v>
          </cell>
        </row>
        <row r="1369">
          <cell r="A1369">
            <v>159.179</v>
          </cell>
        </row>
        <row r="1370">
          <cell r="A1370">
            <v>159.183</v>
          </cell>
        </row>
        <row r="1371">
          <cell r="A1371">
            <v>159.183</v>
          </cell>
        </row>
        <row r="1372">
          <cell r="A1372">
            <v>159.179</v>
          </cell>
        </row>
        <row r="1373">
          <cell r="A1373">
            <v>159.179</v>
          </cell>
        </row>
        <row r="1374">
          <cell r="A1374">
            <v>159.187</v>
          </cell>
        </row>
        <row r="1375">
          <cell r="A1375">
            <v>159.175</v>
          </cell>
        </row>
        <row r="1376">
          <cell r="A1376">
            <v>159.175</v>
          </cell>
        </row>
        <row r="1377">
          <cell r="A1377">
            <v>159.183</v>
          </cell>
        </row>
        <row r="1378">
          <cell r="A1378">
            <v>159.183</v>
          </cell>
        </row>
        <row r="1379">
          <cell r="A1379">
            <v>159.167</v>
          </cell>
        </row>
        <row r="1380">
          <cell r="A1380">
            <v>159.167</v>
          </cell>
        </row>
        <row r="1381">
          <cell r="A1381">
            <v>159.179</v>
          </cell>
        </row>
        <row r="1382">
          <cell r="A1382">
            <v>159.179</v>
          </cell>
        </row>
        <row r="1383">
          <cell r="A1383">
            <v>159.175</v>
          </cell>
        </row>
        <row r="1384">
          <cell r="A1384">
            <v>159.171</v>
          </cell>
        </row>
        <row r="1385">
          <cell r="A1385">
            <v>159.167</v>
          </cell>
        </row>
        <row r="1386">
          <cell r="A1386">
            <v>159.183</v>
          </cell>
        </row>
        <row r="1387">
          <cell r="A1387">
            <v>159.179</v>
          </cell>
        </row>
        <row r="1388">
          <cell r="A1388">
            <v>159.171</v>
          </cell>
        </row>
        <row r="1389">
          <cell r="A1389">
            <v>159.183</v>
          </cell>
        </row>
        <row r="1390">
          <cell r="A1390">
            <v>159.183</v>
          </cell>
        </row>
        <row r="1391">
          <cell r="A1391">
            <v>159.179</v>
          </cell>
        </row>
        <row r="1392">
          <cell r="A1392">
            <v>159.175</v>
          </cell>
        </row>
        <row r="1393">
          <cell r="A1393">
            <v>159.171</v>
          </cell>
        </row>
        <row r="1394">
          <cell r="A1394">
            <v>159.187</v>
          </cell>
        </row>
        <row r="1395">
          <cell r="A1395">
            <v>159.175</v>
          </cell>
        </row>
        <row r="1396">
          <cell r="A1396">
            <v>159.175</v>
          </cell>
        </row>
        <row r="1397">
          <cell r="A1397">
            <v>159.179</v>
          </cell>
        </row>
        <row r="1398">
          <cell r="A1398">
            <v>159.194</v>
          </cell>
        </row>
        <row r="1399">
          <cell r="A1399">
            <v>159.187</v>
          </cell>
        </row>
        <row r="1400">
          <cell r="A1400">
            <v>159.171</v>
          </cell>
        </row>
        <row r="1401">
          <cell r="A1401">
            <v>159.175</v>
          </cell>
        </row>
        <row r="1402">
          <cell r="A1402">
            <v>159.183</v>
          </cell>
        </row>
        <row r="1403">
          <cell r="A1403">
            <v>159.171</v>
          </cell>
        </row>
        <row r="1404">
          <cell r="A1404">
            <v>159.171</v>
          </cell>
        </row>
        <row r="1405">
          <cell r="A1405">
            <v>159.198</v>
          </cell>
        </row>
        <row r="1406">
          <cell r="A1406">
            <v>159.194</v>
          </cell>
        </row>
        <row r="1407">
          <cell r="A1407">
            <v>159.187</v>
          </cell>
        </row>
        <row r="1408">
          <cell r="A1408">
            <v>159.187</v>
          </cell>
        </row>
        <row r="1409">
          <cell r="A1409">
            <v>159.187</v>
          </cell>
        </row>
        <row r="1410">
          <cell r="A1410">
            <v>159.194</v>
          </cell>
        </row>
        <row r="1411">
          <cell r="A1411">
            <v>159.183</v>
          </cell>
        </row>
        <row r="1412">
          <cell r="A1412">
            <v>159.183</v>
          </cell>
        </row>
        <row r="1413">
          <cell r="A1413">
            <v>159.187</v>
          </cell>
        </row>
        <row r="1414">
          <cell r="A1414">
            <v>159.194</v>
          </cell>
        </row>
        <row r="1415">
          <cell r="A1415">
            <v>159.194</v>
          </cell>
        </row>
        <row r="1416">
          <cell r="A1416">
            <v>159.187</v>
          </cell>
        </row>
        <row r="1417">
          <cell r="A1417">
            <v>159.198</v>
          </cell>
        </row>
        <row r="1418">
          <cell r="A1418">
            <v>159.19</v>
          </cell>
        </row>
        <row r="1419">
          <cell r="A1419">
            <v>159.183</v>
          </cell>
        </row>
        <row r="1420">
          <cell r="A1420">
            <v>159.163</v>
          </cell>
        </row>
        <row r="1421">
          <cell r="A1421">
            <v>159.179</v>
          </cell>
        </row>
        <row r="1422">
          <cell r="A1422">
            <v>159.179</v>
          </cell>
        </row>
        <row r="1423">
          <cell r="A1423">
            <v>159.171</v>
          </cell>
        </row>
        <row r="1424">
          <cell r="A1424">
            <v>159.171</v>
          </cell>
        </row>
        <row r="1425">
          <cell r="A1425">
            <v>159.183</v>
          </cell>
        </row>
        <row r="1426">
          <cell r="A1426">
            <v>159.179</v>
          </cell>
        </row>
        <row r="1427">
          <cell r="A1427">
            <v>159.171</v>
          </cell>
        </row>
        <row r="1428">
          <cell r="A1428">
            <v>159.171</v>
          </cell>
        </row>
        <row r="1429">
          <cell r="A1429">
            <v>159.179</v>
          </cell>
        </row>
        <row r="1430">
          <cell r="A1430">
            <v>159.171</v>
          </cell>
        </row>
        <row r="1431">
          <cell r="A1431">
            <v>159.171</v>
          </cell>
        </row>
        <row r="1432">
          <cell r="A1432">
            <v>159.171</v>
          </cell>
        </row>
        <row r="1433">
          <cell r="A1433">
            <v>159.183</v>
          </cell>
        </row>
        <row r="1434">
          <cell r="A1434">
            <v>159.175</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测试报告"/>
      <sheetName val="遗留buglist"/>
      <sheetName val="并发场景（实车路测）"/>
      <sheetName val="综合打分"/>
      <sheetName val="Response Time "/>
      <sheetName val="App Sources"/>
      <sheetName val="内存泄漏"/>
      <sheetName val="Baidu App"/>
    </sheetNames>
    <sheetDataSet>
      <sheetData sheetId="0"/>
      <sheetData sheetId="1"/>
      <sheetData sheetId="2"/>
      <sheetData sheetId="3"/>
      <sheetData sheetId="4"/>
      <sheetData sheetId="5"/>
      <sheetData sheetId="6">
        <row r="1">
          <cell r="A1" t="str">
            <v>单屏</v>
          </cell>
          <cell r="B1" t="str">
            <v>分屏</v>
          </cell>
        </row>
        <row r="2">
          <cell r="A2">
            <v>611.63</v>
          </cell>
          <cell r="B2">
            <v>600.819</v>
          </cell>
        </row>
        <row r="3">
          <cell r="A3">
            <v>604.348</v>
          </cell>
          <cell r="B3">
            <v>599.053</v>
          </cell>
        </row>
        <row r="4">
          <cell r="A4">
            <v>604.227</v>
          </cell>
          <cell r="B4">
            <v>599.016</v>
          </cell>
        </row>
        <row r="5">
          <cell r="A5">
            <v>604.247</v>
          </cell>
          <cell r="B5">
            <v>599.018</v>
          </cell>
        </row>
        <row r="6">
          <cell r="A6">
            <v>604.228</v>
          </cell>
          <cell r="B6">
            <v>599.053</v>
          </cell>
        </row>
        <row r="7">
          <cell r="A7">
            <v>604.126</v>
          </cell>
          <cell r="B7">
            <v>599.053</v>
          </cell>
        </row>
        <row r="8">
          <cell r="A8">
            <v>604.231</v>
          </cell>
          <cell r="B8">
            <v>599.076</v>
          </cell>
        </row>
        <row r="9">
          <cell r="A9">
            <v>604.247</v>
          </cell>
          <cell r="B9">
            <v>599.08</v>
          </cell>
        </row>
        <row r="10">
          <cell r="A10">
            <v>604.275</v>
          </cell>
          <cell r="B10">
            <v>599.084</v>
          </cell>
        </row>
        <row r="11">
          <cell r="A11">
            <v>604.225</v>
          </cell>
          <cell r="B11">
            <v>599.122</v>
          </cell>
        </row>
        <row r="12">
          <cell r="A12">
            <v>604.143</v>
          </cell>
          <cell r="B12">
            <v>599.106</v>
          </cell>
        </row>
        <row r="13">
          <cell r="A13">
            <v>604.221</v>
          </cell>
          <cell r="B13">
            <v>599.11</v>
          </cell>
        </row>
        <row r="14">
          <cell r="A14">
            <v>604.275</v>
          </cell>
          <cell r="B14">
            <v>599.103</v>
          </cell>
        </row>
        <row r="15">
          <cell r="A15">
            <v>604.201</v>
          </cell>
          <cell r="B15">
            <v>599.11</v>
          </cell>
        </row>
        <row r="16">
          <cell r="A16">
            <v>604.268</v>
          </cell>
          <cell r="B16">
            <v>599.063</v>
          </cell>
        </row>
        <row r="17">
          <cell r="A17">
            <v>604.15</v>
          </cell>
          <cell r="B17">
            <v>599.091</v>
          </cell>
        </row>
        <row r="18">
          <cell r="A18">
            <v>604.197</v>
          </cell>
          <cell r="B18">
            <v>599.079</v>
          </cell>
        </row>
        <row r="19">
          <cell r="A19">
            <v>604.182</v>
          </cell>
          <cell r="B19">
            <v>599.087</v>
          </cell>
        </row>
        <row r="20">
          <cell r="A20">
            <v>604.178</v>
          </cell>
          <cell r="B20">
            <v>599.079</v>
          </cell>
        </row>
        <row r="21">
          <cell r="A21">
            <v>604.174</v>
          </cell>
          <cell r="B21">
            <v>599.099</v>
          </cell>
        </row>
        <row r="22">
          <cell r="A22">
            <v>604.193</v>
          </cell>
          <cell r="B22">
            <v>599.095</v>
          </cell>
        </row>
        <row r="23">
          <cell r="A23">
            <v>604.244</v>
          </cell>
          <cell r="B23">
            <v>599.513</v>
          </cell>
        </row>
        <row r="24">
          <cell r="A24">
            <v>604.232</v>
          </cell>
          <cell r="B24">
            <v>599.458</v>
          </cell>
        </row>
        <row r="25">
          <cell r="A25">
            <v>604.264</v>
          </cell>
          <cell r="B25">
            <v>599.427</v>
          </cell>
        </row>
        <row r="26">
          <cell r="A26">
            <v>604.264</v>
          </cell>
          <cell r="B26">
            <v>599.438</v>
          </cell>
        </row>
        <row r="27">
          <cell r="A27">
            <v>604.193</v>
          </cell>
          <cell r="B27">
            <v>599.427</v>
          </cell>
        </row>
        <row r="28">
          <cell r="A28">
            <v>604.268</v>
          </cell>
          <cell r="B28">
            <v>599.45</v>
          </cell>
        </row>
        <row r="29">
          <cell r="A29">
            <v>604.283</v>
          </cell>
          <cell r="B29">
            <v>599.349</v>
          </cell>
        </row>
        <row r="30">
          <cell r="A30">
            <v>604.236</v>
          </cell>
          <cell r="B30">
            <v>599.337</v>
          </cell>
        </row>
        <row r="31">
          <cell r="A31">
            <v>604.252</v>
          </cell>
          <cell r="B31">
            <v>599.333</v>
          </cell>
        </row>
        <row r="32">
          <cell r="A32">
            <v>604.186</v>
          </cell>
          <cell r="B32">
            <v>599.325</v>
          </cell>
        </row>
        <row r="33">
          <cell r="A33">
            <v>604.166</v>
          </cell>
          <cell r="B33">
            <v>599.338</v>
          </cell>
        </row>
        <row r="34">
          <cell r="A34">
            <v>604.26</v>
          </cell>
          <cell r="B34">
            <v>599.33</v>
          </cell>
        </row>
        <row r="35">
          <cell r="A35">
            <v>604.221</v>
          </cell>
          <cell r="B35">
            <v>599.334</v>
          </cell>
        </row>
        <row r="36">
          <cell r="A36">
            <v>604.178</v>
          </cell>
          <cell r="B36">
            <v>599.318</v>
          </cell>
        </row>
        <row r="37">
          <cell r="A37">
            <v>604.205</v>
          </cell>
          <cell r="B37">
            <v>599.334</v>
          </cell>
        </row>
        <row r="38">
          <cell r="A38">
            <v>604.182</v>
          </cell>
          <cell r="B38">
            <v>599.322</v>
          </cell>
        </row>
        <row r="39">
          <cell r="A39">
            <v>604.189</v>
          </cell>
          <cell r="B39">
            <v>599.342</v>
          </cell>
        </row>
        <row r="40">
          <cell r="A40">
            <v>604.237</v>
          </cell>
          <cell r="B40">
            <v>599.338</v>
          </cell>
        </row>
        <row r="41">
          <cell r="A41">
            <v>604.237</v>
          </cell>
          <cell r="B41">
            <v>599.369</v>
          </cell>
        </row>
        <row r="42">
          <cell r="A42">
            <v>604.308</v>
          </cell>
          <cell r="B42">
            <v>599.35</v>
          </cell>
        </row>
        <row r="43">
          <cell r="A43">
            <v>604.319</v>
          </cell>
          <cell r="B43">
            <v>599.334</v>
          </cell>
        </row>
        <row r="44">
          <cell r="A44">
            <v>604.507</v>
          </cell>
          <cell r="B44">
            <v>599.334</v>
          </cell>
        </row>
        <row r="45">
          <cell r="A45">
            <v>604.222</v>
          </cell>
          <cell r="B45">
            <v>599.338</v>
          </cell>
        </row>
        <row r="46">
          <cell r="A46">
            <v>604.226</v>
          </cell>
          <cell r="B46">
            <v>599.338</v>
          </cell>
        </row>
        <row r="47">
          <cell r="A47">
            <v>604.339</v>
          </cell>
          <cell r="B47">
            <v>599.354</v>
          </cell>
        </row>
        <row r="48">
          <cell r="A48">
            <v>604.382</v>
          </cell>
          <cell r="B48">
            <v>599.354</v>
          </cell>
        </row>
        <row r="49">
          <cell r="A49">
            <v>604.28</v>
          </cell>
          <cell r="B49">
            <v>599.342</v>
          </cell>
        </row>
        <row r="50">
          <cell r="A50">
            <v>604.144</v>
          </cell>
          <cell r="B50">
            <v>599.357</v>
          </cell>
        </row>
        <row r="51">
          <cell r="A51">
            <v>604.163</v>
          </cell>
          <cell r="B51">
            <v>599.318</v>
          </cell>
        </row>
        <row r="52">
          <cell r="A52">
            <v>604.218</v>
          </cell>
          <cell r="B52">
            <v>599.338</v>
          </cell>
        </row>
        <row r="53">
          <cell r="A53">
            <v>604.214</v>
          </cell>
          <cell r="B53">
            <v>599.334</v>
          </cell>
        </row>
        <row r="54">
          <cell r="A54">
            <v>604.249</v>
          </cell>
          <cell r="B54">
            <v>599.33</v>
          </cell>
        </row>
        <row r="55">
          <cell r="A55">
            <v>604.277</v>
          </cell>
          <cell r="B55">
            <v>599.338</v>
          </cell>
        </row>
        <row r="56">
          <cell r="A56">
            <v>604.25</v>
          </cell>
          <cell r="B56">
            <v>599.314</v>
          </cell>
        </row>
        <row r="57">
          <cell r="A57">
            <v>604.152</v>
          </cell>
          <cell r="B57">
            <v>599.334</v>
          </cell>
        </row>
        <row r="58">
          <cell r="A58">
            <v>604.211</v>
          </cell>
          <cell r="B58">
            <v>599.326</v>
          </cell>
        </row>
        <row r="59">
          <cell r="A59">
            <v>604.188</v>
          </cell>
          <cell r="B59">
            <v>599.33</v>
          </cell>
        </row>
        <row r="60">
          <cell r="A60">
            <v>604.258</v>
          </cell>
          <cell r="B60">
            <v>599.326</v>
          </cell>
        </row>
        <row r="61">
          <cell r="A61">
            <v>604.195</v>
          </cell>
          <cell r="B61">
            <v>599.342</v>
          </cell>
        </row>
        <row r="62">
          <cell r="A62">
            <v>604.012</v>
          </cell>
          <cell r="B62">
            <v>599.342</v>
          </cell>
        </row>
        <row r="63">
          <cell r="A63">
            <v>604.043</v>
          </cell>
          <cell r="B63">
            <v>599.334</v>
          </cell>
        </row>
        <row r="64">
          <cell r="A64">
            <v>604.047</v>
          </cell>
          <cell r="B64">
            <v>599.314</v>
          </cell>
        </row>
        <row r="65">
          <cell r="A65">
            <v>604.145</v>
          </cell>
          <cell r="B65">
            <v>599.221</v>
          </cell>
        </row>
        <row r="66">
          <cell r="A66">
            <v>604.168</v>
          </cell>
          <cell r="B66">
            <v>599.236</v>
          </cell>
        </row>
        <row r="67">
          <cell r="A67">
            <v>604.207</v>
          </cell>
          <cell r="B67">
            <v>599.217</v>
          </cell>
        </row>
        <row r="68">
          <cell r="A68">
            <v>604.242</v>
          </cell>
          <cell r="B68">
            <v>599.225</v>
          </cell>
        </row>
        <row r="69">
          <cell r="A69">
            <v>604.238</v>
          </cell>
          <cell r="B69">
            <v>599.182</v>
          </cell>
        </row>
        <row r="70">
          <cell r="A70">
            <v>604.234</v>
          </cell>
          <cell r="B70">
            <v>599.174</v>
          </cell>
        </row>
        <row r="71">
          <cell r="A71">
            <v>604.215</v>
          </cell>
          <cell r="B71">
            <v>599.178</v>
          </cell>
        </row>
        <row r="72">
          <cell r="A72">
            <v>604.105</v>
          </cell>
          <cell r="B72">
            <v>599.197</v>
          </cell>
        </row>
        <row r="73">
          <cell r="A73">
            <v>604.219</v>
          </cell>
          <cell r="B73">
            <v>599.213</v>
          </cell>
        </row>
        <row r="74">
          <cell r="A74">
            <v>604.234</v>
          </cell>
          <cell r="B74">
            <v>599.189</v>
          </cell>
        </row>
        <row r="75">
          <cell r="A75">
            <v>604.242</v>
          </cell>
          <cell r="B75">
            <v>599.174</v>
          </cell>
        </row>
        <row r="76">
          <cell r="A76">
            <v>604.145</v>
          </cell>
          <cell r="B76">
            <v>599.174</v>
          </cell>
        </row>
        <row r="77">
          <cell r="A77">
            <v>604.195</v>
          </cell>
          <cell r="B77">
            <v>599.178</v>
          </cell>
        </row>
        <row r="78">
          <cell r="A78">
            <v>604.202</v>
          </cell>
          <cell r="B78">
            <v>599.182</v>
          </cell>
        </row>
        <row r="79">
          <cell r="A79">
            <v>604.23</v>
          </cell>
          <cell r="B79">
            <v>599.139</v>
          </cell>
        </row>
        <row r="80">
          <cell r="A80">
            <v>604.172</v>
          </cell>
          <cell r="B80">
            <v>599.178</v>
          </cell>
        </row>
        <row r="81">
          <cell r="A81">
            <v>604.172</v>
          </cell>
          <cell r="B81">
            <v>599.193</v>
          </cell>
        </row>
        <row r="82">
          <cell r="A82">
            <v>604.098</v>
          </cell>
          <cell r="B82">
            <v>599.186</v>
          </cell>
        </row>
        <row r="83">
          <cell r="A83">
            <v>604.117</v>
          </cell>
          <cell r="B83">
            <v>599.189</v>
          </cell>
        </row>
        <row r="84">
          <cell r="A84">
            <v>604.211</v>
          </cell>
          <cell r="B84">
            <v>599.146</v>
          </cell>
        </row>
        <row r="85">
          <cell r="A85">
            <v>604.227</v>
          </cell>
          <cell r="B85">
            <v>599.15</v>
          </cell>
        </row>
        <row r="86">
          <cell r="A86">
            <v>604.273</v>
          </cell>
          <cell r="B86">
            <v>599.104</v>
          </cell>
        </row>
        <row r="87">
          <cell r="A87">
            <v>604.23</v>
          </cell>
          <cell r="B87">
            <v>599.127</v>
          </cell>
        </row>
        <row r="88">
          <cell r="A88">
            <v>604.23</v>
          </cell>
          <cell r="B88">
            <v>599.131</v>
          </cell>
        </row>
        <row r="89">
          <cell r="A89">
            <v>604.16</v>
          </cell>
          <cell r="B89">
            <v>599.131</v>
          </cell>
        </row>
        <row r="90">
          <cell r="A90">
            <v>604.207</v>
          </cell>
          <cell r="B90">
            <v>599.127</v>
          </cell>
        </row>
        <row r="91">
          <cell r="A91">
            <v>604.133</v>
          </cell>
          <cell r="B91">
            <v>599.111</v>
          </cell>
        </row>
        <row r="92">
          <cell r="A92">
            <v>604.121</v>
          </cell>
          <cell r="B92">
            <v>599.096</v>
          </cell>
        </row>
        <row r="93">
          <cell r="A93">
            <v>604.16</v>
          </cell>
          <cell r="B93">
            <v>599.104</v>
          </cell>
        </row>
        <row r="94">
          <cell r="A94">
            <v>604.02</v>
          </cell>
          <cell r="B94">
            <v>599.119</v>
          </cell>
        </row>
        <row r="95">
          <cell r="A95">
            <v>603.984</v>
          </cell>
          <cell r="B95">
            <v>599.123</v>
          </cell>
        </row>
        <row r="96">
          <cell r="A96">
            <v>604.117</v>
          </cell>
          <cell r="B96">
            <v>599.284</v>
          </cell>
        </row>
        <row r="97">
          <cell r="A97">
            <v>604.105</v>
          </cell>
          <cell r="B97">
            <v>599.132</v>
          </cell>
        </row>
        <row r="98">
          <cell r="A98">
            <v>604.137</v>
          </cell>
          <cell r="B98">
            <v>599.089</v>
          </cell>
        </row>
        <row r="99">
          <cell r="A99">
            <v>604.031</v>
          </cell>
          <cell r="B99">
            <v>599.101</v>
          </cell>
        </row>
        <row r="100">
          <cell r="A100">
            <v>603.973</v>
          </cell>
          <cell r="B100">
            <v>599.116</v>
          </cell>
        </row>
        <row r="101">
          <cell r="A101">
            <v>604.102</v>
          </cell>
          <cell r="B101">
            <v>599.03</v>
          </cell>
        </row>
        <row r="102">
          <cell r="A102">
            <v>604.125</v>
          </cell>
          <cell r="B102">
            <v>599.026</v>
          </cell>
        </row>
        <row r="103">
          <cell r="A103">
            <v>604.109</v>
          </cell>
          <cell r="B103">
            <v>598.968</v>
          </cell>
        </row>
        <row r="104">
          <cell r="A104">
            <v>604.098</v>
          </cell>
          <cell r="B104">
            <v>598.995</v>
          </cell>
        </row>
        <row r="105">
          <cell r="A105">
            <v>604.102</v>
          </cell>
          <cell r="B105">
            <v>599.003</v>
          </cell>
        </row>
        <row r="106">
          <cell r="A106">
            <v>604.118</v>
          </cell>
          <cell r="B106">
            <v>599.019</v>
          </cell>
        </row>
        <row r="107">
          <cell r="A107">
            <v>604.165</v>
          </cell>
          <cell r="B107">
            <v>599.019</v>
          </cell>
        </row>
        <row r="108">
          <cell r="A108">
            <v>604.052</v>
          </cell>
          <cell r="B108">
            <v>598.987</v>
          </cell>
        </row>
        <row r="109">
          <cell r="A109">
            <v>604.118</v>
          </cell>
          <cell r="B109">
            <v>598.987</v>
          </cell>
        </row>
        <row r="110">
          <cell r="A110">
            <v>604.118</v>
          </cell>
          <cell r="B110">
            <v>598.991</v>
          </cell>
        </row>
        <row r="111">
          <cell r="A111">
            <v>604.153</v>
          </cell>
          <cell r="B111">
            <v>598.979</v>
          </cell>
        </row>
        <row r="112">
          <cell r="A112">
            <v>604.149</v>
          </cell>
          <cell r="B112">
            <v>598.983</v>
          </cell>
        </row>
        <row r="113">
          <cell r="A113">
            <v>603.958</v>
          </cell>
          <cell r="B113">
            <v>598.999</v>
          </cell>
        </row>
        <row r="114">
          <cell r="A114">
            <v>604.001</v>
          </cell>
          <cell r="B114">
            <v>598.972</v>
          </cell>
        </row>
        <row r="115">
          <cell r="A115">
            <v>603.966</v>
          </cell>
          <cell r="B115">
            <v>598.987</v>
          </cell>
        </row>
        <row r="116">
          <cell r="A116">
            <v>604.032</v>
          </cell>
          <cell r="B116">
            <v>598.983</v>
          </cell>
        </row>
        <row r="117">
          <cell r="A117">
            <v>604.044</v>
          </cell>
          <cell r="B117">
            <v>598.987</v>
          </cell>
        </row>
        <row r="118">
          <cell r="A118">
            <v>604.028</v>
          </cell>
          <cell r="B118">
            <v>598.995</v>
          </cell>
        </row>
        <row r="119">
          <cell r="A119">
            <v>603.946</v>
          </cell>
          <cell r="B119">
            <v>598.991</v>
          </cell>
        </row>
        <row r="120">
          <cell r="A120">
            <v>603.942</v>
          </cell>
          <cell r="B120">
            <v>598.972</v>
          </cell>
        </row>
        <row r="121">
          <cell r="A121">
            <v>604.048</v>
          </cell>
          <cell r="B121">
            <v>598.987</v>
          </cell>
        </row>
        <row r="122">
          <cell r="A122">
            <v>603.997</v>
          </cell>
          <cell r="B122">
            <v>598.991</v>
          </cell>
        </row>
        <row r="123">
          <cell r="A123">
            <v>603.813</v>
          </cell>
          <cell r="B123">
            <v>598.976</v>
          </cell>
        </row>
        <row r="124">
          <cell r="A124">
            <v>604.083</v>
          </cell>
          <cell r="B124">
            <v>598.979</v>
          </cell>
        </row>
        <row r="125">
          <cell r="A125">
            <v>604.22</v>
          </cell>
          <cell r="B125">
            <v>598.987</v>
          </cell>
        </row>
        <row r="126">
          <cell r="A126">
            <v>604.267</v>
          </cell>
          <cell r="B126">
            <v>598.979</v>
          </cell>
        </row>
        <row r="127">
          <cell r="A127">
            <v>604.29</v>
          </cell>
          <cell r="B127">
            <v>598.983</v>
          </cell>
        </row>
        <row r="128">
          <cell r="A128">
            <v>604.356</v>
          </cell>
          <cell r="B128">
            <v>598.968</v>
          </cell>
        </row>
        <row r="129">
          <cell r="A129">
            <v>604.317</v>
          </cell>
          <cell r="B129">
            <v>598.983</v>
          </cell>
        </row>
        <row r="130">
          <cell r="A130">
            <v>604.364</v>
          </cell>
          <cell r="B130">
            <v>599.179</v>
          </cell>
        </row>
        <row r="131">
          <cell r="A131">
            <v>604.36</v>
          </cell>
          <cell r="B131">
            <v>599.327</v>
          </cell>
        </row>
        <row r="132">
          <cell r="A132">
            <v>604.278</v>
          </cell>
          <cell r="B132">
            <v>599.331</v>
          </cell>
        </row>
        <row r="133">
          <cell r="A133">
            <v>604.118</v>
          </cell>
          <cell r="B133">
            <v>599.327</v>
          </cell>
        </row>
        <row r="134">
          <cell r="A134">
            <v>604.228</v>
          </cell>
          <cell r="B134">
            <v>599.319</v>
          </cell>
        </row>
        <row r="135">
          <cell r="A135">
            <v>604.259</v>
          </cell>
          <cell r="B135">
            <v>599.339</v>
          </cell>
        </row>
        <row r="136">
          <cell r="A136">
            <v>604.282</v>
          </cell>
          <cell r="B136">
            <v>599.288</v>
          </cell>
        </row>
        <row r="137">
          <cell r="A137">
            <v>604.235</v>
          </cell>
          <cell r="B137">
            <v>599.198</v>
          </cell>
        </row>
        <row r="138">
          <cell r="A138">
            <v>604.067</v>
          </cell>
          <cell r="B138">
            <v>599.229</v>
          </cell>
        </row>
        <row r="139">
          <cell r="A139">
            <v>604.243</v>
          </cell>
          <cell r="B139">
            <v>599.237</v>
          </cell>
        </row>
        <row r="140">
          <cell r="A140">
            <v>604.239</v>
          </cell>
          <cell r="B140">
            <v>599.241</v>
          </cell>
        </row>
        <row r="141">
          <cell r="A141">
            <v>604.208</v>
          </cell>
          <cell r="B141">
            <v>599.218</v>
          </cell>
        </row>
        <row r="142">
          <cell r="A142">
            <v>604.274</v>
          </cell>
          <cell r="B142">
            <v>599.237</v>
          </cell>
        </row>
        <row r="143">
          <cell r="A143">
            <v>604.251</v>
          </cell>
          <cell r="B143">
            <v>599.233</v>
          </cell>
        </row>
        <row r="144">
          <cell r="A144">
            <v>604.138</v>
          </cell>
          <cell r="B144">
            <v>599.253</v>
          </cell>
        </row>
        <row r="145">
          <cell r="A145">
            <v>604.13</v>
          </cell>
          <cell r="B145">
            <v>599.229</v>
          </cell>
        </row>
        <row r="146">
          <cell r="A146">
            <v>604.146</v>
          </cell>
          <cell r="B146">
            <v>599.206</v>
          </cell>
        </row>
        <row r="147">
          <cell r="A147">
            <v>604.173</v>
          </cell>
          <cell r="B147">
            <v>599.226</v>
          </cell>
        </row>
        <row r="148">
          <cell r="A148">
            <v>604.251</v>
          </cell>
          <cell r="B148">
            <v>599.218</v>
          </cell>
        </row>
        <row r="149">
          <cell r="A149">
            <v>604.239</v>
          </cell>
          <cell r="B149">
            <v>599.249</v>
          </cell>
        </row>
        <row r="150">
          <cell r="A150">
            <v>604.157</v>
          </cell>
          <cell r="B150">
            <v>599.233</v>
          </cell>
        </row>
        <row r="151">
          <cell r="A151">
            <v>604.122</v>
          </cell>
          <cell r="B151">
            <v>599.249</v>
          </cell>
        </row>
        <row r="152">
          <cell r="A152">
            <v>604.208</v>
          </cell>
          <cell r="B152">
            <v>599.229</v>
          </cell>
        </row>
        <row r="153">
          <cell r="A153">
            <v>604.243</v>
          </cell>
          <cell r="B153">
            <v>599.226</v>
          </cell>
        </row>
        <row r="154">
          <cell r="A154">
            <v>604.2</v>
          </cell>
          <cell r="B154">
            <v>599.218</v>
          </cell>
        </row>
        <row r="155">
          <cell r="A155">
            <v>604.188</v>
          </cell>
          <cell r="B155">
            <v>599.218</v>
          </cell>
        </row>
        <row r="156">
          <cell r="A156">
            <v>604.122</v>
          </cell>
          <cell r="B156">
            <v>599.175</v>
          </cell>
        </row>
        <row r="157">
          <cell r="A157">
            <v>604.153</v>
          </cell>
          <cell r="B157">
            <v>599.175</v>
          </cell>
        </row>
        <row r="158">
          <cell r="A158">
            <v>604.22</v>
          </cell>
          <cell r="B158">
            <v>599.183</v>
          </cell>
        </row>
        <row r="159">
          <cell r="A159">
            <v>604.153</v>
          </cell>
          <cell r="B159">
            <v>599.179</v>
          </cell>
        </row>
        <row r="160">
          <cell r="A160">
            <v>604.216</v>
          </cell>
          <cell r="B160">
            <v>599.19</v>
          </cell>
        </row>
        <row r="161">
          <cell r="A161">
            <v>604.181</v>
          </cell>
          <cell r="B161">
            <v>599.167</v>
          </cell>
        </row>
        <row r="162">
          <cell r="A162">
            <v>604.118</v>
          </cell>
          <cell r="B162">
            <v>599.21</v>
          </cell>
        </row>
        <row r="163">
          <cell r="A163">
            <v>604.146</v>
          </cell>
          <cell r="B163">
            <v>599.19</v>
          </cell>
        </row>
        <row r="164">
          <cell r="A164">
            <v>620.118</v>
          </cell>
          <cell r="B164">
            <v>599.19</v>
          </cell>
        </row>
        <row r="165">
          <cell r="A165">
            <v>582.276</v>
          </cell>
          <cell r="B165">
            <v>599.194</v>
          </cell>
        </row>
        <row r="166">
          <cell r="A166">
            <v>582.3</v>
          </cell>
          <cell r="B166">
            <v>599.19</v>
          </cell>
        </row>
        <row r="167">
          <cell r="A167">
            <v>582.245</v>
          </cell>
          <cell r="B167">
            <v>599.194</v>
          </cell>
        </row>
        <row r="168">
          <cell r="A168">
            <v>582.249</v>
          </cell>
          <cell r="B168">
            <v>599.187</v>
          </cell>
        </row>
        <row r="169">
          <cell r="A169">
            <v>582.261</v>
          </cell>
          <cell r="B169">
            <v>599.206</v>
          </cell>
        </row>
        <row r="170">
          <cell r="A170">
            <v>582.19</v>
          </cell>
          <cell r="B170">
            <v>599.192</v>
          </cell>
        </row>
        <row r="171">
          <cell r="A171">
            <v>582.18</v>
          </cell>
          <cell r="B171">
            <v>599.212</v>
          </cell>
        </row>
        <row r="172">
          <cell r="A172">
            <v>595.025</v>
          </cell>
          <cell r="B172">
            <v>599.173</v>
          </cell>
        </row>
        <row r="173">
          <cell r="A173">
            <v>593.416</v>
          </cell>
          <cell r="B173">
            <v>599.091</v>
          </cell>
        </row>
        <row r="174">
          <cell r="A174">
            <v>591.043</v>
          </cell>
          <cell r="B174">
            <v>599.083</v>
          </cell>
        </row>
        <row r="175">
          <cell r="A175">
            <v>590.664</v>
          </cell>
          <cell r="B175">
            <v>599.091</v>
          </cell>
        </row>
        <row r="176">
          <cell r="A176">
            <v>622.611</v>
          </cell>
          <cell r="B176">
            <v>599.083</v>
          </cell>
        </row>
        <row r="177">
          <cell r="A177">
            <v>615.588</v>
          </cell>
          <cell r="B177">
            <v>599.087</v>
          </cell>
        </row>
        <row r="178">
          <cell r="A178">
            <v>622.033</v>
          </cell>
          <cell r="B178">
            <v>599.083</v>
          </cell>
        </row>
        <row r="179">
          <cell r="A179">
            <v>618.719</v>
          </cell>
          <cell r="B179">
            <v>599.083</v>
          </cell>
        </row>
        <row r="180">
          <cell r="A180">
            <v>620.992</v>
          </cell>
          <cell r="B180">
            <v>599.079</v>
          </cell>
        </row>
        <row r="181">
          <cell r="A181">
            <v>623.371</v>
          </cell>
          <cell r="B181">
            <v>599.079</v>
          </cell>
        </row>
        <row r="182">
          <cell r="A182">
            <v>618.988</v>
          </cell>
          <cell r="B182">
            <v>599.056</v>
          </cell>
        </row>
        <row r="183">
          <cell r="A183">
            <v>622.668</v>
          </cell>
          <cell r="B183">
            <v>599.075</v>
          </cell>
        </row>
        <row r="184">
          <cell r="A184">
            <v>624.574</v>
          </cell>
          <cell r="B184">
            <v>599.091</v>
          </cell>
        </row>
        <row r="185">
          <cell r="A185">
            <v>626.23</v>
          </cell>
          <cell r="B185">
            <v>599.106</v>
          </cell>
        </row>
        <row r="186">
          <cell r="A186">
            <v>626.297</v>
          </cell>
          <cell r="B186">
            <v>599.103</v>
          </cell>
        </row>
        <row r="187">
          <cell r="A187">
            <v>628.895</v>
          </cell>
          <cell r="B187">
            <v>599.103</v>
          </cell>
        </row>
        <row r="188">
          <cell r="A188">
            <v>625.055</v>
          </cell>
          <cell r="B188">
            <v>599.075</v>
          </cell>
        </row>
        <row r="189">
          <cell r="A189">
            <v>625.086</v>
          </cell>
          <cell r="B189">
            <v>599.095</v>
          </cell>
        </row>
        <row r="190">
          <cell r="A190">
            <v>625.115</v>
          </cell>
          <cell r="B190">
            <v>599.083</v>
          </cell>
        </row>
        <row r="191">
          <cell r="A191">
            <v>625.158</v>
          </cell>
          <cell r="B191">
            <v>599.083</v>
          </cell>
        </row>
        <row r="192">
          <cell r="A192">
            <v>625.131</v>
          </cell>
          <cell r="B192">
            <v>599.091</v>
          </cell>
        </row>
        <row r="193">
          <cell r="A193">
            <v>625.232</v>
          </cell>
          <cell r="B193">
            <v>599.103</v>
          </cell>
        </row>
        <row r="194">
          <cell r="A194">
            <v>625.271</v>
          </cell>
          <cell r="B194">
            <v>599.095</v>
          </cell>
        </row>
        <row r="195">
          <cell r="A195">
            <v>625.278</v>
          </cell>
          <cell r="B195">
            <v>599.091</v>
          </cell>
        </row>
        <row r="196">
          <cell r="A196">
            <v>625.308</v>
          </cell>
          <cell r="B196">
            <v>599.103</v>
          </cell>
        </row>
        <row r="197">
          <cell r="A197">
            <v>625.229</v>
          </cell>
          <cell r="B197">
            <v>599.083</v>
          </cell>
        </row>
        <row r="198">
          <cell r="A198">
            <v>625.314</v>
          </cell>
          <cell r="B198">
            <v>599.083</v>
          </cell>
        </row>
        <row r="199">
          <cell r="A199">
            <v>625.287</v>
          </cell>
          <cell r="B199">
            <v>599.083</v>
          </cell>
        </row>
        <row r="200">
          <cell r="A200">
            <v>625.271</v>
          </cell>
          <cell r="B200">
            <v>599.091</v>
          </cell>
        </row>
        <row r="201">
          <cell r="A201">
            <v>625.189</v>
          </cell>
          <cell r="B201">
            <v>599.079</v>
          </cell>
        </row>
        <row r="202">
          <cell r="A202">
            <v>625.092</v>
          </cell>
          <cell r="B202">
            <v>599.079</v>
          </cell>
        </row>
        <row r="203">
          <cell r="A203">
            <v>625.166</v>
          </cell>
          <cell r="B203">
            <v>599.079</v>
          </cell>
        </row>
        <row r="204">
          <cell r="A204">
            <v>625.91</v>
          </cell>
          <cell r="B204">
            <v>599.067</v>
          </cell>
        </row>
        <row r="205">
          <cell r="A205">
            <v>649.36</v>
          </cell>
          <cell r="B205">
            <v>599.083</v>
          </cell>
        </row>
        <row r="206">
          <cell r="A206">
            <v>633.729</v>
          </cell>
          <cell r="B206">
            <v>599.087</v>
          </cell>
        </row>
        <row r="207">
          <cell r="A207">
            <v>626.761</v>
          </cell>
          <cell r="B207">
            <v>599.103</v>
          </cell>
        </row>
        <row r="208">
          <cell r="A208">
            <v>626.621</v>
          </cell>
          <cell r="B208">
            <v>599.067</v>
          </cell>
        </row>
        <row r="209">
          <cell r="A209">
            <v>623.273</v>
          </cell>
          <cell r="B209">
            <v>599.009</v>
          </cell>
        </row>
        <row r="210">
          <cell r="A210">
            <v>623.25</v>
          </cell>
          <cell r="B210">
            <v>599.001</v>
          </cell>
        </row>
        <row r="211">
          <cell r="A211">
            <v>623.242</v>
          </cell>
          <cell r="B211">
            <v>598.978</v>
          </cell>
        </row>
        <row r="212">
          <cell r="A212">
            <v>623.254</v>
          </cell>
          <cell r="B212">
            <v>598.974</v>
          </cell>
        </row>
        <row r="213">
          <cell r="A213">
            <v>628.283</v>
          </cell>
          <cell r="B213">
            <v>598.985</v>
          </cell>
        </row>
        <row r="214">
          <cell r="A214">
            <v>612.189</v>
          </cell>
          <cell r="B214">
            <v>598.966</v>
          </cell>
        </row>
        <row r="215">
          <cell r="A215">
            <v>623.78</v>
          </cell>
          <cell r="B215">
            <v>598.954</v>
          </cell>
        </row>
        <row r="216">
          <cell r="A216">
            <v>625.753</v>
          </cell>
          <cell r="B216">
            <v>598.966</v>
          </cell>
        </row>
        <row r="217">
          <cell r="A217">
            <v>624.065</v>
          </cell>
          <cell r="B217">
            <v>598.97</v>
          </cell>
        </row>
        <row r="218">
          <cell r="A218">
            <v>624.058</v>
          </cell>
          <cell r="B218">
            <v>598.981</v>
          </cell>
        </row>
        <row r="219">
          <cell r="A219">
            <v>624.093</v>
          </cell>
          <cell r="B219">
            <v>598.981</v>
          </cell>
        </row>
        <row r="220">
          <cell r="A220">
            <v>624.081</v>
          </cell>
          <cell r="B220">
            <v>598.974</v>
          </cell>
        </row>
        <row r="221">
          <cell r="A221">
            <v>624.065</v>
          </cell>
          <cell r="B221">
            <v>598.985</v>
          </cell>
        </row>
        <row r="222">
          <cell r="A222">
            <v>624.065</v>
          </cell>
          <cell r="B222">
            <v>598.981</v>
          </cell>
        </row>
        <row r="223">
          <cell r="A223">
            <v>624.132</v>
          </cell>
          <cell r="B223">
            <v>599.001</v>
          </cell>
        </row>
        <row r="224">
          <cell r="A224">
            <v>624.136</v>
          </cell>
          <cell r="B224">
            <v>598.989</v>
          </cell>
        </row>
        <row r="225">
          <cell r="A225">
            <v>624.089</v>
          </cell>
          <cell r="B225">
            <v>599.001</v>
          </cell>
        </row>
        <row r="226">
          <cell r="A226">
            <v>624.058</v>
          </cell>
          <cell r="B226">
            <v>598.962</v>
          </cell>
        </row>
        <row r="227">
          <cell r="A227">
            <v>624.733</v>
          </cell>
          <cell r="B227">
            <v>598.974</v>
          </cell>
        </row>
        <row r="228">
          <cell r="A228">
            <v>624.702</v>
          </cell>
          <cell r="B228">
            <v>598.97</v>
          </cell>
        </row>
        <row r="229">
          <cell r="A229">
            <v>624.704</v>
          </cell>
          <cell r="B229">
            <v>598.981</v>
          </cell>
        </row>
        <row r="230">
          <cell r="A230">
            <v>624.739</v>
          </cell>
          <cell r="B230">
            <v>598.985</v>
          </cell>
        </row>
        <row r="231">
          <cell r="A231">
            <v>624.813</v>
          </cell>
          <cell r="B231">
            <v>598.981</v>
          </cell>
        </row>
        <row r="232">
          <cell r="A232">
            <v>624.774</v>
          </cell>
          <cell r="B232">
            <v>598.985</v>
          </cell>
        </row>
        <row r="233">
          <cell r="A233">
            <v>624.704</v>
          </cell>
          <cell r="B233">
            <v>598.974</v>
          </cell>
        </row>
        <row r="234">
          <cell r="A234">
            <v>624.755</v>
          </cell>
          <cell r="B234">
            <v>598.981</v>
          </cell>
        </row>
        <row r="235">
          <cell r="A235">
            <v>624.649</v>
          </cell>
          <cell r="B235">
            <v>598.978</v>
          </cell>
        </row>
        <row r="236">
          <cell r="A236">
            <v>624.743</v>
          </cell>
          <cell r="B236">
            <v>598.978</v>
          </cell>
        </row>
        <row r="237">
          <cell r="A237">
            <v>624.759</v>
          </cell>
          <cell r="B237">
            <v>598.946</v>
          </cell>
        </row>
        <row r="238">
          <cell r="A238">
            <v>624.767</v>
          </cell>
          <cell r="B238">
            <v>599.412</v>
          </cell>
        </row>
        <row r="239">
          <cell r="A239">
            <v>624.794</v>
          </cell>
          <cell r="B239">
            <v>599.295</v>
          </cell>
        </row>
        <row r="240">
          <cell r="A240">
            <v>624.657</v>
          </cell>
          <cell r="B240">
            <v>599.287</v>
          </cell>
        </row>
        <row r="241">
          <cell r="A241">
            <v>624.856</v>
          </cell>
          <cell r="B241">
            <v>599.291</v>
          </cell>
        </row>
        <row r="242">
          <cell r="A242">
            <v>624.7</v>
          </cell>
          <cell r="B242">
            <v>599.314</v>
          </cell>
        </row>
        <row r="243">
          <cell r="A243">
            <v>624.688</v>
          </cell>
          <cell r="B243">
            <v>599.299</v>
          </cell>
        </row>
        <row r="244">
          <cell r="A244">
            <v>624.731</v>
          </cell>
          <cell r="B244">
            <v>599.193</v>
          </cell>
        </row>
        <row r="245">
          <cell r="A245">
            <v>624.673</v>
          </cell>
          <cell r="B245">
            <v>599.186</v>
          </cell>
        </row>
        <row r="246">
          <cell r="A246">
            <v>626.989</v>
          </cell>
          <cell r="B246">
            <v>599.186</v>
          </cell>
        </row>
        <row r="247">
          <cell r="A247">
            <v>635.761</v>
          </cell>
          <cell r="B247">
            <v>599.197</v>
          </cell>
        </row>
        <row r="248">
          <cell r="A248">
            <v>630.417</v>
          </cell>
          <cell r="B248">
            <v>599.193</v>
          </cell>
        </row>
        <row r="249">
          <cell r="A249">
            <v>634.838</v>
          </cell>
          <cell r="B249">
            <v>599.189</v>
          </cell>
        </row>
        <row r="250">
          <cell r="A250">
            <v>631.451</v>
          </cell>
          <cell r="B250">
            <v>599.178</v>
          </cell>
        </row>
        <row r="251">
          <cell r="A251">
            <v>635.213</v>
          </cell>
          <cell r="B251">
            <v>599.186</v>
          </cell>
        </row>
        <row r="252">
          <cell r="A252">
            <v>633.24</v>
          </cell>
          <cell r="B252">
            <v>599.178</v>
          </cell>
        </row>
        <row r="253">
          <cell r="A253">
            <v>633.314</v>
          </cell>
          <cell r="B253">
            <v>599.182</v>
          </cell>
        </row>
        <row r="254">
          <cell r="A254">
            <v>631.253</v>
          </cell>
          <cell r="B254">
            <v>599.178</v>
          </cell>
        </row>
        <row r="255">
          <cell r="A255">
            <v>633.14</v>
          </cell>
          <cell r="B255">
            <v>599.174</v>
          </cell>
        </row>
        <row r="256">
          <cell r="A256">
            <v>631.723</v>
          </cell>
          <cell r="B256">
            <v>599.189</v>
          </cell>
        </row>
        <row r="257">
          <cell r="A257">
            <v>594.116</v>
          </cell>
          <cell r="B257">
            <v>599.178</v>
          </cell>
        </row>
        <row r="258">
          <cell r="A258">
            <v>594.093</v>
          </cell>
          <cell r="B258">
            <v>599.174</v>
          </cell>
        </row>
        <row r="259">
          <cell r="A259">
            <v>594.073</v>
          </cell>
          <cell r="B259">
            <v>599.182</v>
          </cell>
        </row>
        <row r="260">
          <cell r="A260">
            <v>594.089</v>
          </cell>
          <cell r="B260">
            <v>599.186</v>
          </cell>
        </row>
        <row r="261">
          <cell r="A261">
            <v>594.204</v>
          </cell>
          <cell r="B261">
            <v>599.346</v>
          </cell>
        </row>
        <row r="262">
          <cell r="A262">
            <v>579.614</v>
          </cell>
          <cell r="B262">
            <v>599.189</v>
          </cell>
        </row>
        <row r="263">
          <cell r="A263">
            <v>579.452</v>
          </cell>
          <cell r="B263">
            <v>599.182</v>
          </cell>
        </row>
        <row r="264">
          <cell r="A264">
            <v>579.582</v>
          </cell>
          <cell r="B264">
            <v>599.205</v>
          </cell>
        </row>
        <row r="265">
          <cell r="A265">
            <v>579.505</v>
          </cell>
          <cell r="B265">
            <v>599.205</v>
          </cell>
        </row>
        <row r="266">
          <cell r="A266">
            <v>594.956</v>
          </cell>
          <cell r="B266">
            <v>599.197</v>
          </cell>
        </row>
        <row r="267">
          <cell r="A267">
            <v>607.267</v>
          </cell>
          <cell r="B267">
            <v>599.205</v>
          </cell>
        </row>
        <row r="268">
          <cell r="A268">
            <v>633.31</v>
          </cell>
          <cell r="B268">
            <v>599.174</v>
          </cell>
        </row>
        <row r="269">
          <cell r="A269">
            <v>631.435</v>
          </cell>
          <cell r="B269">
            <v>599.162</v>
          </cell>
        </row>
        <row r="270">
          <cell r="A270">
            <v>629.181</v>
          </cell>
          <cell r="B270">
            <v>599.186</v>
          </cell>
        </row>
        <row r="271">
          <cell r="A271">
            <v>629.106</v>
          </cell>
          <cell r="B271">
            <v>599.186</v>
          </cell>
        </row>
        <row r="272">
          <cell r="A272">
            <v>629.489</v>
          </cell>
          <cell r="B272">
            <v>599.197</v>
          </cell>
        </row>
        <row r="273">
          <cell r="A273">
            <v>603.118</v>
          </cell>
          <cell r="B273">
            <v>599.186</v>
          </cell>
        </row>
        <row r="274">
          <cell r="A274">
            <v>603.06</v>
          </cell>
          <cell r="B274">
            <v>599.201</v>
          </cell>
        </row>
        <row r="275">
          <cell r="A275">
            <v>603.048</v>
          </cell>
          <cell r="B275">
            <v>599.182</v>
          </cell>
        </row>
        <row r="276">
          <cell r="A276">
            <v>604.564</v>
          </cell>
          <cell r="B276">
            <v>599.193</v>
          </cell>
        </row>
        <row r="277">
          <cell r="A277">
            <v>603.592</v>
          </cell>
          <cell r="B277">
            <v>599.174</v>
          </cell>
        </row>
        <row r="278">
          <cell r="A278">
            <v>601.807</v>
          </cell>
          <cell r="B278">
            <v>599.186</v>
          </cell>
        </row>
        <row r="279">
          <cell r="A279">
            <v>601.451</v>
          </cell>
          <cell r="B279">
            <v>599.178</v>
          </cell>
        </row>
        <row r="280">
          <cell r="A280">
            <v>615.363</v>
          </cell>
          <cell r="B280">
            <v>599.068</v>
          </cell>
        </row>
        <row r="281">
          <cell r="A281">
            <v>607.502</v>
          </cell>
          <cell r="B281">
            <v>599.084</v>
          </cell>
        </row>
        <row r="282">
          <cell r="A282">
            <v>608.406</v>
          </cell>
          <cell r="B282">
            <v>599.08</v>
          </cell>
        </row>
        <row r="283">
          <cell r="A283">
            <v>608.363</v>
          </cell>
          <cell r="B283">
            <v>599.076</v>
          </cell>
        </row>
        <row r="284">
          <cell r="A284">
            <v>621.115</v>
          </cell>
          <cell r="B284">
            <v>599.064</v>
          </cell>
        </row>
        <row r="285">
          <cell r="A285">
            <v>621.564</v>
          </cell>
          <cell r="B285">
            <v>599.088</v>
          </cell>
        </row>
        <row r="286">
          <cell r="A286">
            <v>621.615</v>
          </cell>
          <cell r="B286">
            <v>599.088</v>
          </cell>
        </row>
        <row r="287">
          <cell r="A287">
            <v>621.947</v>
          </cell>
          <cell r="B287">
            <v>599.076</v>
          </cell>
        </row>
        <row r="288">
          <cell r="A288">
            <v>621.584</v>
          </cell>
          <cell r="B288">
            <v>599.068</v>
          </cell>
        </row>
        <row r="289">
          <cell r="A289">
            <v>621.553</v>
          </cell>
          <cell r="B289">
            <v>599.057</v>
          </cell>
        </row>
        <row r="290">
          <cell r="A290">
            <v>621.029</v>
          </cell>
          <cell r="B290">
            <v>599.061</v>
          </cell>
        </row>
        <row r="291">
          <cell r="A291">
            <v>623.586</v>
          </cell>
          <cell r="B291">
            <v>599.057</v>
          </cell>
        </row>
        <row r="292">
          <cell r="A292">
            <v>616.521</v>
          </cell>
          <cell r="B292">
            <v>599.068</v>
          </cell>
        </row>
        <row r="293">
          <cell r="A293">
            <v>608.449</v>
          </cell>
          <cell r="B293">
            <v>599.061</v>
          </cell>
        </row>
        <row r="294">
          <cell r="A294">
            <v>608.355</v>
          </cell>
          <cell r="B294">
            <v>599.076</v>
          </cell>
        </row>
        <row r="295">
          <cell r="A295">
            <v>608.441</v>
          </cell>
          <cell r="B295">
            <v>599.084</v>
          </cell>
        </row>
        <row r="296">
          <cell r="A296">
            <v>608.646</v>
          </cell>
          <cell r="B296">
            <v>599.088</v>
          </cell>
        </row>
        <row r="297">
          <cell r="A297">
            <v>608.849</v>
          </cell>
          <cell r="B297">
            <v>599.076</v>
          </cell>
        </row>
        <row r="298">
          <cell r="A298">
            <v>585.317</v>
          </cell>
          <cell r="B298">
            <v>599.08</v>
          </cell>
        </row>
        <row r="299">
          <cell r="A299">
            <v>585.075</v>
          </cell>
          <cell r="B299">
            <v>599.076</v>
          </cell>
        </row>
        <row r="300">
          <cell r="A300">
            <v>585.067</v>
          </cell>
          <cell r="B300">
            <v>599.068</v>
          </cell>
        </row>
        <row r="301">
          <cell r="A301">
            <v>585.024</v>
          </cell>
          <cell r="B301">
            <v>599.084</v>
          </cell>
        </row>
        <row r="302">
          <cell r="A302">
            <v>585.032</v>
          </cell>
          <cell r="B302">
            <v>599.053</v>
          </cell>
        </row>
        <row r="303">
          <cell r="A303">
            <v>585.728</v>
          </cell>
          <cell r="B303">
            <v>599.08</v>
          </cell>
        </row>
        <row r="304">
          <cell r="A304">
            <v>585.419</v>
          </cell>
          <cell r="B304">
            <v>599.072</v>
          </cell>
        </row>
        <row r="305">
          <cell r="A305">
            <v>585.653</v>
          </cell>
          <cell r="B305">
            <v>599.084</v>
          </cell>
        </row>
        <row r="306">
          <cell r="A306">
            <v>585.444</v>
          </cell>
          <cell r="B306">
            <v>599.072</v>
          </cell>
        </row>
        <row r="307">
          <cell r="A307">
            <v>585.644</v>
          </cell>
          <cell r="B307">
            <v>599.096</v>
          </cell>
        </row>
        <row r="308">
          <cell r="A308">
            <v>585.483</v>
          </cell>
          <cell r="B308">
            <v>599.084</v>
          </cell>
        </row>
        <row r="309">
          <cell r="A309">
            <v>585.46</v>
          </cell>
          <cell r="B309">
            <v>599.096</v>
          </cell>
        </row>
        <row r="310">
          <cell r="A310">
            <v>585.468</v>
          </cell>
          <cell r="B310">
            <v>599.076</v>
          </cell>
        </row>
        <row r="311">
          <cell r="A311">
            <v>585.479</v>
          </cell>
          <cell r="B311">
            <v>599.064</v>
          </cell>
        </row>
        <row r="312">
          <cell r="A312">
            <v>585.409</v>
          </cell>
          <cell r="B312">
            <v>599.088</v>
          </cell>
        </row>
        <row r="313">
          <cell r="A313">
            <v>585.401</v>
          </cell>
          <cell r="B313">
            <v>599.072</v>
          </cell>
        </row>
        <row r="314">
          <cell r="A314">
            <v>585.397</v>
          </cell>
          <cell r="B314">
            <v>599.092</v>
          </cell>
        </row>
        <row r="315">
          <cell r="A315">
            <v>585.386</v>
          </cell>
          <cell r="B315">
            <v>599.072</v>
          </cell>
        </row>
        <row r="316">
          <cell r="A316">
            <v>585.39</v>
          </cell>
          <cell r="B316">
            <v>599.002</v>
          </cell>
        </row>
        <row r="317">
          <cell r="A317">
            <v>585.394</v>
          </cell>
          <cell r="B317">
            <v>598.982</v>
          </cell>
        </row>
        <row r="318">
          <cell r="A318">
            <v>585.417</v>
          </cell>
          <cell r="B318">
            <v>598.979</v>
          </cell>
        </row>
        <row r="319">
          <cell r="A319">
            <v>600.635</v>
          </cell>
          <cell r="B319">
            <v>598.971</v>
          </cell>
        </row>
        <row r="320">
          <cell r="A320">
            <v>611.159</v>
          </cell>
          <cell r="B320">
            <v>598.979</v>
          </cell>
        </row>
        <row r="321">
          <cell r="A321">
            <v>647.9</v>
          </cell>
          <cell r="B321">
            <v>598.975</v>
          </cell>
        </row>
        <row r="322">
          <cell r="A322">
            <v>635.92</v>
          </cell>
          <cell r="B322">
            <v>598.967</v>
          </cell>
        </row>
        <row r="323">
          <cell r="A323">
            <v>633.299</v>
          </cell>
          <cell r="B323">
            <v>598.979</v>
          </cell>
        </row>
        <row r="324">
          <cell r="A324">
            <v>635.275</v>
          </cell>
          <cell r="B324">
            <v>598.98</v>
          </cell>
        </row>
        <row r="325">
          <cell r="A325">
            <v>630.541</v>
          </cell>
          <cell r="B325">
            <v>598.984</v>
          </cell>
        </row>
        <row r="326">
          <cell r="A326">
            <v>630.49</v>
          </cell>
          <cell r="B326">
            <v>598.973</v>
          </cell>
        </row>
        <row r="327">
          <cell r="A327">
            <v>628.654</v>
          </cell>
          <cell r="B327">
            <v>598.973</v>
          </cell>
        </row>
        <row r="328">
          <cell r="A328">
            <v>628.67</v>
          </cell>
          <cell r="B328">
            <v>598.973</v>
          </cell>
        </row>
        <row r="329">
          <cell r="A329">
            <v>628.799</v>
          </cell>
          <cell r="B329">
            <v>598.977</v>
          </cell>
        </row>
        <row r="330">
          <cell r="A330">
            <v>641.795</v>
          </cell>
          <cell r="B330">
            <v>598.957</v>
          </cell>
        </row>
        <row r="331">
          <cell r="A331">
            <v>628.201</v>
          </cell>
          <cell r="B331">
            <v>598.965</v>
          </cell>
        </row>
        <row r="332">
          <cell r="A332">
            <v>628.346</v>
          </cell>
          <cell r="B332">
            <v>598.977</v>
          </cell>
        </row>
        <row r="333">
          <cell r="A333">
            <v>629.495</v>
          </cell>
          <cell r="B333">
            <v>598.957</v>
          </cell>
        </row>
        <row r="334">
          <cell r="A334">
            <v>628.983</v>
          </cell>
          <cell r="B334">
            <v>598.977</v>
          </cell>
        </row>
        <row r="335">
          <cell r="A335">
            <v>629.706</v>
          </cell>
          <cell r="B335">
            <v>598.945</v>
          </cell>
        </row>
        <row r="336">
          <cell r="A336">
            <v>591.663</v>
          </cell>
          <cell r="B336">
            <v>598.984</v>
          </cell>
        </row>
        <row r="337">
          <cell r="A337">
            <v>591.476</v>
          </cell>
          <cell r="B337">
            <v>598.973</v>
          </cell>
        </row>
        <row r="338">
          <cell r="A338">
            <v>591.464</v>
          </cell>
          <cell r="B338">
            <v>598.969</v>
          </cell>
        </row>
        <row r="339">
          <cell r="A339">
            <v>591.472</v>
          </cell>
          <cell r="B339">
            <v>598.957</v>
          </cell>
        </row>
        <row r="340">
          <cell r="A340">
            <v>591.478</v>
          </cell>
          <cell r="B340">
            <v>598.98</v>
          </cell>
        </row>
        <row r="341">
          <cell r="A341">
            <v>591.435</v>
          </cell>
          <cell r="B341">
            <v>598.973</v>
          </cell>
        </row>
        <row r="342">
          <cell r="A342">
            <v>591.442</v>
          </cell>
          <cell r="B342">
            <v>598.973</v>
          </cell>
        </row>
        <row r="343">
          <cell r="A343">
            <v>591.45</v>
          </cell>
          <cell r="B343">
            <v>599.094</v>
          </cell>
        </row>
        <row r="344">
          <cell r="A344">
            <v>591.435</v>
          </cell>
          <cell r="B344">
            <v>598.988</v>
          </cell>
        </row>
        <row r="345">
          <cell r="A345">
            <v>591.438</v>
          </cell>
          <cell r="B345">
            <v>599.306</v>
          </cell>
        </row>
        <row r="346">
          <cell r="A346">
            <v>591.434</v>
          </cell>
          <cell r="B346">
            <v>599.325</v>
          </cell>
        </row>
        <row r="347">
          <cell r="A347">
            <v>591.418</v>
          </cell>
          <cell r="B347">
            <v>599.341</v>
          </cell>
        </row>
        <row r="348">
          <cell r="A348">
            <v>591.422</v>
          </cell>
          <cell r="B348">
            <v>599.337</v>
          </cell>
        </row>
        <row r="349">
          <cell r="A349">
            <v>591.43</v>
          </cell>
          <cell r="B349">
            <v>599.349</v>
          </cell>
        </row>
        <row r="350">
          <cell r="A350">
            <v>591.419</v>
          </cell>
          <cell r="B350">
            <v>599.341</v>
          </cell>
        </row>
        <row r="351">
          <cell r="A351">
            <v>591.419</v>
          </cell>
          <cell r="B351">
            <v>599.313</v>
          </cell>
        </row>
        <row r="352">
          <cell r="A352">
            <v>606.38</v>
          </cell>
          <cell r="B352">
            <v>599.239</v>
          </cell>
        </row>
        <row r="353">
          <cell r="A353">
            <v>637.157</v>
          </cell>
          <cell r="B353">
            <v>599.231</v>
          </cell>
        </row>
        <row r="354">
          <cell r="A354">
            <v>635.161</v>
          </cell>
          <cell r="B354">
            <v>599.228</v>
          </cell>
        </row>
        <row r="355">
          <cell r="A355">
            <v>634.856</v>
          </cell>
          <cell r="B355">
            <v>599.239</v>
          </cell>
        </row>
        <row r="356">
          <cell r="A356">
            <v>632.931</v>
          </cell>
          <cell r="B356">
            <v>599.243</v>
          </cell>
        </row>
        <row r="357">
          <cell r="A357">
            <v>645.372</v>
          </cell>
          <cell r="B357">
            <v>599.22</v>
          </cell>
        </row>
        <row r="358">
          <cell r="A358">
            <v>653.388</v>
          </cell>
          <cell r="B358">
            <v>599.243</v>
          </cell>
        </row>
        <row r="359">
          <cell r="A359">
            <v>653.653</v>
          </cell>
          <cell r="B359">
            <v>599.247</v>
          </cell>
        </row>
        <row r="360">
          <cell r="A360">
            <v>650.47</v>
          </cell>
          <cell r="B360">
            <v>599.243</v>
          </cell>
        </row>
        <row r="361">
          <cell r="A361">
            <v>648.458</v>
          </cell>
          <cell r="B361">
            <v>599.243</v>
          </cell>
        </row>
        <row r="362">
          <cell r="A362">
            <v>651.376</v>
          </cell>
          <cell r="B362">
            <v>599.224</v>
          </cell>
        </row>
        <row r="363">
          <cell r="A363">
            <v>648.348</v>
          </cell>
          <cell r="B363">
            <v>599.235</v>
          </cell>
        </row>
        <row r="364">
          <cell r="A364">
            <v>643.602</v>
          </cell>
          <cell r="B364">
            <v>599.231</v>
          </cell>
        </row>
        <row r="365">
          <cell r="A365">
            <v>657.316</v>
          </cell>
          <cell r="B365">
            <v>599.22</v>
          </cell>
        </row>
        <row r="366">
          <cell r="A366">
            <v>629.728</v>
          </cell>
          <cell r="B366">
            <v>599.22</v>
          </cell>
        </row>
        <row r="367">
          <cell r="A367">
            <v>588.497</v>
          </cell>
          <cell r="B367">
            <v>599.231</v>
          </cell>
        </row>
        <row r="368">
          <cell r="A368">
            <v>588.438</v>
          </cell>
          <cell r="B368">
            <v>599.255</v>
          </cell>
        </row>
        <row r="369">
          <cell r="A369">
            <v>603.738</v>
          </cell>
          <cell r="B369">
            <v>599.247</v>
          </cell>
        </row>
        <row r="370">
          <cell r="A370">
            <v>630.046</v>
          </cell>
          <cell r="B370">
            <v>599.259</v>
          </cell>
        </row>
        <row r="371">
          <cell r="A371">
            <v>630.364</v>
          </cell>
          <cell r="B371">
            <v>599.239</v>
          </cell>
        </row>
        <row r="372">
          <cell r="A372">
            <v>603.013</v>
          </cell>
          <cell r="B372">
            <v>599.228</v>
          </cell>
        </row>
        <row r="373">
          <cell r="A373">
            <v>602.95</v>
          </cell>
          <cell r="B373">
            <v>599.224</v>
          </cell>
        </row>
        <row r="374">
          <cell r="A374">
            <v>603.148</v>
          </cell>
          <cell r="B374">
            <v>599.22</v>
          </cell>
        </row>
        <row r="375">
          <cell r="A375">
            <v>635.172</v>
          </cell>
          <cell r="B375">
            <v>599.216</v>
          </cell>
        </row>
        <row r="376">
          <cell r="A376">
            <v>635.102</v>
          </cell>
          <cell r="B376">
            <v>599.208</v>
          </cell>
        </row>
        <row r="377">
          <cell r="A377">
            <v>630.246</v>
          </cell>
          <cell r="B377">
            <v>599.231</v>
          </cell>
        </row>
        <row r="378">
          <cell r="A378">
            <v>645.238</v>
          </cell>
          <cell r="B378">
            <v>599.246</v>
          </cell>
        </row>
        <row r="379">
          <cell r="A379">
            <v>603.047</v>
          </cell>
          <cell r="B379">
            <v>599.234</v>
          </cell>
        </row>
        <row r="380">
          <cell r="A380">
            <v>643.207</v>
          </cell>
          <cell r="B380">
            <v>599.23</v>
          </cell>
        </row>
        <row r="381">
          <cell r="A381">
            <v>648.414</v>
          </cell>
          <cell r="B381">
            <v>599.242</v>
          </cell>
        </row>
        <row r="382">
          <cell r="A382">
            <v>643.57</v>
          </cell>
          <cell r="B382">
            <v>599.227</v>
          </cell>
        </row>
        <row r="383">
          <cell r="A383">
            <v>643.297</v>
          </cell>
          <cell r="B383">
            <v>599.25</v>
          </cell>
        </row>
        <row r="384">
          <cell r="A384">
            <v>643.982</v>
          </cell>
          <cell r="B384">
            <v>599.234</v>
          </cell>
        </row>
        <row r="385">
          <cell r="A385">
            <v>643.924</v>
          </cell>
          <cell r="B385">
            <v>599.215</v>
          </cell>
        </row>
        <row r="386">
          <cell r="A386">
            <v>618.606</v>
          </cell>
          <cell r="B386">
            <v>599.234</v>
          </cell>
        </row>
        <row r="387">
          <cell r="A387">
            <v>620.441</v>
          </cell>
          <cell r="B387">
            <v>599.214</v>
          </cell>
        </row>
        <row r="388">
          <cell r="A388">
            <v>641.523</v>
          </cell>
          <cell r="B388">
            <v>599.14</v>
          </cell>
        </row>
        <row r="389">
          <cell r="A389">
            <v>642.923</v>
          </cell>
          <cell r="B389">
            <v>599.144</v>
          </cell>
        </row>
        <row r="390">
          <cell r="A390">
            <v>636.825</v>
          </cell>
          <cell r="B390">
            <v>599.116</v>
          </cell>
        </row>
        <row r="391">
          <cell r="A391">
            <v>636.962</v>
          </cell>
          <cell r="B391">
            <v>599.132</v>
          </cell>
        </row>
        <row r="392">
          <cell r="A392">
            <v>638.978</v>
          </cell>
          <cell r="B392">
            <v>599.12</v>
          </cell>
        </row>
        <row r="393">
          <cell r="A393">
            <v>636.896</v>
          </cell>
          <cell r="B393">
            <v>599.108</v>
          </cell>
        </row>
        <row r="394">
          <cell r="A394">
            <v>635.044</v>
          </cell>
          <cell r="B394">
            <v>599.12</v>
          </cell>
        </row>
        <row r="395">
          <cell r="A395">
            <v>635.04</v>
          </cell>
          <cell r="B395">
            <v>599.124</v>
          </cell>
        </row>
        <row r="396">
          <cell r="A396">
            <v>635.138</v>
          </cell>
          <cell r="B396">
            <v>599.124</v>
          </cell>
        </row>
        <row r="397">
          <cell r="A397">
            <v>635.181</v>
          </cell>
          <cell r="B397">
            <v>599.12</v>
          </cell>
        </row>
        <row r="398">
          <cell r="A398">
            <v>635.161</v>
          </cell>
          <cell r="B398">
            <v>599.124</v>
          </cell>
        </row>
        <row r="399">
          <cell r="A399">
            <v>635.153</v>
          </cell>
          <cell r="B399">
            <v>599.124</v>
          </cell>
        </row>
        <row r="400">
          <cell r="A400">
            <v>635.157</v>
          </cell>
          <cell r="B400">
            <v>599.132</v>
          </cell>
        </row>
        <row r="401">
          <cell r="A401">
            <v>635.044</v>
          </cell>
          <cell r="B401">
            <v>599.124</v>
          </cell>
        </row>
        <row r="402">
          <cell r="A402">
            <v>635.071</v>
          </cell>
          <cell r="B402">
            <v>599.14</v>
          </cell>
        </row>
        <row r="403">
          <cell r="A403">
            <v>635.173</v>
          </cell>
          <cell r="B403">
            <v>599.147</v>
          </cell>
        </row>
        <row r="404">
          <cell r="A404">
            <v>635.173</v>
          </cell>
          <cell r="B404">
            <v>599.116</v>
          </cell>
        </row>
        <row r="405">
          <cell r="A405">
            <v>635.251</v>
          </cell>
          <cell r="B405">
            <v>599.14</v>
          </cell>
        </row>
        <row r="406">
          <cell r="A406">
            <v>635.216</v>
          </cell>
          <cell r="B406">
            <v>599.136</v>
          </cell>
        </row>
        <row r="407">
          <cell r="A407">
            <v>635.271</v>
          </cell>
          <cell r="B407">
            <v>599.14</v>
          </cell>
        </row>
        <row r="408">
          <cell r="A408">
            <v>635.177</v>
          </cell>
          <cell r="B408">
            <v>599.085</v>
          </cell>
        </row>
        <row r="409">
          <cell r="A409">
            <v>635.22</v>
          </cell>
          <cell r="B409">
            <v>599.097</v>
          </cell>
        </row>
        <row r="410">
          <cell r="A410">
            <v>635.286</v>
          </cell>
          <cell r="B410">
            <v>599.116</v>
          </cell>
        </row>
        <row r="411">
          <cell r="A411">
            <v>635.216</v>
          </cell>
          <cell r="B411">
            <v>599.128</v>
          </cell>
        </row>
        <row r="412">
          <cell r="A412">
            <v>635.196</v>
          </cell>
          <cell r="B412">
            <v>599.14</v>
          </cell>
        </row>
        <row r="413">
          <cell r="A413">
            <v>635.204</v>
          </cell>
          <cell r="B413">
            <v>599.12</v>
          </cell>
        </row>
        <row r="414">
          <cell r="A414">
            <v>635.188</v>
          </cell>
          <cell r="B414">
            <v>599.136</v>
          </cell>
        </row>
        <row r="415">
          <cell r="A415">
            <v>636.095</v>
          </cell>
          <cell r="B415">
            <v>599.116</v>
          </cell>
        </row>
        <row r="416">
          <cell r="A416">
            <v>635.161</v>
          </cell>
          <cell r="B416">
            <v>599.137</v>
          </cell>
        </row>
        <row r="417">
          <cell r="A417">
            <v>635.231</v>
          </cell>
          <cell r="B417">
            <v>599.098</v>
          </cell>
        </row>
        <row r="418">
          <cell r="A418">
            <v>635.208</v>
          </cell>
          <cell r="B418">
            <v>599.117</v>
          </cell>
        </row>
        <row r="419">
          <cell r="A419">
            <v>635.239</v>
          </cell>
          <cell r="B419">
            <v>599.105</v>
          </cell>
        </row>
        <row r="420">
          <cell r="A420">
            <v>635.271</v>
          </cell>
          <cell r="B420">
            <v>599.105</v>
          </cell>
        </row>
        <row r="421">
          <cell r="A421">
            <v>635.263</v>
          </cell>
          <cell r="B421">
            <v>599.117</v>
          </cell>
        </row>
        <row r="422">
          <cell r="A422">
            <v>635.153</v>
          </cell>
          <cell r="B422">
            <v>599.09</v>
          </cell>
        </row>
        <row r="423">
          <cell r="A423">
            <v>635.2</v>
          </cell>
          <cell r="B423">
            <v>599.012</v>
          </cell>
        </row>
        <row r="424">
          <cell r="A424">
            <v>635.212</v>
          </cell>
          <cell r="B424">
            <v>599.016</v>
          </cell>
        </row>
        <row r="425">
          <cell r="A425">
            <v>635.274</v>
          </cell>
          <cell r="B425">
            <v>599.02</v>
          </cell>
        </row>
        <row r="426">
          <cell r="A426">
            <v>636.771</v>
          </cell>
          <cell r="B426">
            <v>599.02</v>
          </cell>
        </row>
        <row r="427">
          <cell r="A427">
            <v>635.208</v>
          </cell>
          <cell r="B427">
            <v>599.012</v>
          </cell>
        </row>
        <row r="428">
          <cell r="A428">
            <v>635.29</v>
          </cell>
          <cell r="B428">
            <v>598.996</v>
          </cell>
        </row>
        <row r="429">
          <cell r="A429">
            <v>635.271</v>
          </cell>
          <cell r="B429">
            <v>598.988</v>
          </cell>
        </row>
        <row r="430">
          <cell r="A430">
            <v>635.208</v>
          </cell>
          <cell r="B430">
            <v>599</v>
          </cell>
        </row>
        <row r="431">
          <cell r="A431">
            <v>635.329</v>
          </cell>
          <cell r="B431">
            <v>598.992</v>
          </cell>
        </row>
        <row r="432">
          <cell r="A432">
            <v>631.763</v>
          </cell>
          <cell r="B432">
            <v>599</v>
          </cell>
        </row>
        <row r="433">
          <cell r="A433">
            <v>630.657</v>
          </cell>
          <cell r="B433">
            <v>599.016</v>
          </cell>
        </row>
        <row r="434">
          <cell r="A434">
            <v>630.838</v>
          </cell>
          <cell r="B434">
            <v>599</v>
          </cell>
        </row>
        <row r="435">
          <cell r="A435">
            <v>626.912</v>
          </cell>
          <cell r="B435">
            <v>598.992</v>
          </cell>
        </row>
        <row r="436">
          <cell r="A436">
            <v>638.377</v>
          </cell>
          <cell r="B436">
            <v>599.008</v>
          </cell>
        </row>
        <row r="437">
          <cell r="A437">
            <v>639.025</v>
          </cell>
          <cell r="B437">
            <v>598.973</v>
          </cell>
        </row>
        <row r="438">
          <cell r="A438">
            <v>639.053</v>
          </cell>
          <cell r="B438">
            <v>598.98</v>
          </cell>
        </row>
        <row r="439">
          <cell r="A439">
            <v>636.455</v>
          </cell>
          <cell r="B439">
            <v>599</v>
          </cell>
        </row>
        <row r="440">
          <cell r="A440">
            <v>634.405</v>
          </cell>
          <cell r="B440">
            <v>599.008</v>
          </cell>
        </row>
        <row r="441">
          <cell r="A441">
            <v>630.651</v>
          </cell>
          <cell r="B441">
            <v>599.02</v>
          </cell>
        </row>
        <row r="442">
          <cell r="A442">
            <v>629.413</v>
          </cell>
          <cell r="B442">
            <v>598.996</v>
          </cell>
        </row>
        <row r="443">
          <cell r="A443">
            <v>629.054</v>
          </cell>
          <cell r="B443">
            <v>599.008</v>
          </cell>
        </row>
        <row r="444">
          <cell r="A444">
            <v>629.03</v>
          </cell>
          <cell r="B444">
            <v>599.012</v>
          </cell>
        </row>
        <row r="445">
          <cell r="A445">
            <v>629.038</v>
          </cell>
          <cell r="B445">
            <v>599.016</v>
          </cell>
        </row>
        <row r="446">
          <cell r="A446">
            <v>629.042</v>
          </cell>
          <cell r="B446">
            <v>599.012</v>
          </cell>
        </row>
        <row r="447">
          <cell r="A447">
            <v>633.53</v>
          </cell>
          <cell r="B447">
            <v>599.008</v>
          </cell>
        </row>
        <row r="448">
          <cell r="A448">
            <v>628.249</v>
          </cell>
          <cell r="B448">
            <v>599.004</v>
          </cell>
        </row>
        <row r="449">
          <cell r="A449">
            <v>623.233</v>
          </cell>
          <cell r="B449">
            <v>598.988</v>
          </cell>
        </row>
        <row r="450">
          <cell r="A450">
            <v>637.788</v>
          </cell>
          <cell r="B450">
            <v>598.996</v>
          </cell>
        </row>
        <row r="451">
          <cell r="A451">
            <v>637.784</v>
          </cell>
          <cell r="B451">
            <v>598.992</v>
          </cell>
        </row>
        <row r="452">
          <cell r="A452">
            <v>638.272</v>
          </cell>
          <cell r="B452">
            <v>599.078</v>
          </cell>
        </row>
        <row r="453">
          <cell r="A453">
            <v>633.538</v>
          </cell>
          <cell r="B453">
            <v>599.348</v>
          </cell>
        </row>
        <row r="454">
          <cell r="A454">
            <v>647.397</v>
          </cell>
          <cell r="B454">
            <v>599.348</v>
          </cell>
        </row>
        <row r="455">
          <cell r="A455">
            <v>630.116</v>
          </cell>
          <cell r="B455">
            <v>599.348</v>
          </cell>
        </row>
        <row r="456">
          <cell r="A456">
            <v>630.366</v>
          </cell>
          <cell r="B456">
            <v>599.355</v>
          </cell>
        </row>
        <row r="457">
          <cell r="A457">
            <v>629.601</v>
          </cell>
          <cell r="B457">
            <v>599.34</v>
          </cell>
        </row>
        <row r="458">
          <cell r="A458">
            <v>629.397</v>
          </cell>
          <cell r="B458">
            <v>599.312</v>
          </cell>
        </row>
        <row r="459">
          <cell r="A459">
            <v>630.198</v>
          </cell>
          <cell r="B459">
            <v>599.238</v>
          </cell>
        </row>
        <row r="460">
          <cell r="A460">
            <v>639.871</v>
          </cell>
          <cell r="B460">
            <v>599.25</v>
          </cell>
        </row>
        <row r="461">
          <cell r="A461">
            <v>637.693</v>
          </cell>
          <cell r="B461">
            <v>599.242</v>
          </cell>
        </row>
        <row r="462">
          <cell r="A462">
            <v>635.314</v>
          </cell>
          <cell r="B462">
            <v>599.246</v>
          </cell>
        </row>
        <row r="463">
          <cell r="A463">
            <v>633.393</v>
          </cell>
          <cell r="B463">
            <v>599.23</v>
          </cell>
        </row>
        <row r="464">
          <cell r="A464">
            <v>633.389</v>
          </cell>
          <cell r="B464">
            <v>599.23</v>
          </cell>
        </row>
        <row r="465">
          <cell r="A465">
            <v>633.428</v>
          </cell>
          <cell r="B465">
            <v>599.234</v>
          </cell>
        </row>
        <row r="466">
          <cell r="A466">
            <v>633.416</v>
          </cell>
          <cell r="B466">
            <v>599.234</v>
          </cell>
        </row>
        <row r="467">
          <cell r="A467">
            <v>633.514</v>
          </cell>
          <cell r="B467">
            <v>599.234</v>
          </cell>
        </row>
        <row r="468">
          <cell r="A468">
            <v>633.463</v>
          </cell>
          <cell r="B468">
            <v>599.227</v>
          </cell>
        </row>
        <row r="469">
          <cell r="A469">
            <v>633.467</v>
          </cell>
          <cell r="B469">
            <v>599.227</v>
          </cell>
        </row>
        <row r="470">
          <cell r="A470">
            <v>633.498</v>
          </cell>
          <cell r="B470">
            <v>599.23</v>
          </cell>
        </row>
        <row r="471">
          <cell r="A471">
            <v>633.459</v>
          </cell>
          <cell r="B471">
            <v>599.234</v>
          </cell>
        </row>
        <row r="472">
          <cell r="A472">
            <v>633.428</v>
          </cell>
          <cell r="B472">
            <v>599.227</v>
          </cell>
        </row>
        <row r="473">
          <cell r="A473">
            <v>633.482</v>
          </cell>
          <cell r="B473">
            <v>599.234</v>
          </cell>
        </row>
        <row r="474">
          <cell r="A474">
            <v>633.436</v>
          </cell>
          <cell r="B474">
            <v>599.25</v>
          </cell>
        </row>
        <row r="475">
          <cell r="A475">
            <v>633.283</v>
          </cell>
          <cell r="B475">
            <v>599.227</v>
          </cell>
        </row>
        <row r="476">
          <cell r="A476">
            <v>633.307</v>
          </cell>
          <cell r="B476">
            <v>599.219</v>
          </cell>
        </row>
        <row r="477">
          <cell r="A477">
            <v>633.311</v>
          </cell>
          <cell r="B477">
            <v>599.238</v>
          </cell>
        </row>
        <row r="478">
          <cell r="A478">
            <v>633.354</v>
          </cell>
          <cell r="B478">
            <v>599.227</v>
          </cell>
        </row>
        <row r="479">
          <cell r="A479">
            <v>633.443</v>
          </cell>
          <cell r="B479">
            <v>599.25</v>
          </cell>
        </row>
        <row r="480">
          <cell r="A480">
            <v>633.354</v>
          </cell>
          <cell r="B480">
            <v>599.23</v>
          </cell>
        </row>
        <row r="481">
          <cell r="A481">
            <v>633.396</v>
          </cell>
          <cell r="B481">
            <v>599.234</v>
          </cell>
        </row>
        <row r="482">
          <cell r="A482">
            <v>635.326</v>
          </cell>
          <cell r="B482">
            <v>599.227</v>
          </cell>
        </row>
        <row r="483">
          <cell r="A483">
            <v>633.346</v>
          </cell>
          <cell r="B483">
            <v>599.23</v>
          </cell>
        </row>
        <row r="484">
          <cell r="A484">
            <v>633.4</v>
          </cell>
          <cell r="B484">
            <v>599.223</v>
          </cell>
        </row>
        <row r="485">
          <cell r="A485">
            <v>633.4</v>
          </cell>
          <cell r="B485">
            <v>599.223</v>
          </cell>
        </row>
        <row r="486">
          <cell r="A486">
            <v>633.162</v>
          </cell>
          <cell r="B486">
            <v>599.23</v>
          </cell>
        </row>
        <row r="487">
          <cell r="A487">
            <v>633.451</v>
          </cell>
          <cell r="B487">
            <v>599.238</v>
          </cell>
        </row>
        <row r="488">
          <cell r="A488">
            <v>633.459</v>
          </cell>
          <cell r="B488">
            <v>599.242</v>
          </cell>
        </row>
        <row r="489">
          <cell r="A489">
            <v>633.514</v>
          </cell>
          <cell r="B489">
            <v>599.219</v>
          </cell>
        </row>
        <row r="490">
          <cell r="A490">
            <v>633.576</v>
          </cell>
          <cell r="B490">
            <v>599.227</v>
          </cell>
        </row>
        <row r="491">
          <cell r="A491">
            <v>634.111</v>
          </cell>
          <cell r="B491">
            <v>599.223</v>
          </cell>
        </row>
        <row r="492">
          <cell r="A492">
            <v>633.658</v>
          </cell>
          <cell r="B492">
            <v>599.219</v>
          </cell>
        </row>
        <row r="493">
          <cell r="A493">
            <v>633.67</v>
          </cell>
          <cell r="B493">
            <v>599.219</v>
          </cell>
        </row>
        <row r="494">
          <cell r="A494">
            <v>634.768</v>
          </cell>
          <cell r="B494">
            <v>599.207</v>
          </cell>
        </row>
        <row r="495">
          <cell r="A495">
            <v>630.886</v>
          </cell>
          <cell r="B495">
            <v>599.117</v>
          </cell>
        </row>
        <row r="496">
          <cell r="A496">
            <v>630.556</v>
          </cell>
          <cell r="B496">
            <v>599.109</v>
          </cell>
        </row>
        <row r="497">
          <cell r="A497">
            <v>629.798</v>
          </cell>
          <cell r="B497">
            <v>599.125</v>
          </cell>
        </row>
        <row r="498">
          <cell r="A498">
            <v>629.798</v>
          </cell>
          <cell r="B498">
            <v>599.098</v>
          </cell>
        </row>
        <row r="499">
          <cell r="A499">
            <v>629.794</v>
          </cell>
          <cell r="B499">
            <v>599.125</v>
          </cell>
        </row>
        <row r="500">
          <cell r="A500">
            <v>629.798</v>
          </cell>
          <cell r="B500">
            <v>599.109</v>
          </cell>
        </row>
        <row r="501">
          <cell r="A501">
            <v>629.798</v>
          </cell>
          <cell r="B501">
            <v>599.117</v>
          </cell>
        </row>
        <row r="502">
          <cell r="A502">
            <v>629.817</v>
          </cell>
          <cell r="B502">
            <v>599.074</v>
          </cell>
        </row>
        <row r="503">
          <cell r="A503">
            <v>629.794</v>
          </cell>
          <cell r="B503">
            <v>599.09</v>
          </cell>
        </row>
        <row r="504">
          <cell r="A504">
            <v>649.771</v>
          </cell>
          <cell r="B504">
            <v>599.082</v>
          </cell>
        </row>
        <row r="505">
          <cell r="A505">
            <v>628.614</v>
          </cell>
          <cell r="B505">
            <v>599.082</v>
          </cell>
        </row>
        <row r="506">
          <cell r="A506">
            <v>623.47</v>
          </cell>
          <cell r="B506">
            <v>599.082</v>
          </cell>
        </row>
        <row r="507">
          <cell r="A507">
            <v>624.841</v>
          </cell>
          <cell r="B507">
            <v>599.082</v>
          </cell>
        </row>
        <row r="508">
          <cell r="A508">
            <v>631.78</v>
          </cell>
          <cell r="B508">
            <v>599.156</v>
          </cell>
        </row>
        <row r="509">
          <cell r="A509">
            <v>628.839</v>
          </cell>
          <cell r="B509">
            <v>599.086</v>
          </cell>
        </row>
        <row r="510">
          <cell r="A510">
            <v>629.452</v>
          </cell>
          <cell r="B510">
            <v>599.098</v>
          </cell>
        </row>
        <row r="511">
          <cell r="A511">
            <v>629.116</v>
          </cell>
          <cell r="B511">
            <v>599.086</v>
          </cell>
        </row>
        <row r="512">
          <cell r="A512">
            <v>629.101</v>
          </cell>
          <cell r="B512">
            <v>599.086</v>
          </cell>
        </row>
        <row r="513">
          <cell r="A513">
            <v>629.108</v>
          </cell>
          <cell r="B513">
            <v>599.113</v>
          </cell>
        </row>
        <row r="514">
          <cell r="A514">
            <v>633.104</v>
          </cell>
          <cell r="B514">
            <v>599.121</v>
          </cell>
        </row>
        <row r="515">
          <cell r="A515">
            <v>628.175</v>
          </cell>
          <cell r="B515">
            <v>599.117</v>
          </cell>
        </row>
        <row r="516">
          <cell r="A516">
            <v>623.043</v>
          </cell>
          <cell r="B516">
            <v>599.098</v>
          </cell>
        </row>
        <row r="517">
          <cell r="A517">
            <v>635.426</v>
          </cell>
          <cell r="B517">
            <v>599.102</v>
          </cell>
        </row>
        <row r="518">
          <cell r="A518">
            <v>631.184</v>
          </cell>
          <cell r="B518">
            <v>599.094</v>
          </cell>
        </row>
        <row r="519">
          <cell r="A519">
            <v>628.625</v>
          </cell>
          <cell r="B519">
            <v>599.098</v>
          </cell>
        </row>
        <row r="520">
          <cell r="A520">
            <v>629.664</v>
          </cell>
          <cell r="B520">
            <v>599.098</v>
          </cell>
        </row>
        <row r="521">
          <cell r="A521">
            <v>629.215</v>
          </cell>
          <cell r="B521">
            <v>599.105</v>
          </cell>
        </row>
        <row r="522">
          <cell r="A522">
            <v>629.188</v>
          </cell>
          <cell r="B522">
            <v>599.102</v>
          </cell>
        </row>
        <row r="523">
          <cell r="A523">
            <v>630.094</v>
          </cell>
          <cell r="B523">
            <v>599.094</v>
          </cell>
        </row>
        <row r="524">
          <cell r="A524">
            <v>638.405</v>
          </cell>
          <cell r="B524">
            <v>599.094</v>
          </cell>
        </row>
        <row r="525">
          <cell r="A525">
            <v>635.854</v>
          </cell>
          <cell r="B525">
            <v>599.082</v>
          </cell>
        </row>
        <row r="526">
          <cell r="A526">
            <v>633.562</v>
          </cell>
          <cell r="B526">
            <v>599.098</v>
          </cell>
        </row>
        <row r="527">
          <cell r="A527">
            <v>633.695</v>
          </cell>
          <cell r="B527">
            <v>599.074</v>
          </cell>
        </row>
        <row r="528">
          <cell r="A528">
            <v>630.771</v>
          </cell>
          <cell r="B528">
            <v>599.082</v>
          </cell>
        </row>
        <row r="529">
          <cell r="A529">
            <v>628.2</v>
          </cell>
          <cell r="B529">
            <v>599.074</v>
          </cell>
        </row>
        <row r="530">
          <cell r="A530">
            <v>629.462</v>
          </cell>
          <cell r="B530">
            <v>599.066</v>
          </cell>
        </row>
        <row r="531">
          <cell r="A531">
            <v>628.829</v>
          </cell>
          <cell r="B531">
            <v>598.992</v>
          </cell>
        </row>
        <row r="532">
          <cell r="A532">
            <v>628.813</v>
          </cell>
          <cell r="B532">
            <v>599.004</v>
          </cell>
        </row>
        <row r="533">
          <cell r="A533">
            <v>628.81</v>
          </cell>
          <cell r="B533">
            <v>598.996</v>
          </cell>
        </row>
        <row r="534">
          <cell r="A534">
            <v>628.825</v>
          </cell>
          <cell r="B534">
            <v>598.992</v>
          </cell>
        </row>
        <row r="535">
          <cell r="A535">
            <v>628.771</v>
          </cell>
          <cell r="B535">
            <v>599</v>
          </cell>
        </row>
        <row r="536">
          <cell r="A536">
            <v>628.782</v>
          </cell>
          <cell r="B536">
            <v>598.988</v>
          </cell>
        </row>
        <row r="537">
          <cell r="A537">
            <v>628.782</v>
          </cell>
          <cell r="B537">
            <v>598.996</v>
          </cell>
        </row>
        <row r="538">
          <cell r="A538">
            <v>628.774</v>
          </cell>
          <cell r="B538">
            <v>598.984</v>
          </cell>
        </row>
        <row r="539">
          <cell r="A539">
            <v>628.778</v>
          </cell>
          <cell r="B539">
            <v>598.992</v>
          </cell>
        </row>
        <row r="540">
          <cell r="A540">
            <v>628.782</v>
          </cell>
          <cell r="B540">
            <v>598.992</v>
          </cell>
        </row>
        <row r="541">
          <cell r="A541">
            <v>628.774</v>
          </cell>
          <cell r="B541">
            <v>599</v>
          </cell>
        </row>
        <row r="542">
          <cell r="A542">
            <v>628.79</v>
          </cell>
          <cell r="B542">
            <v>598.984</v>
          </cell>
        </row>
        <row r="543">
          <cell r="A543">
            <v>628.79</v>
          </cell>
          <cell r="B543">
            <v>598.969</v>
          </cell>
        </row>
        <row r="544">
          <cell r="A544">
            <v>628.79</v>
          </cell>
          <cell r="B544">
            <v>599</v>
          </cell>
        </row>
        <row r="545">
          <cell r="A545">
            <v>637.896</v>
          </cell>
          <cell r="B545">
            <v>598.98</v>
          </cell>
        </row>
        <row r="546">
          <cell r="A546">
            <v>637.169</v>
          </cell>
          <cell r="B546">
            <v>599.008</v>
          </cell>
        </row>
        <row r="547">
          <cell r="A547">
            <v>637.157</v>
          </cell>
          <cell r="B547">
            <v>598.977</v>
          </cell>
        </row>
        <row r="548">
          <cell r="A548">
            <v>636.958</v>
          </cell>
          <cell r="B548">
            <v>598.988</v>
          </cell>
        </row>
        <row r="549">
          <cell r="A549">
            <v>636.946</v>
          </cell>
          <cell r="B549">
            <v>598.977</v>
          </cell>
        </row>
        <row r="550">
          <cell r="A550">
            <v>636.845</v>
          </cell>
          <cell r="B550">
            <v>598.969</v>
          </cell>
        </row>
        <row r="551">
          <cell r="A551">
            <v>635.148</v>
          </cell>
          <cell r="B551">
            <v>599.008</v>
          </cell>
        </row>
        <row r="552">
          <cell r="A552">
            <v>632.512</v>
          </cell>
          <cell r="B552">
            <v>599.008</v>
          </cell>
        </row>
        <row r="553">
          <cell r="A553">
            <v>635.629</v>
          </cell>
          <cell r="B553">
            <v>598.992</v>
          </cell>
        </row>
        <row r="554">
          <cell r="A554">
            <v>633.492</v>
          </cell>
          <cell r="B554">
            <v>598.996</v>
          </cell>
        </row>
        <row r="555">
          <cell r="A555">
            <v>631.211</v>
          </cell>
          <cell r="B555">
            <v>598.996</v>
          </cell>
        </row>
        <row r="556">
          <cell r="A556">
            <v>630.637</v>
          </cell>
          <cell r="B556">
            <v>598.988</v>
          </cell>
        </row>
        <row r="557">
          <cell r="A557">
            <v>630.785</v>
          </cell>
          <cell r="B557">
            <v>598.984</v>
          </cell>
        </row>
        <row r="558">
          <cell r="A558">
            <v>630.988</v>
          </cell>
          <cell r="B558">
            <v>598.969</v>
          </cell>
        </row>
        <row r="559">
          <cell r="A559">
            <v>625.754</v>
          </cell>
          <cell r="B559">
            <v>598.98</v>
          </cell>
        </row>
        <row r="560">
          <cell r="A560">
            <v>633.012</v>
          </cell>
          <cell r="B560">
            <v>599.293</v>
          </cell>
        </row>
        <row r="561">
          <cell r="A561">
            <v>630.273</v>
          </cell>
          <cell r="B561">
            <v>599.305</v>
          </cell>
        </row>
        <row r="562">
          <cell r="A562">
            <v>631.402</v>
          </cell>
          <cell r="B562">
            <v>599.301</v>
          </cell>
        </row>
        <row r="563">
          <cell r="A563">
            <v>630.852</v>
          </cell>
          <cell r="B563">
            <v>599.285</v>
          </cell>
        </row>
        <row r="564">
          <cell r="A564">
            <v>631.02</v>
          </cell>
          <cell r="B564">
            <v>599.297</v>
          </cell>
        </row>
        <row r="565">
          <cell r="A565">
            <v>630.988</v>
          </cell>
          <cell r="B565">
            <v>599.312</v>
          </cell>
        </row>
        <row r="566">
          <cell r="A566">
            <v>599.523</v>
          </cell>
          <cell r="B566">
            <v>599.316</v>
          </cell>
        </row>
        <row r="567">
          <cell r="A567">
            <v>632.82</v>
          </cell>
          <cell r="B567">
            <v>599.234</v>
          </cell>
        </row>
        <row r="568">
          <cell r="A568">
            <v>632.996</v>
          </cell>
          <cell r="B568">
            <v>599.207</v>
          </cell>
        </row>
        <row r="569">
          <cell r="A569">
            <v>632.824</v>
          </cell>
          <cell r="B569">
            <v>599.211</v>
          </cell>
        </row>
        <row r="570">
          <cell r="A570">
            <v>632.285</v>
          </cell>
          <cell r="B570">
            <v>599.215</v>
          </cell>
        </row>
        <row r="571">
          <cell r="A571">
            <v>632.285</v>
          </cell>
          <cell r="B571">
            <v>599.207</v>
          </cell>
        </row>
        <row r="572">
          <cell r="A572">
            <v>632.281</v>
          </cell>
          <cell r="B572">
            <v>599.18</v>
          </cell>
        </row>
        <row r="573">
          <cell r="A573">
            <v>632.277</v>
          </cell>
          <cell r="B573">
            <v>599.191</v>
          </cell>
        </row>
        <row r="574">
          <cell r="A574">
            <v>632.258</v>
          </cell>
          <cell r="B574">
            <v>599.199</v>
          </cell>
        </row>
        <row r="575">
          <cell r="A575">
            <v>632.27</v>
          </cell>
          <cell r="B575">
            <v>599.223</v>
          </cell>
        </row>
        <row r="576">
          <cell r="A576">
            <v>632.27</v>
          </cell>
          <cell r="B576">
            <v>599.211</v>
          </cell>
        </row>
        <row r="577">
          <cell r="A577">
            <v>632.27</v>
          </cell>
          <cell r="B577">
            <v>599.227</v>
          </cell>
        </row>
        <row r="578">
          <cell r="A578">
            <v>632.258</v>
          </cell>
          <cell r="B578">
            <v>599.219</v>
          </cell>
        </row>
        <row r="579">
          <cell r="A579">
            <v>632.258</v>
          </cell>
          <cell r="B579">
            <v>599.223</v>
          </cell>
        </row>
        <row r="580">
          <cell r="A580">
            <v>632.254</v>
          </cell>
          <cell r="B580">
            <v>599.215</v>
          </cell>
        </row>
        <row r="581">
          <cell r="A581">
            <v>632.258</v>
          </cell>
          <cell r="B581">
            <v>599.203</v>
          </cell>
        </row>
        <row r="582">
          <cell r="A582">
            <v>632.262</v>
          </cell>
          <cell r="B582">
            <v>599.207</v>
          </cell>
        </row>
        <row r="583">
          <cell r="A583">
            <v>632.262</v>
          </cell>
          <cell r="B583">
            <v>599.215</v>
          </cell>
        </row>
        <row r="584">
          <cell r="A584">
            <v>636.211</v>
          </cell>
          <cell r="B584">
            <v>599.199</v>
          </cell>
        </row>
        <row r="585">
          <cell r="A585">
            <v>637.992</v>
          </cell>
          <cell r="B585">
            <v>599.203</v>
          </cell>
        </row>
        <row r="586">
          <cell r="A586">
            <v>637.668</v>
          </cell>
          <cell r="B586">
            <v>599.203</v>
          </cell>
        </row>
        <row r="587">
          <cell r="A587">
            <v>637.535</v>
          </cell>
          <cell r="B587">
            <v>599.227</v>
          </cell>
        </row>
        <row r="588">
          <cell r="A588">
            <v>640.924</v>
          </cell>
          <cell r="B588">
            <v>599.223</v>
          </cell>
        </row>
        <row r="589">
          <cell r="A589">
            <v>633.814</v>
          </cell>
          <cell r="B589">
            <v>599.184</v>
          </cell>
        </row>
        <row r="590">
          <cell r="A590">
            <v>604.09</v>
          </cell>
          <cell r="B590">
            <v>599.219</v>
          </cell>
        </row>
        <row r="591">
          <cell r="A591">
            <v>599.665</v>
          </cell>
          <cell r="B591">
            <v>599.228</v>
          </cell>
        </row>
        <row r="592">
          <cell r="A592">
            <v>599.812</v>
          </cell>
          <cell r="B592">
            <v>599.22</v>
          </cell>
        </row>
        <row r="593">
          <cell r="A593">
            <v>636.424</v>
          </cell>
          <cell r="B593">
            <v>599.208</v>
          </cell>
        </row>
        <row r="594">
          <cell r="A594">
            <v>637.026</v>
          </cell>
          <cell r="B594">
            <v>599.212</v>
          </cell>
        </row>
        <row r="595">
          <cell r="A595">
            <v>637.008</v>
          </cell>
          <cell r="B595">
            <v>599.216</v>
          </cell>
        </row>
        <row r="596">
          <cell r="A596">
            <v>637.046</v>
          </cell>
          <cell r="B596">
            <v>599.212</v>
          </cell>
        </row>
        <row r="597">
          <cell r="A597">
            <v>633.243</v>
          </cell>
          <cell r="B597">
            <v>599.22</v>
          </cell>
        </row>
        <row r="598">
          <cell r="A598">
            <v>630.656</v>
          </cell>
          <cell r="B598">
            <v>599.228</v>
          </cell>
        </row>
        <row r="599">
          <cell r="A599">
            <v>629.156</v>
          </cell>
          <cell r="B599">
            <v>599.228</v>
          </cell>
        </row>
        <row r="600">
          <cell r="A600">
            <v>628.973</v>
          </cell>
          <cell r="B600">
            <v>599.212</v>
          </cell>
        </row>
        <row r="601">
          <cell r="A601">
            <v>649.51</v>
          </cell>
          <cell r="B601">
            <v>599.22</v>
          </cell>
        </row>
        <row r="602">
          <cell r="A602">
            <v>619.807</v>
          </cell>
          <cell r="B602">
            <v>599.099</v>
          </cell>
        </row>
        <row r="603">
          <cell r="A603">
            <v>631.563</v>
          </cell>
          <cell r="B603">
            <v>599.095</v>
          </cell>
        </row>
        <row r="604">
          <cell r="A604">
            <v>645.426</v>
          </cell>
          <cell r="B604">
            <v>599.099</v>
          </cell>
        </row>
        <row r="605">
          <cell r="A605">
            <v>632.265</v>
          </cell>
          <cell r="B605">
            <v>599.083</v>
          </cell>
        </row>
        <row r="606">
          <cell r="A606">
            <v>631.112</v>
          </cell>
          <cell r="B606">
            <v>599.122</v>
          </cell>
        </row>
        <row r="607">
          <cell r="A607">
            <v>631.007</v>
          </cell>
          <cell r="B607">
            <v>599.13</v>
          </cell>
        </row>
        <row r="608">
          <cell r="A608">
            <v>631.694</v>
          </cell>
          <cell r="B608">
            <v>599.106</v>
          </cell>
        </row>
        <row r="609">
          <cell r="A609">
            <v>592.19</v>
          </cell>
          <cell r="B609">
            <v>599.106</v>
          </cell>
        </row>
        <row r="610">
          <cell r="A610">
            <v>592.206</v>
          </cell>
          <cell r="B610">
            <v>599.11</v>
          </cell>
        </row>
        <row r="611">
          <cell r="A611">
            <v>592.197</v>
          </cell>
          <cell r="B611">
            <v>599.106</v>
          </cell>
        </row>
        <row r="612">
          <cell r="A612">
            <v>593.259</v>
          </cell>
          <cell r="B612">
            <v>599.087</v>
          </cell>
        </row>
        <row r="613">
          <cell r="A613">
            <v>593.044</v>
          </cell>
          <cell r="B613">
            <v>599.099</v>
          </cell>
        </row>
        <row r="614">
          <cell r="A614">
            <v>593.032</v>
          </cell>
          <cell r="B614">
            <v>599.103</v>
          </cell>
        </row>
        <row r="615">
          <cell r="A615">
            <v>606.76</v>
          </cell>
          <cell r="B615">
            <v>599.118</v>
          </cell>
        </row>
        <row r="616">
          <cell r="A616">
            <v>631.002</v>
          </cell>
          <cell r="B616">
            <v>599.099</v>
          </cell>
        </row>
        <row r="617">
          <cell r="A617">
            <v>631.068</v>
          </cell>
          <cell r="B617">
            <v>599.106</v>
          </cell>
        </row>
        <row r="618">
          <cell r="A618">
            <v>631.189</v>
          </cell>
          <cell r="B618">
            <v>599.118</v>
          </cell>
        </row>
        <row r="619">
          <cell r="A619">
            <v>631.256</v>
          </cell>
          <cell r="B619">
            <v>599.126</v>
          </cell>
        </row>
        <row r="620">
          <cell r="A620">
            <v>631.994</v>
          </cell>
          <cell r="B620">
            <v>599.106</v>
          </cell>
        </row>
        <row r="621">
          <cell r="A621">
            <v>632.197</v>
          </cell>
          <cell r="B621">
            <v>599.11</v>
          </cell>
        </row>
        <row r="622">
          <cell r="A622">
            <v>632.107</v>
          </cell>
          <cell r="B622">
            <v>599.118</v>
          </cell>
        </row>
        <row r="623">
          <cell r="A623">
            <v>632.174</v>
          </cell>
          <cell r="B623">
            <v>599.118</v>
          </cell>
        </row>
        <row r="624">
          <cell r="A624">
            <v>632.381</v>
          </cell>
          <cell r="B624">
            <v>599.118</v>
          </cell>
        </row>
        <row r="625">
          <cell r="A625">
            <v>632.4</v>
          </cell>
          <cell r="B625">
            <v>599.11</v>
          </cell>
        </row>
        <row r="626">
          <cell r="A626">
            <v>632.365</v>
          </cell>
          <cell r="B626">
            <v>599.118</v>
          </cell>
        </row>
        <row r="627">
          <cell r="A627">
            <v>632.455</v>
          </cell>
          <cell r="B627">
            <v>599.11</v>
          </cell>
        </row>
        <row r="628">
          <cell r="A628">
            <v>632.439</v>
          </cell>
          <cell r="B628">
            <v>599.118</v>
          </cell>
        </row>
        <row r="629">
          <cell r="A629">
            <v>632.479</v>
          </cell>
          <cell r="B629">
            <v>599.09</v>
          </cell>
        </row>
        <row r="630">
          <cell r="A630">
            <v>632.494</v>
          </cell>
          <cell r="B630">
            <v>599.098</v>
          </cell>
        </row>
        <row r="631">
          <cell r="A631">
            <v>632.428</v>
          </cell>
          <cell r="B631">
            <v>599.09</v>
          </cell>
        </row>
        <row r="632">
          <cell r="A632">
            <v>632.4</v>
          </cell>
          <cell r="B632">
            <v>599.098</v>
          </cell>
        </row>
        <row r="633">
          <cell r="A633">
            <v>632.416</v>
          </cell>
          <cell r="B633">
            <v>599.105</v>
          </cell>
        </row>
        <row r="634">
          <cell r="A634">
            <v>632.451</v>
          </cell>
          <cell r="B634">
            <v>599.102</v>
          </cell>
        </row>
        <row r="635">
          <cell r="A635">
            <v>632.381</v>
          </cell>
          <cell r="B635">
            <v>599.113</v>
          </cell>
        </row>
        <row r="636">
          <cell r="A636">
            <v>632.436</v>
          </cell>
          <cell r="B636">
            <v>599.098</v>
          </cell>
        </row>
        <row r="637">
          <cell r="A637">
            <v>632.404</v>
          </cell>
          <cell r="B637">
            <v>599.109</v>
          </cell>
        </row>
        <row r="638">
          <cell r="A638">
            <v>632.299</v>
          </cell>
          <cell r="B638">
            <v>598.992</v>
          </cell>
        </row>
        <row r="639">
          <cell r="A639">
            <v>632.369</v>
          </cell>
          <cell r="B639">
            <v>599.023</v>
          </cell>
        </row>
        <row r="640">
          <cell r="A640">
            <v>632.338</v>
          </cell>
          <cell r="B640">
            <v>599.012</v>
          </cell>
        </row>
        <row r="641">
          <cell r="A641">
            <v>632.436</v>
          </cell>
          <cell r="B641">
            <v>599</v>
          </cell>
        </row>
        <row r="642">
          <cell r="A642">
            <v>632.354</v>
          </cell>
          <cell r="B642">
            <v>599.016</v>
          </cell>
        </row>
        <row r="643">
          <cell r="A643">
            <v>632.432</v>
          </cell>
          <cell r="B643">
            <v>599</v>
          </cell>
        </row>
        <row r="644">
          <cell r="A644">
            <v>632.357</v>
          </cell>
          <cell r="B644">
            <v>599.016</v>
          </cell>
        </row>
        <row r="645">
          <cell r="A645">
            <v>632.369</v>
          </cell>
          <cell r="B645">
            <v>599.004</v>
          </cell>
        </row>
        <row r="646">
          <cell r="A646">
            <v>632.365</v>
          </cell>
          <cell r="B646">
            <v>599.008</v>
          </cell>
        </row>
        <row r="647">
          <cell r="A647">
            <v>632.396</v>
          </cell>
          <cell r="B647">
            <v>599.004</v>
          </cell>
        </row>
        <row r="648">
          <cell r="A648">
            <v>632.35</v>
          </cell>
          <cell r="B648">
            <v>599.008</v>
          </cell>
        </row>
        <row r="649">
          <cell r="A649">
            <v>632.354</v>
          </cell>
          <cell r="B649">
            <v>598.977</v>
          </cell>
        </row>
        <row r="650">
          <cell r="A650">
            <v>632.373</v>
          </cell>
          <cell r="B650">
            <v>598.977</v>
          </cell>
        </row>
        <row r="651">
          <cell r="A651">
            <v>632.412</v>
          </cell>
          <cell r="B651">
            <v>598.973</v>
          </cell>
        </row>
        <row r="652">
          <cell r="A652">
            <v>632.4</v>
          </cell>
          <cell r="B652">
            <v>598.992</v>
          </cell>
        </row>
        <row r="653">
          <cell r="A653">
            <v>632.42</v>
          </cell>
          <cell r="B653">
            <v>599.023</v>
          </cell>
        </row>
        <row r="654">
          <cell r="A654">
            <v>632.42</v>
          </cell>
          <cell r="B654">
            <v>599.016</v>
          </cell>
        </row>
        <row r="655">
          <cell r="A655">
            <v>632.396</v>
          </cell>
          <cell r="B655">
            <v>599.023</v>
          </cell>
        </row>
        <row r="656">
          <cell r="A656">
            <v>632.428</v>
          </cell>
          <cell r="B656">
            <v>599.008</v>
          </cell>
        </row>
        <row r="657">
          <cell r="A657">
            <v>632.482</v>
          </cell>
          <cell r="B657">
            <v>599.016</v>
          </cell>
        </row>
        <row r="658">
          <cell r="A658">
            <v>632.514</v>
          </cell>
          <cell r="B658">
            <v>599.008</v>
          </cell>
        </row>
        <row r="659">
          <cell r="A659">
            <v>632.408</v>
          </cell>
          <cell r="B659">
            <v>599.008</v>
          </cell>
        </row>
        <row r="660">
          <cell r="A660">
            <v>632.436</v>
          </cell>
          <cell r="B660">
            <v>599.004</v>
          </cell>
        </row>
        <row r="661">
          <cell r="A661">
            <v>632.458</v>
          </cell>
          <cell r="B661">
            <v>598.988</v>
          </cell>
        </row>
        <row r="662">
          <cell r="A662">
            <v>632.415</v>
          </cell>
          <cell r="B662">
            <v>598.996</v>
          </cell>
        </row>
        <row r="663">
          <cell r="A663">
            <v>632.337</v>
          </cell>
          <cell r="B663">
            <v>598.969</v>
          </cell>
        </row>
        <row r="664">
          <cell r="A664">
            <v>632.287</v>
          </cell>
          <cell r="B664">
            <v>598.977</v>
          </cell>
        </row>
        <row r="665">
          <cell r="A665">
            <v>632.229</v>
          </cell>
          <cell r="B665">
            <v>598.992</v>
          </cell>
        </row>
        <row r="666">
          <cell r="A666">
            <v>634.191</v>
          </cell>
          <cell r="B666">
            <v>598.988</v>
          </cell>
        </row>
        <row r="667">
          <cell r="A667">
            <v>634.367</v>
          </cell>
          <cell r="B667">
            <v>599.008</v>
          </cell>
        </row>
        <row r="668">
          <cell r="A668">
            <v>634.27</v>
          </cell>
          <cell r="B668">
            <v>599.414</v>
          </cell>
        </row>
        <row r="669">
          <cell r="A669">
            <v>632.595</v>
          </cell>
          <cell r="B669">
            <v>599.348</v>
          </cell>
        </row>
        <row r="670">
          <cell r="A670">
            <v>634.099</v>
          </cell>
          <cell r="B670">
            <v>599.355</v>
          </cell>
        </row>
        <row r="671">
          <cell r="A671">
            <v>633.989</v>
          </cell>
          <cell r="B671">
            <v>599.375</v>
          </cell>
        </row>
        <row r="672">
          <cell r="A672">
            <v>633.919</v>
          </cell>
          <cell r="B672">
            <v>599.359</v>
          </cell>
        </row>
        <row r="673">
          <cell r="A673">
            <v>633.946</v>
          </cell>
          <cell r="B673">
            <v>599.461</v>
          </cell>
        </row>
        <row r="674">
          <cell r="A674">
            <v>631.013</v>
          </cell>
          <cell r="B674">
            <v>599.227</v>
          </cell>
        </row>
        <row r="675">
          <cell r="A675">
            <v>631.063</v>
          </cell>
          <cell r="B675">
            <v>599.242</v>
          </cell>
        </row>
        <row r="676">
          <cell r="A676">
            <v>631.114</v>
          </cell>
          <cell r="B676">
            <v>599.246</v>
          </cell>
        </row>
        <row r="677">
          <cell r="A677">
            <v>632.04</v>
          </cell>
          <cell r="B677">
            <v>599.246</v>
          </cell>
        </row>
        <row r="678">
          <cell r="A678">
            <v>632.103</v>
          </cell>
          <cell r="B678">
            <v>599.242</v>
          </cell>
        </row>
        <row r="679">
          <cell r="A679">
            <v>631.966</v>
          </cell>
          <cell r="B679">
            <v>599.25</v>
          </cell>
        </row>
        <row r="680">
          <cell r="A680">
            <v>632.075</v>
          </cell>
          <cell r="B680">
            <v>599.25</v>
          </cell>
        </row>
        <row r="681">
          <cell r="A681">
            <v>632.063</v>
          </cell>
          <cell r="B681">
            <v>599.238</v>
          </cell>
        </row>
        <row r="682">
          <cell r="A682">
            <v>632.106</v>
          </cell>
          <cell r="B682">
            <v>599.238</v>
          </cell>
        </row>
        <row r="683">
          <cell r="A683">
            <v>632.036</v>
          </cell>
          <cell r="B683">
            <v>599.242</v>
          </cell>
        </row>
        <row r="684">
          <cell r="A684">
            <v>632.067</v>
          </cell>
          <cell r="B684">
            <v>599.246</v>
          </cell>
        </row>
        <row r="685">
          <cell r="A685">
            <v>632.079</v>
          </cell>
          <cell r="B685">
            <v>599.242</v>
          </cell>
        </row>
        <row r="686">
          <cell r="A686">
            <v>632.087</v>
          </cell>
          <cell r="B686">
            <v>599.25</v>
          </cell>
        </row>
        <row r="687">
          <cell r="A687">
            <v>632.079</v>
          </cell>
          <cell r="B687">
            <v>599.246</v>
          </cell>
        </row>
        <row r="688">
          <cell r="A688">
            <v>632.091</v>
          </cell>
          <cell r="B688">
            <v>599.238</v>
          </cell>
        </row>
        <row r="689">
          <cell r="A689">
            <v>632.122</v>
          </cell>
          <cell r="B689">
            <v>599.254</v>
          </cell>
        </row>
        <row r="690">
          <cell r="A690">
            <v>632.091</v>
          </cell>
          <cell r="B690">
            <v>599.25</v>
          </cell>
        </row>
        <row r="691">
          <cell r="A691">
            <v>632.099</v>
          </cell>
          <cell r="B691">
            <v>599.266</v>
          </cell>
        </row>
        <row r="692">
          <cell r="A692">
            <v>632.114</v>
          </cell>
          <cell r="B692">
            <v>599.246</v>
          </cell>
        </row>
        <row r="693">
          <cell r="A693">
            <v>632.103</v>
          </cell>
          <cell r="B693">
            <v>599.227</v>
          </cell>
        </row>
        <row r="694">
          <cell r="A694">
            <v>632.114</v>
          </cell>
          <cell r="B694">
            <v>599.219</v>
          </cell>
        </row>
        <row r="695">
          <cell r="A695">
            <v>632.169</v>
          </cell>
          <cell r="B695">
            <v>599.23</v>
          </cell>
        </row>
        <row r="696">
          <cell r="A696">
            <v>632.114</v>
          </cell>
          <cell r="B696">
            <v>599.234</v>
          </cell>
        </row>
        <row r="697">
          <cell r="A697">
            <v>632.095</v>
          </cell>
          <cell r="B697">
            <v>599.242</v>
          </cell>
        </row>
        <row r="698">
          <cell r="A698">
            <v>632.067</v>
          </cell>
          <cell r="B698">
            <v>599.254</v>
          </cell>
        </row>
        <row r="699">
          <cell r="A699">
            <v>632.063</v>
          </cell>
          <cell r="B699">
            <v>599.242</v>
          </cell>
        </row>
        <row r="700">
          <cell r="A700">
            <v>632.083</v>
          </cell>
          <cell r="B700">
            <v>599.25</v>
          </cell>
        </row>
        <row r="701">
          <cell r="A701">
            <v>632.099</v>
          </cell>
          <cell r="B701">
            <v>599.246</v>
          </cell>
        </row>
        <row r="702">
          <cell r="A702">
            <v>632.074</v>
          </cell>
          <cell r="B702">
            <v>599.246</v>
          </cell>
        </row>
        <row r="703">
          <cell r="A703">
            <v>632.055</v>
          </cell>
          <cell r="B703">
            <v>599.227</v>
          </cell>
        </row>
        <row r="704">
          <cell r="A704">
            <v>632.098</v>
          </cell>
          <cell r="B704">
            <v>599.234</v>
          </cell>
        </row>
        <row r="705">
          <cell r="A705">
            <v>632.094</v>
          </cell>
          <cell r="B705">
            <v>599.227</v>
          </cell>
        </row>
        <row r="706">
          <cell r="A706">
            <v>632.105</v>
          </cell>
          <cell r="B706">
            <v>599.246</v>
          </cell>
        </row>
        <row r="707">
          <cell r="A707">
            <v>632.051</v>
          </cell>
          <cell r="B707">
            <v>599.258</v>
          </cell>
        </row>
        <row r="708">
          <cell r="A708">
            <v>632.781</v>
          </cell>
          <cell r="B708">
            <v>599.242</v>
          </cell>
        </row>
        <row r="709">
          <cell r="A709">
            <v>632.055</v>
          </cell>
          <cell r="B709">
            <v>599.227</v>
          </cell>
        </row>
        <row r="710">
          <cell r="A710">
            <v>632.105</v>
          </cell>
          <cell r="B710">
            <v>599.152</v>
          </cell>
        </row>
        <row r="711">
          <cell r="A711">
            <v>631.969</v>
          </cell>
          <cell r="B711">
            <v>599.121</v>
          </cell>
        </row>
        <row r="712">
          <cell r="A712">
            <v>632.039</v>
          </cell>
          <cell r="B712">
            <v>599.129</v>
          </cell>
        </row>
        <row r="713">
          <cell r="A713">
            <v>632.094</v>
          </cell>
          <cell r="B713">
            <v>599.133</v>
          </cell>
        </row>
        <row r="714">
          <cell r="A714">
            <v>632.148</v>
          </cell>
          <cell r="B714">
            <v>599.137</v>
          </cell>
        </row>
        <row r="715">
          <cell r="A715">
            <v>632.121</v>
          </cell>
          <cell r="B715">
            <v>599.152</v>
          </cell>
        </row>
        <row r="716">
          <cell r="A716">
            <v>632.148</v>
          </cell>
          <cell r="B716">
            <v>599.137</v>
          </cell>
        </row>
        <row r="717">
          <cell r="A717">
            <v>632.145</v>
          </cell>
          <cell r="B717">
            <v>599.152</v>
          </cell>
        </row>
        <row r="718">
          <cell r="A718">
            <v>632.133</v>
          </cell>
          <cell r="B718">
            <v>599.133</v>
          </cell>
        </row>
        <row r="719">
          <cell r="A719">
            <v>632.082</v>
          </cell>
          <cell r="B719">
            <v>599.133</v>
          </cell>
        </row>
        <row r="720">
          <cell r="A720">
            <v>632.082</v>
          </cell>
          <cell r="B720">
            <v>599.113</v>
          </cell>
        </row>
        <row r="721">
          <cell r="A721">
            <v>632.039</v>
          </cell>
          <cell r="B721">
            <v>599.145</v>
          </cell>
        </row>
        <row r="722">
          <cell r="A722">
            <v>632.078</v>
          </cell>
          <cell r="B722">
            <v>599.129</v>
          </cell>
        </row>
        <row r="723">
          <cell r="A723">
            <v>632.117</v>
          </cell>
          <cell r="B723">
            <v>599.102</v>
          </cell>
        </row>
        <row r="724">
          <cell r="A724">
            <v>632.082</v>
          </cell>
          <cell r="B724">
            <v>599.156</v>
          </cell>
        </row>
        <row r="725">
          <cell r="A725">
            <v>632.082</v>
          </cell>
          <cell r="B725">
            <v>599.145</v>
          </cell>
        </row>
        <row r="726">
          <cell r="A726">
            <v>632.105</v>
          </cell>
          <cell r="B726">
            <v>599.156</v>
          </cell>
        </row>
        <row r="727">
          <cell r="A727">
            <v>632.117</v>
          </cell>
          <cell r="B727">
            <v>599.152</v>
          </cell>
        </row>
        <row r="728">
          <cell r="A728">
            <v>632.039</v>
          </cell>
          <cell r="B728">
            <v>599.148</v>
          </cell>
        </row>
        <row r="729">
          <cell r="A729">
            <v>632.039</v>
          </cell>
          <cell r="B729">
            <v>599.152</v>
          </cell>
        </row>
        <row r="730">
          <cell r="A730">
            <v>632.066</v>
          </cell>
          <cell r="B730">
            <v>599.129</v>
          </cell>
        </row>
        <row r="731">
          <cell r="A731">
            <v>631.988</v>
          </cell>
          <cell r="B731">
            <v>599.129</v>
          </cell>
        </row>
        <row r="732">
          <cell r="A732">
            <v>632.016</v>
          </cell>
          <cell r="B732">
            <v>599.137</v>
          </cell>
        </row>
        <row r="733">
          <cell r="A733">
            <v>631.996</v>
          </cell>
          <cell r="B733">
            <v>599.133</v>
          </cell>
        </row>
        <row r="734">
          <cell r="A734">
            <v>632.031</v>
          </cell>
          <cell r="B734">
            <v>599.141</v>
          </cell>
        </row>
        <row r="735">
          <cell r="A735">
            <v>632.09</v>
          </cell>
          <cell r="B735">
            <v>599.137</v>
          </cell>
        </row>
        <row r="736">
          <cell r="A736">
            <v>632.203</v>
          </cell>
          <cell r="B736">
            <v>599.148</v>
          </cell>
        </row>
        <row r="737">
          <cell r="A737">
            <v>632.082</v>
          </cell>
          <cell r="B737">
            <v>599.141</v>
          </cell>
        </row>
        <row r="738">
          <cell r="A738">
            <v>632.105</v>
          </cell>
          <cell r="B738">
            <v>599.141</v>
          </cell>
        </row>
        <row r="739">
          <cell r="A739">
            <v>632.129</v>
          </cell>
          <cell r="B739">
            <v>599.141</v>
          </cell>
        </row>
        <row r="740">
          <cell r="A740">
            <v>632.07</v>
          </cell>
          <cell r="B740">
            <v>599.133</v>
          </cell>
        </row>
        <row r="741">
          <cell r="A741">
            <v>632.098</v>
          </cell>
          <cell r="B741">
            <v>599.129</v>
          </cell>
        </row>
        <row r="742">
          <cell r="A742">
            <v>632.082</v>
          </cell>
          <cell r="B742">
            <v>599.125</v>
          </cell>
        </row>
        <row r="743">
          <cell r="A743">
            <v>632.117</v>
          </cell>
          <cell r="B743">
            <v>599.141</v>
          </cell>
        </row>
        <row r="744">
          <cell r="A744">
            <v>632.055</v>
          </cell>
          <cell r="B744">
            <v>599.152</v>
          </cell>
        </row>
        <row r="745">
          <cell r="A745">
            <v>632.055</v>
          </cell>
          <cell r="B745">
            <v>599.091</v>
          </cell>
        </row>
        <row r="746">
          <cell r="A746">
            <v>632.828</v>
          </cell>
          <cell r="B746">
            <v>599.028</v>
          </cell>
        </row>
        <row r="747">
          <cell r="A747">
            <v>632.059</v>
          </cell>
          <cell r="B747">
            <v>599.032</v>
          </cell>
        </row>
        <row r="748">
          <cell r="A748">
            <v>632.023</v>
          </cell>
          <cell r="B748">
            <v>599.021</v>
          </cell>
        </row>
        <row r="749">
          <cell r="A749">
            <v>632.117</v>
          </cell>
          <cell r="B749">
            <v>599.013</v>
          </cell>
        </row>
        <row r="750">
          <cell r="A750">
            <v>632.117</v>
          </cell>
          <cell r="B750">
            <v>599.017</v>
          </cell>
        </row>
        <row r="751">
          <cell r="A751">
            <v>632.121</v>
          </cell>
          <cell r="B751">
            <v>599.036</v>
          </cell>
        </row>
        <row r="752">
          <cell r="A752">
            <v>632.133</v>
          </cell>
          <cell r="B752">
            <v>599.044</v>
          </cell>
        </row>
        <row r="753">
          <cell r="A753">
            <v>632.133</v>
          </cell>
          <cell r="B753">
            <v>599.021</v>
          </cell>
        </row>
        <row r="754">
          <cell r="A754">
            <v>632.109</v>
          </cell>
          <cell r="B754">
            <v>599.032</v>
          </cell>
        </row>
        <row r="755">
          <cell r="A755">
            <v>632.027</v>
          </cell>
          <cell r="B755">
            <v>599.122</v>
          </cell>
        </row>
        <row r="756">
          <cell r="A756">
            <v>632.043</v>
          </cell>
          <cell r="B756">
            <v>599.017</v>
          </cell>
        </row>
        <row r="757">
          <cell r="A757">
            <v>632.048</v>
          </cell>
          <cell r="B757">
            <v>599.021</v>
          </cell>
        </row>
        <row r="758">
          <cell r="A758">
            <v>632.048</v>
          </cell>
          <cell r="B758">
            <v>599.036</v>
          </cell>
        </row>
        <row r="759">
          <cell r="A759">
            <v>631.872</v>
          </cell>
          <cell r="B759">
            <v>599.013</v>
          </cell>
        </row>
        <row r="760">
          <cell r="A760">
            <v>631.864</v>
          </cell>
          <cell r="B760">
            <v>599.036</v>
          </cell>
        </row>
        <row r="761">
          <cell r="A761">
            <v>631.896</v>
          </cell>
          <cell r="B761">
            <v>599.04</v>
          </cell>
        </row>
        <row r="762">
          <cell r="A762">
            <v>631.79</v>
          </cell>
          <cell r="B762">
            <v>599.04</v>
          </cell>
        </row>
        <row r="763">
          <cell r="A763">
            <v>631.771</v>
          </cell>
          <cell r="B763">
            <v>599.021</v>
          </cell>
        </row>
        <row r="764">
          <cell r="A764">
            <v>631.786</v>
          </cell>
          <cell r="B764">
            <v>599.032</v>
          </cell>
        </row>
        <row r="765">
          <cell r="A765">
            <v>631.79</v>
          </cell>
          <cell r="B765">
            <v>599.005</v>
          </cell>
        </row>
        <row r="766">
          <cell r="A766">
            <v>631.782</v>
          </cell>
          <cell r="B766">
            <v>599.01</v>
          </cell>
        </row>
        <row r="767">
          <cell r="A767">
            <v>631.692</v>
          </cell>
          <cell r="B767">
            <v>599.002</v>
          </cell>
        </row>
        <row r="768">
          <cell r="A768">
            <v>631.724</v>
          </cell>
          <cell r="B768">
            <v>599.029</v>
          </cell>
        </row>
        <row r="769">
          <cell r="A769">
            <v>631.591</v>
          </cell>
          <cell r="B769">
            <v>599.025</v>
          </cell>
        </row>
        <row r="770">
          <cell r="A770">
            <v>631.673</v>
          </cell>
          <cell r="B770">
            <v>599.021</v>
          </cell>
        </row>
        <row r="771">
          <cell r="A771">
            <v>631.724</v>
          </cell>
          <cell r="B771">
            <v>599.025</v>
          </cell>
        </row>
        <row r="772">
          <cell r="A772">
            <v>631.747</v>
          </cell>
          <cell r="B772">
            <v>599.025</v>
          </cell>
        </row>
        <row r="773">
          <cell r="A773">
            <v>631.743</v>
          </cell>
          <cell r="B773">
            <v>599.029</v>
          </cell>
        </row>
        <row r="774">
          <cell r="A774">
            <v>631.774</v>
          </cell>
          <cell r="B774">
            <v>599.053</v>
          </cell>
        </row>
        <row r="775">
          <cell r="A775">
            <v>631.79</v>
          </cell>
          <cell r="B775">
            <v>599.369</v>
          </cell>
        </row>
        <row r="776">
          <cell r="A776">
            <v>631.786</v>
          </cell>
          <cell r="B776">
            <v>599.338</v>
          </cell>
        </row>
        <row r="777">
          <cell r="A777">
            <v>631.767</v>
          </cell>
          <cell r="B777">
            <v>599.377</v>
          </cell>
        </row>
        <row r="778">
          <cell r="A778">
            <v>631.771</v>
          </cell>
          <cell r="B778">
            <v>599.361</v>
          </cell>
        </row>
        <row r="779">
          <cell r="A779">
            <v>632.528</v>
          </cell>
          <cell r="B779">
            <v>599.393</v>
          </cell>
        </row>
        <row r="780">
          <cell r="A780">
            <v>631.763</v>
          </cell>
          <cell r="B780">
            <v>599.373</v>
          </cell>
        </row>
        <row r="781">
          <cell r="A781">
            <v>631.778</v>
          </cell>
          <cell r="B781">
            <v>599.244</v>
          </cell>
        </row>
        <row r="782">
          <cell r="A782">
            <v>631.782</v>
          </cell>
          <cell r="B782">
            <v>599.291</v>
          </cell>
        </row>
        <row r="783">
          <cell r="A783">
            <v>631.802</v>
          </cell>
          <cell r="B783">
            <v>599.291</v>
          </cell>
        </row>
        <row r="784">
          <cell r="A784">
            <v>631.716</v>
          </cell>
          <cell r="B784">
            <v>599.279</v>
          </cell>
        </row>
        <row r="785">
          <cell r="A785">
            <v>631.731</v>
          </cell>
          <cell r="B785">
            <v>599.283</v>
          </cell>
        </row>
        <row r="786">
          <cell r="A786">
            <v>631.72</v>
          </cell>
          <cell r="B786">
            <v>599.268</v>
          </cell>
        </row>
        <row r="787">
          <cell r="A787">
            <v>631.735</v>
          </cell>
          <cell r="B787">
            <v>599.26</v>
          </cell>
        </row>
        <row r="788">
          <cell r="A788">
            <v>632.505</v>
          </cell>
          <cell r="B788">
            <v>599.287</v>
          </cell>
        </row>
        <row r="789">
          <cell r="A789">
            <v>631.755</v>
          </cell>
          <cell r="B789">
            <v>599.256</v>
          </cell>
        </row>
        <row r="790">
          <cell r="A790">
            <v>631.688</v>
          </cell>
          <cell r="B790">
            <v>599.275</v>
          </cell>
        </row>
        <row r="791">
          <cell r="A791">
            <v>631.739</v>
          </cell>
          <cell r="B791">
            <v>599.264</v>
          </cell>
        </row>
        <row r="792">
          <cell r="A792">
            <v>631.583</v>
          </cell>
          <cell r="B792">
            <v>599.26</v>
          </cell>
        </row>
        <row r="793">
          <cell r="A793">
            <v>631.642</v>
          </cell>
          <cell r="B793">
            <v>599.26</v>
          </cell>
        </row>
        <row r="794">
          <cell r="A794">
            <v>631.622</v>
          </cell>
          <cell r="B794">
            <v>599.271</v>
          </cell>
        </row>
        <row r="795">
          <cell r="A795">
            <v>631.696</v>
          </cell>
          <cell r="B795">
            <v>599.264</v>
          </cell>
        </row>
        <row r="796">
          <cell r="A796">
            <v>631.755</v>
          </cell>
          <cell r="B796">
            <v>599.256</v>
          </cell>
        </row>
        <row r="797">
          <cell r="A797">
            <v>631.751</v>
          </cell>
          <cell r="B797">
            <v>599.275</v>
          </cell>
        </row>
        <row r="798">
          <cell r="A798">
            <v>631.763</v>
          </cell>
          <cell r="B798">
            <v>599.268</v>
          </cell>
        </row>
        <row r="799">
          <cell r="A799">
            <v>631.747</v>
          </cell>
          <cell r="B799">
            <v>599.275</v>
          </cell>
        </row>
        <row r="800">
          <cell r="A800">
            <v>631.759</v>
          </cell>
          <cell r="B800">
            <v>599.271</v>
          </cell>
        </row>
        <row r="801">
          <cell r="A801">
            <v>632.474</v>
          </cell>
          <cell r="B801">
            <v>599.283</v>
          </cell>
        </row>
        <row r="802">
          <cell r="A802">
            <v>631.735</v>
          </cell>
          <cell r="B802">
            <v>599.268</v>
          </cell>
        </row>
        <row r="803">
          <cell r="A803">
            <v>631.669</v>
          </cell>
          <cell r="B803">
            <v>599.287</v>
          </cell>
        </row>
        <row r="804">
          <cell r="A804">
            <v>631.692</v>
          </cell>
          <cell r="B804">
            <v>599.248</v>
          </cell>
        </row>
        <row r="805">
          <cell r="A805">
            <v>631.696</v>
          </cell>
          <cell r="B805">
            <v>599.252</v>
          </cell>
        </row>
        <row r="806">
          <cell r="A806">
            <v>631.739</v>
          </cell>
          <cell r="B806">
            <v>599.248</v>
          </cell>
        </row>
        <row r="807">
          <cell r="A807">
            <v>631.731</v>
          </cell>
          <cell r="B807">
            <v>599.271</v>
          </cell>
        </row>
        <row r="808">
          <cell r="A808">
            <v>631.767</v>
          </cell>
          <cell r="B808">
            <v>599.287</v>
          </cell>
        </row>
        <row r="809">
          <cell r="A809">
            <v>631.782</v>
          </cell>
          <cell r="B809">
            <v>599.26</v>
          </cell>
        </row>
        <row r="810">
          <cell r="A810">
            <v>631.735</v>
          </cell>
          <cell r="B810">
            <v>599.283</v>
          </cell>
        </row>
        <row r="811">
          <cell r="A811">
            <v>631.774</v>
          </cell>
          <cell r="B811">
            <v>599.271</v>
          </cell>
        </row>
        <row r="812">
          <cell r="A812">
            <v>631.798</v>
          </cell>
          <cell r="B812">
            <v>599.291</v>
          </cell>
        </row>
        <row r="813">
          <cell r="A813">
            <v>631.79</v>
          </cell>
          <cell r="B813">
            <v>599.264</v>
          </cell>
        </row>
        <row r="814">
          <cell r="A814">
            <v>631.79</v>
          </cell>
          <cell r="B814">
            <v>599.268</v>
          </cell>
        </row>
        <row r="815">
          <cell r="A815">
            <v>631.688</v>
          </cell>
          <cell r="B815">
            <v>599.268</v>
          </cell>
        </row>
        <row r="816">
          <cell r="A816">
            <v>631.692</v>
          </cell>
          <cell r="B816">
            <v>599.248</v>
          </cell>
        </row>
        <row r="817">
          <cell r="A817">
            <v>631.688</v>
          </cell>
          <cell r="B817">
            <v>599.158</v>
          </cell>
        </row>
        <row r="818">
          <cell r="A818">
            <v>631.728</v>
          </cell>
          <cell r="B818">
            <v>599.119</v>
          </cell>
        </row>
        <row r="819">
          <cell r="A819">
            <v>631.708</v>
          </cell>
          <cell r="B819">
            <v>599.139</v>
          </cell>
        </row>
        <row r="820">
          <cell r="A820">
            <v>631.911</v>
          </cell>
          <cell r="B820">
            <v>599.127</v>
          </cell>
        </row>
        <row r="821">
          <cell r="A821">
            <v>631.751</v>
          </cell>
          <cell r="B821">
            <v>599.154</v>
          </cell>
        </row>
        <row r="822">
          <cell r="A822">
            <v>631.747</v>
          </cell>
          <cell r="B822">
            <v>599.146</v>
          </cell>
        </row>
        <row r="823">
          <cell r="A823">
            <v>631.735</v>
          </cell>
          <cell r="B823">
            <v>599.158</v>
          </cell>
        </row>
        <row r="824">
          <cell r="A824">
            <v>631.716</v>
          </cell>
          <cell r="B824">
            <v>599.139</v>
          </cell>
        </row>
        <row r="825">
          <cell r="A825">
            <v>631.743</v>
          </cell>
          <cell r="B825">
            <v>599.119</v>
          </cell>
        </row>
        <row r="826">
          <cell r="A826">
            <v>631.771</v>
          </cell>
          <cell r="B826">
            <v>599.104</v>
          </cell>
        </row>
        <row r="827">
          <cell r="A827">
            <v>631.685</v>
          </cell>
          <cell r="B827">
            <v>599.096</v>
          </cell>
        </row>
        <row r="828">
          <cell r="A828">
            <v>631.692</v>
          </cell>
          <cell r="B828">
            <v>599.139</v>
          </cell>
        </row>
        <row r="829">
          <cell r="A829">
            <v>631.685</v>
          </cell>
          <cell r="B829">
            <v>599.135</v>
          </cell>
        </row>
        <row r="830">
          <cell r="A830">
            <v>631.688</v>
          </cell>
          <cell r="B830">
            <v>599.166</v>
          </cell>
        </row>
        <row r="831">
          <cell r="A831">
            <v>631.712</v>
          </cell>
          <cell r="B831">
            <v>599.135</v>
          </cell>
        </row>
        <row r="832">
          <cell r="A832">
            <v>631.716</v>
          </cell>
          <cell r="B832">
            <v>599.143</v>
          </cell>
        </row>
        <row r="833">
          <cell r="A833">
            <v>631.712</v>
          </cell>
          <cell r="B833">
            <v>599.111</v>
          </cell>
        </row>
        <row r="834">
          <cell r="A834">
            <v>631.755</v>
          </cell>
          <cell r="B834">
            <v>599.135</v>
          </cell>
        </row>
        <row r="835">
          <cell r="A835">
            <v>631.759</v>
          </cell>
          <cell r="B835">
            <v>599.135</v>
          </cell>
        </row>
        <row r="836">
          <cell r="A836">
            <v>631.774</v>
          </cell>
          <cell r="B836">
            <v>599.15</v>
          </cell>
        </row>
        <row r="837">
          <cell r="A837">
            <v>631.81</v>
          </cell>
          <cell r="B837">
            <v>599.139</v>
          </cell>
        </row>
        <row r="838">
          <cell r="A838">
            <v>631.747</v>
          </cell>
          <cell r="B838">
            <v>599.123</v>
          </cell>
        </row>
        <row r="839">
          <cell r="A839">
            <v>631.747</v>
          </cell>
          <cell r="B839">
            <v>599.146</v>
          </cell>
        </row>
        <row r="840">
          <cell r="A840">
            <v>631.685</v>
          </cell>
          <cell r="B840">
            <v>599.127</v>
          </cell>
        </row>
        <row r="841">
          <cell r="A841">
            <v>631.7</v>
          </cell>
          <cell r="B841">
            <v>599.143</v>
          </cell>
        </row>
        <row r="842">
          <cell r="A842">
            <v>631.771</v>
          </cell>
          <cell r="B842">
            <v>599.143</v>
          </cell>
        </row>
        <row r="843">
          <cell r="A843">
            <v>631.735</v>
          </cell>
          <cell r="B843">
            <v>599.154</v>
          </cell>
        </row>
        <row r="844">
          <cell r="A844">
            <v>631.751</v>
          </cell>
          <cell r="B844">
            <v>599.139</v>
          </cell>
        </row>
        <row r="845">
          <cell r="A845">
            <v>631.755</v>
          </cell>
          <cell r="B845">
            <v>599.15</v>
          </cell>
        </row>
        <row r="846">
          <cell r="A846">
            <v>631.759</v>
          </cell>
          <cell r="B846">
            <v>599.123</v>
          </cell>
        </row>
        <row r="847">
          <cell r="A847">
            <v>631.704</v>
          </cell>
          <cell r="B847">
            <v>599.127</v>
          </cell>
        </row>
        <row r="848">
          <cell r="A848">
            <v>631.755</v>
          </cell>
          <cell r="B848">
            <v>599.123</v>
          </cell>
        </row>
        <row r="849">
          <cell r="A849">
            <v>631.7</v>
          </cell>
          <cell r="B849">
            <v>599.123</v>
          </cell>
        </row>
        <row r="850">
          <cell r="A850">
            <v>631.642</v>
          </cell>
          <cell r="B850">
            <v>599.15</v>
          </cell>
        </row>
        <row r="851">
          <cell r="A851">
            <v>631.587</v>
          </cell>
          <cell r="B851">
            <v>599.123</v>
          </cell>
        </row>
        <row r="852">
          <cell r="A852">
            <v>631.646</v>
          </cell>
          <cell r="B852">
            <v>599.127</v>
          </cell>
        </row>
        <row r="853">
          <cell r="A853">
            <v>631.661</v>
          </cell>
          <cell r="B853">
            <v>599.037</v>
          </cell>
        </row>
        <row r="854">
          <cell r="A854">
            <v>631.712</v>
          </cell>
          <cell r="B854">
            <v>599.049</v>
          </cell>
        </row>
        <row r="855">
          <cell r="A855">
            <v>631.755</v>
          </cell>
          <cell r="B855">
            <v>599.029</v>
          </cell>
        </row>
        <row r="856">
          <cell r="A856">
            <v>631.774</v>
          </cell>
          <cell r="B856">
            <v>599.021</v>
          </cell>
        </row>
        <row r="857">
          <cell r="A857">
            <v>631.755</v>
          </cell>
          <cell r="B857">
            <v>599.025</v>
          </cell>
        </row>
        <row r="858">
          <cell r="A858">
            <v>631.747</v>
          </cell>
          <cell r="B858">
            <v>599.021</v>
          </cell>
        </row>
        <row r="859">
          <cell r="A859">
            <v>631.743</v>
          </cell>
          <cell r="B859">
            <v>599.029</v>
          </cell>
        </row>
        <row r="860">
          <cell r="A860">
            <v>631.724</v>
          </cell>
          <cell r="B860">
            <v>599.018</v>
          </cell>
        </row>
        <row r="861">
          <cell r="A861">
            <v>631.739</v>
          </cell>
          <cell r="B861">
            <v>599.021</v>
          </cell>
        </row>
        <row r="862">
          <cell r="A862">
            <v>631.649</v>
          </cell>
          <cell r="B862">
            <v>599.021</v>
          </cell>
        </row>
        <row r="863">
          <cell r="A863">
            <v>631.696</v>
          </cell>
          <cell r="B863">
            <v>599.033</v>
          </cell>
        </row>
        <row r="864">
          <cell r="A864">
            <v>631.716</v>
          </cell>
          <cell r="B864">
            <v>599.018</v>
          </cell>
        </row>
        <row r="865">
          <cell r="A865">
            <v>631.712</v>
          </cell>
          <cell r="B865">
            <v>599.006</v>
          </cell>
        </row>
        <row r="866">
          <cell r="A866">
            <v>631.704</v>
          </cell>
          <cell r="B866">
            <v>599.025</v>
          </cell>
        </row>
        <row r="867">
          <cell r="A867">
            <v>631.716</v>
          </cell>
          <cell r="B867">
            <v>599.021</v>
          </cell>
        </row>
        <row r="868">
          <cell r="A868">
            <v>631.7</v>
          </cell>
          <cell r="B868">
            <v>599.014</v>
          </cell>
        </row>
        <row r="869">
          <cell r="A869">
            <v>632.403</v>
          </cell>
          <cell r="B869">
            <v>599.014</v>
          </cell>
        </row>
        <row r="870">
          <cell r="A870">
            <v>631.747</v>
          </cell>
          <cell r="B870">
            <v>599.033</v>
          </cell>
        </row>
        <row r="871">
          <cell r="A871">
            <v>631.72</v>
          </cell>
          <cell r="B871">
            <v>599.025</v>
          </cell>
        </row>
        <row r="872">
          <cell r="A872">
            <v>631.755</v>
          </cell>
          <cell r="B872">
            <v>599.006</v>
          </cell>
        </row>
        <row r="873">
          <cell r="A873">
            <v>631.751</v>
          </cell>
          <cell r="B873">
            <v>599.033</v>
          </cell>
        </row>
        <row r="874">
          <cell r="A874">
            <v>631.7</v>
          </cell>
          <cell r="B874">
            <v>599.033</v>
          </cell>
        </row>
        <row r="875">
          <cell r="A875">
            <v>631.759</v>
          </cell>
          <cell r="B875">
            <v>599.014</v>
          </cell>
        </row>
        <row r="876">
          <cell r="A876">
            <v>631.751</v>
          </cell>
          <cell r="B876">
            <v>599.025</v>
          </cell>
        </row>
        <row r="877">
          <cell r="A877">
            <v>631.778</v>
          </cell>
          <cell r="B877">
            <v>599.033</v>
          </cell>
        </row>
        <row r="878">
          <cell r="A878">
            <v>631.704</v>
          </cell>
          <cell r="B878">
            <v>599.018</v>
          </cell>
        </row>
        <row r="879">
          <cell r="A879">
            <v>631.724</v>
          </cell>
          <cell r="B879">
            <v>599.021</v>
          </cell>
        </row>
        <row r="880">
          <cell r="A880">
            <v>631.997</v>
          </cell>
          <cell r="B880">
            <v>599.01</v>
          </cell>
        </row>
        <row r="881">
          <cell r="A881">
            <v>631.731</v>
          </cell>
          <cell r="B881">
            <v>599.021</v>
          </cell>
        </row>
        <row r="882">
          <cell r="A882">
            <v>631.759</v>
          </cell>
          <cell r="B882">
            <v>599.494</v>
          </cell>
        </row>
        <row r="883">
          <cell r="A883">
            <v>631.696</v>
          </cell>
          <cell r="B883">
            <v>599.342</v>
          </cell>
        </row>
        <row r="884">
          <cell r="A884">
            <v>631.716</v>
          </cell>
          <cell r="B884">
            <v>599.342</v>
          </cell>
        </row>
        <row r="885">
          <cell r="A885">
            <v>631.739</v>
          </cell>
          <cell r="B885">
            <v>599.361</v>
          </cell>
        </row>
        <row r="886">
          <cell r="A886">
            <v>631.759</v>
          </cell>
          <cell r="B886">
            <v>599.351</v>
          </cell>
        </row>
        <row r="887">
          <cell r="A887">
            <v>631.728</v>
          </cell>
          <cell r="B887">
            <v>599.335</v>
          </cell>
        </row>
        <row r="888">
          <cell r="A888">
            <v>631.724</v>
          </cell>
          <cell r="B888">
            <v>599.269</v>
          </cell>
        </row>
        <row r="889">
          <cell r="A889">
            <v>631.728</v>
          </cell>
          <cell r="B889">
            <v>599.249</v>
          </cell>
        </row>
        <row r="890">
          <cell r="A890">
            <v>631.724</v>
          </cell>
          <cell r="B890">
            <v>599.249</v>
          </cell>
        </row>
        <row r="891">
          <cell r="A891">
            <v>631.731</v>
          </cell>
          <cell r="B891">
            <v>599.237</v>
          </cell>
        </row>
        <row r="892">
          <cell r="A892">
            <v>631.759</v>
          </cell>
          <cell r="B892">
            <v>599.245</v>
          </cell>
        </row>
        <row r="893">
          <cell r="A893">
            <v>631.79</v>
          </cell>
          <cell r="B893">
            <v>599.241</v>
          </cell>
        </row>
        <row r="894">
          <cell r="A894">
            <v>631.731</v>
          </cell>
          <cell r="B894">
            <v>599.222</v>
          </cell>
        </row>
        <row r="895">
          <cell r="A895">
            <v>631.759</v>
          </cell>
          <cell r="B895">
            <v>599.214</v>
          </cell>
        </row>
        <row r="896">
          <cell r="A896">
            <v>631.63</v>
          </cell>
          <cell r="B896">
            <v>599.229</v>
          </cell>
        </row>
        <row r="897">
          <cell r="A897">
            <v>631.759</v>
          </cell>
          <cell r="B897">
            <v>599.233</v>
          </cell>
        </row>
        <row r="898">
          <cell r="A898">
            <v>631.716</v>
          </cell>
          <cell r="B898">
            <v>599.229</v>
          </cell>
        </row>
        <row r="899">
          <cell r="A899">
            <v>631.735</v>
          </cell>
          <cell r="B899">
            <v>599.233</v>
          </cell>
        </row>
        <row r="900">
          <cell r="A900">
            <v>631.72</v>
          </cell>
          <cell r="B900">
            <v>599.222</v>
          </cell>
        </row>
        <row r="901">
          <cell r="A901">
            <v>631.728</v>
          </cell>
          <cell r="B901">
            <v>599.233</v>
          </cell>
        </row>
        <row r="902">
          <cell r="A902">
            <v>631.731</v>
          </cell>
          <cell r="B902">
            <v>599.218</v>
          </cell>
        </row>
        <row r="903">
          <cell r="A903">
            <v>631.751</v>
          </cell>
          <cell r="B903">
            <v>599.226</v>
          </cell>
        </row>
        <row r="904">
          <cell r="A904">
            <v>647.958</v>
          </cell>
          <cell r="B904">
            <v>599.241</v>
          </cell>
        </row>
        <row r="905">
          <cell r="A905">
            <v>649.446</v>
          </cell>
          <cell r="B905">
            <v>599.229</v>
          </cell>
        </row>
        <row r="906">
          <cell r="A906">
            <v>647.036</v>
          </cell>
          <cell r="B906">
            <v>599.249</v>
          </cell>
        </row>
        <row r="907">
          <cell r="A907">
            <v>644.778</v>
          </cell>
          <cell r="B907">
            <v>599.233</v>
          </cell>
        </row>
        <row r="908">
          <cell r="A908">
            <v>646.884</v>
          </cell>
          <cell r="B908">
            <v>599.237</v>
          </cell>
        </row>
        <row r="909">
          <cell r="A909">
            <v>642.938</v>
          </cell>
          <cell r="B909">
            <v>599.222</v>
          </cell>
        </row>
        <row r="910">
          <cell r="A910">
            <v>614.911</v>
          </cell>
          <cell r="B910">
            <v>599.233</v>
          </cell>
        </row>
        <row r="911">
          <cell r="A911">
            <v>614.903</v>
          </cell>
          <cell r="B911">
            <v>599.233</v>
          </cell>
        </row>
        <row r="912">
          <cell r="A912">
            <v>614.88</v>
          </cell>
          <cell r="B912">
            <v>599.218</v>
          </cell>
        </row>
        <row r="913">
          <cell r="A913">
            <v>614.849</v>
          </cell>
          <cell r="B913">
            <v>599.233</v>
          </cell>
        </row>
        <row r="914">
          <cell r="A914">
            <v>614.856</v>
          </cell>
          <cell r="B914">
            <v>599.21</v>
          </cell>
        </row>
        <row r="915">
          <cell r="A915">
            <v>614.856</v>
          </cell>
          <cell r="B915">
            <v>599.222</v>
          </cell>
        </row>
        <row r="916">
          <cell r="A916">
            <v>614.759</v>
          </cell>
          <cell r="B916">
            <v>599.218</v>
          </cell>
        </row>
        <row r="917">
          <cell r="A917">
            <v>614.747</v>
          </cell>
          <cell r="B917">
            <v>599.19</v>
          </cell>
        </row>
        <row r="918">
          <cell r="A918">
            <v>614.759</v>
          </cell>
          <cell r="B918">
            <v>599.198</v>
          </cell>
        </row>
        <row r="919">
          <cell r="A919">
            <v>614.863</v>
          </cell>
          <cell r="B919">
            <v>599.233</v>
          </cell>
        </row>
        <row r="920">
          <cell r="A920">
            <v>633.586</v>
          </cell>
          <cell r="B920">
            <v>599.378</v>
          </cell>
        </row>
        <row r="921">
          <cell r="A921">
            <v>632.273</v>
          </cell>
          <cell r="B921">
            <v>599.214</v>
          </cell>
        </row>
        <row r="922">
          <cell r="A922">
            <v>603.141</v>
          </cell>
          <cell r="B922">
            <v>599.206</v>
          </cell>
        </row>
        <row r="923">
          <cell r="A923">
            <v>603.156</v>
          </cell>
          <cell r="B923">
            <v>599.245</v>
          </cell>
        </row>
        <row r="924">
          <cell r="A924">
            <v>603.121</v>
          </cell>
          <cell r="B924">
            <v>599.144</v>
          </cell>
        </row>
        <row r="925">
          <cell r="A925">
            <v>603.09</v>
          </cell>
          <cell r="B925">
            <v>599.112</v>
          </cell>
        </row>
        <row r="926">
          <cell r="A926">
            <v>618.379</v>
          </cell>
          <cell r="B926">
            <v>599.124</v>
          </cell>
        </row>
        <row r="927">
          <cell r="A927">
            <v>631.629</v>
          </cell>
          <cell r="B927">
            <v>599.077</v>
          </cell>
        </row>
        <row r="928">
          <cell r="A928">
            <v>632.242</v>
          </cell>
          <cell r="B928">
            <v>599.104</v>
          </cell>
        </row>
        <row r="929">
          <cell r="A929">
            <v>645.723</v>
          </cell>
          <cell r="B929">
            <v>599.093</v>
          </cell>
        </row>
        <row r="930">
          <cell r="A930">
            <v>603.207</v>
          </cell>
          <cell r="B930">
            <v>599.097</v>
          </cell>
        </row>
        <row r="931">
          <cell r="A931">
            <v>627.883</v>
          </cell>
          <cell r="B931">
            <v>599.089</v>
          </cell>
        </row>
        <row r="932">
          <cell r="A932">
            <v>628.297</v>
          </cell>
          <cell r="B932">
            <v>599.097</v>
          </cell>
        </row>
        <row r="933">
          <cell r="A933">
            <v>588.684</v>
          </cell>
          <cell r="B933">
            <v>599.092</v>
          </cell>
        </row>
        <row r="934">
          <cell r="A934">
            <v>588.703</v>
          </cell>
          <cell r="B934">
            <v>599.076</v>
          </cell>
        </row>
        <row r="935">
          <cell r="A935">
            <v>588.656</v>
          </cell>
          <cell r="B935">
            <v>599.08</v>
          </cell>
        </row>
        <row r="936">
          <cell r="A936">
            <v>603.871</v>
          </cell>
          <cell r="B936">
            <v>599.076</v>
          </cell>
        </row>
        <row r="937">
          <cell r="A937">
            <v>619.168</v>
          </cell>
          <cell r="B937">
            <v>599.096</v>
          </cell>
        </row>
        <row r="938">
          <cell r="A938">
            <v>618.414</v>
          </cell>
          <cell r="B938">
            <v>599.088</v>
          </cell>
        </row>
        <row r="939">
          <cell r="A939">
            <v>618.523</v>
          </cell>
          <cell r="B939">
            <v>599.092</v>
          </cell>
        </row>
        <row r="940">
          <cell r="A940">
            <v>618.465</v>
          </cell>
          <cell r="B940">
            <v>599.076</v>
          </cell>
        </row>
        <row r="941">
          <cell r="A941">
            <v>618.52</v>
          </cell>
          <cell r="B941">
            <v>599.08</v>
          </cell>
        </row>
        <row r="942">
          <cell r="A942">
            <v>630.5</v>
          </cell>
          <cell r="B942">
            <v>599.084</v>
          </cell>
        </row>
        <row r="943">
          <cell r="A943">
            <v>633.012</v>
          </cell>
          <cell r="B943">
            <v>599.061</v>
          </cell>
        </row>
        <row r="944">
          <cell r="A944">
            <v>632.945</v>
          </cell>
          <cell r="B944">
            <v>599.068</v>
          </cell>
        </row>
        <row r="945">
          <cell r="A945">
            <v>631.906</v>
          </cell>
          <cell r="B945">
            <v>599.084</v>
          </cell>
        </row>
        <row r="946">
          <cell r="A946">
            <v>631.879</v>
          </cell>
          <cell r="B946">
            <v>599.092</v>
          </cell>
        </row>
        <row r="947">
          <cell r="A947">
            <v>631.949</v>
          </cell>
          <cell r="B947">
            <v>599.072</v>
          </cell>
        </row>
        <row r="948">
          <cell r="A948">
            <v>631.926</v>
          </cell>
          <cell r="B948">
            <v>599.088</v>
          </cell>
        </row>
        <row r="949">
          <cell r="A949">
            <v>631.934</v>
          </cell>
          <cell r="B949">
            <v>599.084</v>
          </cell>
        </row>
        <row r="950">
          <cell r="A950">
            <v>632.699</v>
          </cell>
          <cell r="B950">
            <v>599.104</v>
          </cell>
        </row>
        <row r="951">
          <cell r="A951">
            <v>631.93</v>
          </cell>
          <cell r="B951">
            <v>599.096</v>
          </cell>
        </row>
        <row r="952">
          <cell r="A952">
            <v>631.93</v>
          </cell>
          <cell r="B952">
            <v>599.104</v>
          </cell>
        </row>
        <row r="953">
          <cell r="A953">
            <v>631.938</v>
          </cell>
          <cell r="B953">
            <v>599.107</v>
          </cell>
        </row>
        <row r="954">
          <cell r="A954">
            <v>632.023</v>
          </cell>
          <cell r="B954">
            <v>599.084</v>
          </cell>
        </row>
        <row r="955">
          <cell r="A955">
            <v>631.984</v>
          </cell>
          <cell r="B955">
            <v>599.096</v>
          </cell>
        </row>
        <row r="956">
          <cell r="A956">
            <v>631.871</v>
          </cell>
          <cell r="B956">
            <v>599.092</v>
          </cell>
        </row>
        <row r="957">
          <cell r="A957">
            <v>632.027</v>
          </cell>
          <cell r="B957">
            <v>599.096</v>
          </cell>
        </row>
        <row r="958">
          <cell r="A958">
            <v>632.086</v>
          </cell>
          <cell r="B958">
            <v>599.072</v>
          </cell>
        </row>
        <row r="959">
          <cell r="A959">
            <v>631.984</v>
          </cell>
          <cell r="B959">
            <v>599.08</v>
          </cell>
        </row>
        <row r="960">
          <cell r="A960">
            <v>631.977</v>
          </cell>
          <cell r="B960">
            <v>598.99</v>
          </cell>
        </row>
        <row r="961">
          <cell r="A961">
            <v>631.922</v>
          </cell>
          <cell r="B961">
            <v>598.998</v>
          </cell>
        </row>
        <row r="962">
          <cell r="A962">
            <v>631.906</v>
          </cell>
          <cell r="B962">
            <v>598.994</v>
          </cell>
        </row>
        <row r="963">
          <cell r="A963">
            <v>631.828</v>
          </cell>
          <cell r="B963">
            <v>598.971</v>
          </cell>
        </row>
        <row r="964">
          <cell r="A964">
            <v>631.922</v>
          </cell>
          <cell r="B964">
            <v>598.979</v>
          </cell>
        </row>
        <row r="965">
          <cell r="A965">
            <v>631.738</v>
          </cell>
          <cell r="B965">
            <v>598.975</v>
          </cell>
        </row>
        <row r="966">
          <cell r="A966">
            <v>631.793</v>
          </cell>
          <cell r="B966">
            <v>598.99</v>
          </cell>
        </row>
        <row r="967">
          <cell r="A967">
            <v>631.832</v>
          </cell>
          <cell r="B967">
            <v>598.986</v>
          </cell>
        </row>
        <row r="968">
          <cell r="A968">
            <v>632.004</v>
          </cell>
          <cell r="B968">
            <v>599.014</v>
          </cell>
        </row>
        <row r="969">
          <cell r="A969">
            <v>631.887</v>
          </cell>
          <cell r="B969">
            <v>598.986</v>
          </cell>
        </row>
        <row r="970">
          <cell r="A970">
            <v>631.828</v>
          </cell>
          <cell r="B970">
            <v>599.01</v>
          </cell>
        </row>
        <row r="971">
          <cell r="A971">
            <v>631.961</v>
          </cell>
          <cell r="B971">
            <v>598.994</v>
          </cell>
        </row>
        <row r="972">
          <cell r="A972">
            <v>631.949</v>
          </cell>
          <cell r="B972">
            <v>598.982</v>
          </cell>
        </row>
        <row r="973">
          <cell r="A973">
            <v>631.891</v>
          </cell>
          <cell r="B973">
            <v>598.979</v>
          </cell>
        </row>
        <row r="974">
          <cell r="A974">
            <v>631.914</v>
          </cell>
          <cell r="B974">
            <v>598.982</v>
          </cell>
        </row>
        <row r="975">
          <cell r="A975">
            <v>631.969</v>
          </cell>
          <cell r="B975">
            <v>599.002</v>
          </cell>
        </row>
        <row r="976">
          <cell r="A976">
            <v>631.926</v>
          </cell>
          <cell r="B976">
            <v>598.994</v>
          </cell>
        </row>
        <row r="977">
          <cell r="A977">
            <v>631.895</v>
          </cell>
          <cell r="B977">
            <v>598.975</v>
          </cell>
        </row>
        <row r="978">
          <cell r="A978">
            <v>631.93</v>
          </cell>
          <cell r="B978">
            <v>598.967</v>
          </cell>
        </row>
        <row r="979">
          <cell r="A979">
            <v>631.77</v>
          </cell>
          <cell r="B979">
            <v>598.975</v>
          </cell>
        </row>
        <row r="980">
          <cell r="A980">
            <v>631.75</v>
          </cell>
          <cell r="B980">
            <v>598.971</v>
          </cell>
        </row>
        <row r="981">
          <cell r="A981">
            <v>631.887</v>
          </cell>
          <cell r="B981">
            <v>598.963</v>
          </cell>
        </row>
        <row r="982">
          <cell r="A982">
            <v>631.887</v>
          </cell>
          <cell r="B982">
            <v>598.967</v>
          </cell>
        </row>
        <row r="983">
          <cell r="A983">
            <v>632.133</v>
          </cell>
          <cell r="B983">
            <v>598.963</v>
          </cell>
        </row>
        <row r="984">
          <cell r="A984">
            <v>632.316</v>
          </cell>
          <cell r="B984">
            <v>598.986</v>
          </cell>
        </row>
        <row r="985">
          <cell r="A985">
            <v>632.267</v>
          </cell>
          <cell r="B985">
            <v>598.994</v>
          </cell>
        </row>
        <row r="986">
          <cell r="A986">
            <v>632.192</v>
          </cell>
          <cell r="B986">
            <v>598.99</v>
          </cell>
        </row>
        <row r="987">
          <cell r="A987">
            <v>632.142</v>
          </cell>
          <cell r="B987">
            <v>598.967</v>
          </cell>
        </row>
        <row r="988">
          <cell r="A988">
            <v>632.271</v>
          </cell>
          <cell r="B988">
            <v>598.963</v>
          </cell>
        </row>
        <row r="989">
          <cell r="A989">
            <v>632.216</v>
          </cell>
          <cell r="B989">
            <v>599.143</v>
          </cell>
        </row>
        <row r="990">
          <cell r="A990">
            <v>632.181</v>
          </cell>
          <cell r="B990">
            <v>599.322</v>
          </cell>
        </row>
        <row r="991">
          <cell r="A991">
            <v>632.274</v>
          </cell>
          <cell r="B991">
            <v>599.322</v>
          </cell>
        </row>
        <row r="992">
          <cell r="A992">
            <v>632.173</v>
          </cell>
          <cell r="B992">
            <v>599.318</v>
          </cell>
        </row>
        <row r="993">
          <cell r="A993">
            <v>632.11</v>
          </cell>
          <cell r="B993">
            <v>599.326</v>
          </cell>
        </row>
        <row r="994">
          <cell r="A994">
            <v>632.142</v>
          </cell>
          <cell r="B994">
            <v>599.334</v>
          </cell>
        </row>
        <row r="995">
          <cell r="A995">
            <v>632.216</v>
          </cell>
          <cell r="B995">
            <v>599.299</v>
          </cell>
        </row>
        <row r="996">
          <cell r="A996">
            <v>632.192</v>
          </cell>
          <cell r="B996">
            <v>599.221</v>
          </cell>
        </row>
        <row r="997">
          <cell r="A997">
            <v>632.177</v>
          </cell>
          <cell r="B997">
            <v>599.236</v>
          </cell>
        </row>
        <row r="998">
          <cell r="A998">
            <v>632.243</v>
          </cell>
          <cell r="B998">
            <v>599.209</v>
          </cell>
        </row>
        <row r="999">
          <cell r="A999">
            <v>632.212</v>
          </cell>
          <cell r="B999">
            <v>599.221</v>
          </cell>
        </row>
        <row r="1000">
          <cell r="A1000">
            <v>632.177</v>
          </cell>
          <cell r="B1000">
            <v>599.205</v>
          </cell>
        </row>
        <row r="1001">
          <cell r="A1001">
            <v>632.165</v>
          </cell>
          <cell r="B1001">
            <v>599.209</v>
          </cell>
        </row>
        <row r="1002">
          <cell r="A1002">
            <v>645.864</v>
          </cell>
          <cell r="B1002">
            <v>599.229</v>
          </cell>
        </row>
        <row r="1003">
          <cell r="A1003">
            <v>603.458</v>
          </cell>
          <cell r="B1003">
            <v>599.205</v>
          </cell>
        </row>
        <row r="1004">
          <cell r="A1004">
            <v>615.556</v>
          </cell>
          <cell r="B1004">
            <v>599.213</v>
          </cell>
        </row>
        <row r="1005">
          <cell r="A1005">
            <v>620.153</v>
          </cell>
          <cell r="B1005">
            <v>599.209</v>
          </cell>
        </row>
        <row r="1006">
          <cell r="A1006">
            <v>617.735</v>
          </cell>
          <cell r="B1006">
            <v>599.225</v>
          </cell>
        </row>
        <row r="1007">
          <cell r="A1007">
            <v>618.079</v>
          </cell>
          <cell r="B1007">
            <v>599.225</v>
          </cell>
        </row>
        <row r="1008">
          <cell r="A1008">
            <v>618.556</v>
          </cell>
          <cell r="B1008">
            <v>599.213</v>
          </cell>
        </row>
        <row r="1009">
          <cell r="A1009">
            <v>618.649</v>
          </cell>
          <cell r="B1009">
            <v>599.197</v>
          </cell>
        </row>
        <row r="1010">
          <cell r="A1010">
            <v>631.157</v>
          </cell>
          <cell r="B1010">
            <v>599.24</v>
          </cell>
        </row>
        <row r="1011">
          <cell r="A1011">
            <v>644.868</v>
          </cell>
          <cell r="B1011">
            <v>599.236</v>
          </cell>
        </row>
        <row r="1012">
          <cell r="A1012">
            <v>644.767</v>
          </cell>
          <cell r="B1012">
            <v>599.232</v>
          </cell>
        </row>
        <row r="1013">
          <cell r="A1013">
            <v>643.692</v>
          </cell>
          <cell r="B1013">
            <v>599.232</v>
          </cell>
        </row>
        <row r="1014">
          <cell r="A1014">
            <v>645.649</v>
          </cell>
          <cell r="B1014">
            <v>599.193</v>
          </cell>
        </row>
        <row r="1015">
          <cell r="A1015">
            <v>644.556</v>
          </cell>
          <cell r="B1015">
            <v>599.213</v>
          </cell>
        </row>
        <row r="1016">
          <cell r="A1016">
            <v>660.997</v>
          </cell>
          <cell r="B1016">
            <v>599.223</v>
          </cell>
        </row>
        <row r="1017">
          <cell r="A1017">
            <v>615.209</v>
          </cell>
          <cell r="B1017">
            <v>599.23</v>
          </cell>
        </row>
        <row r="1018">
          <cell r="A1018">
            <v>615.201</v>
          </cell>
          <cell r="B1018">
            <v>599.227</v>
          </cell>
        </row>
        <row r="1019">
          <cell r="A1019">
            <v>618.519</v>
          </cell>
          <cell r="B1019">
            <v>599.227</v>
          </cell>
        </row>
        <row r="1020">
          <cell r="A1020">
            <v>620.308</v>
          </cell>
          <cell r="B1020">
            <v>599.238</v>
          </cell>
        </row>
        <row r="1021">
          <cell r="A1021">
            <v>617.909</v>
          </cell>
          <cell r="B1021">
            <v>599.219</v>
          </cell>
        </row>
        <row r="1022">
          <cell r="A1022">
            <v>618.265</v>
          </cell>
          <cell r="B1022">
            <v>599.215</v>
          </cell>
        </row>
        <row r="1023">
          <cell r="A1023">
            <v>632.206</v>
          </cell>
          <cell r="B1023">
            <v>599.227</v>
          </cell>
        </row>
        <row r="1024">
          <cell r="A1024">
            <v>631.366</v>
          </cell>
          <cell r="B1024">
            <v>599.227</v>
          </cell>
        </row>
        <row r="1025">
          <cell r="A1025">
            <v>630.683</v>
          </cell>
          <cell r="B1025">
            <v>599.219</v>
          </cell>
        </row>
        <row r="1026">
          <cell r="A1026">
            <v>630.8</v>
          </cell>
          <cell r="B1026">
            <v>599.234</v>
          </cell>
        </row>
        <row r="1027">
          <cell r="A1027">
            <v>631.464</v>
          </cell>
          <cell r="B1027">
            <v>599.219</v>
          </cell>
        </row>
        <row r="1028">
          <cell r="A1028">
            <v>631.46</v>
          </cell>
          <cell r="B1028">
            <v>599.234</v>
          </cell>
        </row>
        <row r="1029">
          <cell r="A1029">
            <v>631.499</v>
          </cell>
          <cell r="B1029">
            <v>599.219</v>
          </cell>
        </row>
        <row r="1030">
          <cell r="A1030">
            <v>646.683</v>
          </cell>
          <cell r="B1030">
            <v>599.195</v>
          </cell>
        </row>
        <row r="1031">
          <cell r="A1031">
            <v>603.437</v>
          </cell>
          <cell r="B1031">
            <v>599.192</v>
          </cell>
        </row>
        <row r="1032">
          <cell r="A1032">
            <v>603.397</v>
          </cell>
          <cell r="B1032">
            <v>599.099</v>
          </cell>
        </row>
        <row r="1033">
          <cell r="A1033">
            <v>603.397</v>
          </cell>
          <cell r="B1033">
            <v>599.087</v>
          </cell>
        </row>
        <row r="1034">
          <cell r="A1034">
            <v>603.386</v>
          </cell>
          <cell r="B1034">
            <v>599.091</v>
          </cell>
        </row>
        <row r="1035">
          <cell r="A1035">
            <v>619.46</v>
          </cell>
          <cell r="B1035">
            <v>599.095</v>
          </cell>
        </row>
        <row r="1036">
          <cell r="A1036">
            <v>617.753</v>
          </cell>
          <cell r="B1036">
            <v>599.106</v>
          </cell>
        </row>
        <row r="1037">
          <cell r="A1037">
            <v>618.011</v>
          </cell>
          <cell r="B1037">
            <v>599.114</v>
          </cell>
        </row>
        <row r="1038">
          <cell r="A1038">
            <v>618.296</v>
          </cell>
          <cell r="B1038">
            <v>599.126</v>
          </cell>
        </row>
        <row r="1039">
          <cell r="A1039">
            <v>606.89</v>
          </cell>
          <cell r="B1039">
            <v>599.099</v>
          </cell>
        </row>
        <row r="1040">
          <cell r="A1040">
            <v>606.92</v>
          </cell>
          <cell r="B1040">
            <v>599.099</v>
          </cell>
        </row>
        <row r="1041">
          <cell r="A1041">
            <v>620.437</v>
          </cell>
          <cell r="B1041">
            <v>599.102</v>
          </cell>
        </row>
        <row r="1042">
          <cell r="A1042">
            <v>618.679</v>
          </cell>
          <cell r="B1042">
            <v>599.098</v>
          </cell>
        </row>
        <row r="1043">
          <cell r="A1043">
            <v>617.839</v>
          </cell>
          <cell r="B1043">
            <v>599.105</v>
          </cell>
        </row>
        <row r="1044">
          <cell r="A1044">
            <v>632.358</v>
          </cell>
          <cell r="B1044">
            <v>599.133</v>
          </cell>
        </row>
        <row r="1045">
          <cell r="A1045">
            <v>634.124</v>
          </cell>
          <cell r="B1045">
            <v>599.117</v>
          </cell>
        </row>
        <row r="1046">
          <cell r="A1046">
            <v>633.136</v>
          </cell>
          <cell r="B1046">
            <v>599.117</v>
          </cell>
        </row>
        <row r="1047">
          <cell r="A1047">
            <v>632.097</v>
          </cell>
          <cell r="B1047">
            <v>599.114</v>
          </cell>
        </row>
        <row r="1048">
          <cell r="A1048">
            <v>632.03</v>
          </cell>
          <cell r="B1048">
            <v>599.142</v>
          </cell>
        </row>
        <row r="1049">
          <cell r="A1049">
            <v>632.116</v>
          </cell>
          <cell r="B1049">
            <v>599.134</v>
          </cell>
        </row>
        <row r="1050">
          <cell r="A1050">
            <v>632.065</v>
          </cell>
          <cell r="B1050">
            <v>599.13</v>
          </cell>
        </row>
        <row r="1051">
          <cell r="A1051">
            <v>632.077</v>
          </cell>
          <cell r="B1051">
            <v>599.118</v>
          </cell>
        </row>
        <row r="1052">
          <cell r="A1052">
            <v>632.038</v>
          </cell>
          <cell r="B1052">
            <v>599.122</v>
          </cell>
        </row>
        <row r="1053">
          <cell r="A1053">
            <v>632.112</v>
          </cell>
          <cell r="B1053">
            <v>599.103</v>
          </cell>
        </row>
        <row r="1054">
          <cell r="A1054">
            <v>632.042</v>
          </cell>
          <cell r="B1054">
            <v>599.106</v>
          </cell>
        </row>
        <row r="1055">
          <cell r="A1055">
            <v>631.987</v>
          </cell>
          <cell r="B1055">
            <v>599.138</v>
          </cell>
        </row>
        <row r="1056">
          <cell r="A1056">
            <v>632.073</v>
          </cell>
          <cell r="B1056">
            <v>599.099</v>
          </cell>
        </row>
        <row r="1057">
          <cell r="A1057">
            <v>632.034</v>
          </cell>
          <cell r="B1057">
            <v>599.118</v>
          </cell>
        </row>
        <row r="1058">
          <cell r="A1058">
            <v>632.015</v>
          </cell>
          <cell r="B1058">
            <v>599.114</v>
          </cell>
        </row>
        <row r="1059">
          <cell r="A1059">
            <v>632.046</v>
          </cell>
          <cell r="B1059">
            <v>599.11</v>
          </cell>
        </row>
        <row r="1060">
          <cell r="A1060">
            <v>632.077</v>
          </cell>
          <cell r="B1060">
            <v>599.114</v>
          </cell>
        </row>
        <row r="1061">
          <cell r="A1061">
            <v>631.991</v>
          </cell>
          <cell r="B1061">
            <v>599.114</v>
          </cell>
        </row>
        <row r="1062">
          <cell r="A1062">
            <v>632.022</v>
          </cell>
          <cell r="B1062">
            <v>599.106</v>
          </cell>
        </row>
        <row r="1063">
          <cell r="A1063">
            <v>632.108</v>
          </cell>
          <cell r="B1063">
            <v>599.099</v>
          </cell>
        </row>
        <row r="1064">
          <cell r="A1064">
            <v>632.03</v>
          </cell>
          <cell r="B1064">
            <v>599.118</v>
          </cell>
        </row>
        <row r="1065">
          <cell r="A1065">
            <v>632.054</v>
          </cell>
          <cell r="B1065">
            <v>599.11</v>
          </cell>
        </row>
        <row r="1066">
          <cell r="A1066">
            <v>632.151</v>
          </cell>
          <cell r="B1066">
            <v>599.114</v>
          </cell>
        </row>
        <row r="1067">
          <cell r="A1067">
            <v>632.05</v>
          </cell>
          <cell r="B1067">
            <v>599.099</v>
          </cell>
        </row>
        <row r="1068">
          <cell r="A1068">
            <v>631.976</v>
          </cell>
          <cell r="B1068">
            <v>599.009</v>
          </cell>
        </row>
        <row r="1069">
          <cell r="A1069">
            <v>632.046</v>
          </cell>
          <cell r="B1069">
            <v>599.013</v>
          </cell>
        </row>
        <row r="1070">
          <cell r="A1070">
            <v>632.057</v>
          </cell>
          <cell r="B1070">
            <v>598.997</v>
          </cell>
        </row>
        <row r="1071">
          <cell r="A1071">
            <v>631.924</v>
          </cell>
          <cell r="B1071">
            <v>599.005</v>
          </cell>
        </row>
        <row r="1072">
          <cell r="A1072">
            <v>632.021</v>
          </cell>
          <cell r="B1072">
            <v>598.997</v>
          </cell>
        </row>
        <row r="1073">
          <cell r="A1073">
            <v>632.018</v>
          </cell>
          <cell r="B1073">
            <v>599.009</v>
          </cell>
        </row>
        <row r="1074">
          <cell r="A1074">
            <v>632.033</v>
          </cell>
          <cell r="B1074">
            <v>599.021</v>
          </cell>
        </row>
        <row r="1075">
          <cell r="A1075">
            <v>631.947</v>
          </cell>
          <cell r="B1075">
            <v>599.024</v>
          </cell>
        </row>
        <row r="1076">
          <cell r="A1076">
            <v>632.064</v>
          </cell>
          <cell r="B1076">
            <v>599.017</v>
          </cell>
        </row>
        <row r="1077">
          <cell r="A1077">
            <v>631.967</v>
          </cell>
          <cell r="B1077">
            <v>598.989</v>
          </cell>
        </row>
        <row r="1078">
          <cell r="A1078">
            <v>631.959</v>
          </cell>
          <cell r="B1078">
            <v>598.981</v>
          </cell>
        </row>
        <row r="1079">
          <cell r="A1079">
            <v>632.311</v>
          </cell>
          <cell r="B1079">
            <v>598.981</v>
          </cell>
        </row>
        <row r="1080">
          <cell r="A1080">
            <v>632.299</v>
          </cell>
          <cell r="B1080">
            <v>598.993</v>
          </cell>
        </row>
        <row r="1081">
          <cell r="A1081">
            <v>632.275</v>
          </cell>
          <cell r="B1081">
            <v>598.993</v>
          </cell>
        </row>
        <row r="1082">
          <cell r="A1082">
            <v>632.221</v>
          </cell>
          <cell r="B1082">
            <v>599.005</v>
          </cell>
        </row>
        <row r="1083">
          <cell r="A1083">
            <v>632.303</v>
          </cell>
          <cell r="B1083">
            <v>598.981</v>
          </cell>
        </row>
        <row r="1084">
          <cell r="A1084">
            <v>632.271</v>
          </cell>
          <cell r="B1084">
            <v>599.013</v>
          </cell>
        </row>
        <row r="1085">
          <cell r="A1085">
            <v>632.041</v>
          </cell>
          <cell r="B1085">
            <v>599.165</v>
          </cell>
        </row>
        <row r="1086">
          <cell r="A1086">
            <v>632.201</v>
          </cell>
          <cell r="B1086">
            <v>598.997</v>
          </cell>
        </row>
        <row r="1087">
          <cell r="A1087">
            <v>632.244</v>
          </cell>
          <cell r="B1087">
            <v>598.989</v>
          </cell>
        </row>
        <row r="1088">
          <cell r="A1088">
            <v>632.186</v>
          </cell>
          <cell r="B1088">
            <v>598.989</v>
          </cell>
        </row>
        <row r="1089">
          <cell r="A1089">
            <v>632.303</v>
          </cell>
          <cell r="B1089">
            <v>599.001</v>
          </cell>
        </row>
        <row r="1090">
          <cell r="A1090">
            <v>632.299</v>
          </cell>
          <cell r="B1090">
            <v>598.989</v>
          </cell>
        </row>
        <row r="1091">
          <cell r="A1091">
            <v>632.236</v>
          </cell>
          <cell r="B1091">
            <v>599.005</v>
          </cell>
        </row>
        <row r="1092">
          <cell r="A1092">
            <v>632.287</v>
          </cell>
          <cell r="B1092">
            <v>599.001</v>
          </cell>
        </row>
        <row r="1093">
          <cell r="A1093">
            <v>632.299</v>
          </cell>
          <cell r="B1093">
            <v>599.001</v>
          </cell>
        </row>
        <row r="1094">
          <cell r="A1094">
            <v>633.033</v>
          </cell>
          <cell r="B1094">
            <v>599.009</v>
          </cell>
        </row>
        <row r="1095">
          <cell r="A1095">
            <v>632.205</v>
          </cell>
          <cell r="B1095">
            <v>599.009</v>
          </cell>
        </row>
        <row r="1096">
          <cell r="A1096">
            <v>632.252</v>
          </cell>
          <cell r="B1096">
            <v>599.024</v>
          </cell>
        </row>
        <row r="1097">
          <cell r="A1097">
            <v>632.252</v>
          </cell>
          <cell r="B1097">
            <v>599.392</v>
          </cell>
        </row>
        <row r="1098">
          <cell r="A1098">
            <v>632.186</v>
          </cell>
          <cell r="B1098">
            <v>599.337</v>
          </cell>
        </row>
        <row r="1099">
          <cell r="A1099">
            <v>632.229</v>
          </cell>
          <cell r="B1099">
            <v>599.325</v>
          </cell>
        </row>
        <row r="1100">
          <cell r="A1100">
            <v>632.303</v>
          </cell>
          <cell r="B1100">
            <v>599.345</v>
          </cell>
        </row>
        <row r="1101">
          <cell r="A1101">
            <v>632.271</v>
          </cell>
          <cell r="B1101">
            <v>599.341</v>
          </cell>
        </row>
        <row r="1102">
          <cell r="A1102">
            <v>632.252</v>
          </cell>
          <cell r="B1102">
            <v>599.349</v>
          </cell>
        </row>
        <row r="1103">
          <cell r="A1103">
            <v>632.33</v>
          </cell>
          <cell r="B1103">
            <v>599.259</v>
          </cell>
        </row>
        <row r="1104">
          <cell r="A1104">
            <v>632.318</v>
          </cell>
          <cell r="B1104">
            <v>599.259</v>
          </cell>
        </row>
        <row r="1105">
          <cell r="A1105">
            <v>632.268</v>
          </cell>
          <cell r="B1105">
            <v>599.231</v>
          </cell>
        </row>
        <row r="1106">
          <cell r="A1106">
            <v>632.291</v>
          </cell>
          <cell r="B1106">
            <v>599.239</v>
          </cell>
        </row>
        <row r="1107">
          <cell r="A1107">
            <v>632.381</v>
          </cell>
          <cell r="B1107">
            <v>599.235</v>
          </cell>
        </row>
        <row r="1108">
          <cell r="A1108">
            <v>632.283</v>
          </cell>
          <cell r="B1108">
            <v>599.235</v>
          </cell>
        </row>
        <row r="1109">
          <cell r="A1109">
            <v>632.275</v>
          </cell>
          <cell r="B1109">
            <v>599.239</v>
          </cell>
        </row>
        <row r="1110">
          <cell r="A1110">
            <v>632.338</v>
          </cell>
          <cell r="B1110">
            <v>599.239</v>
          </cell>
        </row>
        <row r="1111">
          <cell r="A1111">
            <v>632.225</v>
          </cell>
          <cell r="B1111">
            <v>599.247</v>
          </cell>
        </row>
        <row r="1112">
          <cell r="A1112">
            <v>632.178</v>
          </cell>
          <cell r="B1112">
            <v>599.243</v>
          </cell>
        </row>
        <row r="1113">
          <cell r="A1113">
            <v>632.252</v>
          </cell>
          <cell r="B1113">
            <v>599.251</v>
          </cell>
        </row>
        <row r="1114">
          <cell r="A1114">
            <v>632.271</v>
          </cell>
          <cell r="B1114">
            <v>599.224</v>
          </cell>
        </row>
        <row r="1115">
          <cell r="A1115">
            <v>632.264</v>
          </cell>
          <cell r="B1115">
            <v>599.243</v>
          </cell>
        </row>
        <row r="1116">
          <cell r="A1116">
            <v>632.111</v>
          </cell>
          <cell r="B1116">
            <v>599.231</v>
          </cell>
        </row>
        <row r="1117">
          <cell r="A1117">
            <v>632.189</v>
          </cell>
          <cell r="B1117">
            <v>599.231</v>
          </cell>
        </row>
        <row r="1118">
          <cell r="A1118">
            <v>632.311</v>
          </cell>
          <cell r="B1118">
            <v>599.235</v>
          </cell>
        </row>
        <row r="1119">
          <cell r="A1119">
            <v>632.264</v>
          </cell>
          <cell r="B1119">
            <v>599.251</v>
          </cell>
        </row>
        <row r="1120">
          <cell r="A1120">
            <v>632.334</v>
          </cell>
          <cell r="B1120">
            <v>599.231</v>
          </cell>
        </row>
        <row r="1121">
          <cell r="A1121">
            <v>632.373</v>
          </cell>
          <cell r="B1121">
            <v>599.228</v>
          </cell>
        </row>
        <row r="1122">
          <cell r="A1122">
            <v>632.326</v>
          </cell>
          <cell r="B1122">
            <v>599.22</v>
          </cell>
        </row>
        <row r="1123">
          <cell r="A1123">
            <v>632.365</v>
          </cell>
          <cell r="B1123">
            <v>599.235</v>
          </cell>
        </row>
        <row r="1124">
          <cell r="A1124">
            <v>632.354</v>
          </cell>
          <cell r="B1124">
            <v>599.239</v>
          </cell>
        </row>
        <row r="1125">
          <cell r="A1125">
            <v>632.377</v>
          </cell>
          <cell r="B1125">
            <v>599.239</v>
          </cell>
        </row>
        <row r="1126">
          <cell r="A1126">
            <v>632.279</v>
          </cell>
          <cell r="B1126">
            <v>599.243</v>
          </cell>
        </row>
        <row r="1127">
          <cell r="A1127">
            <v>632.26</v>
          </cell>
          <cell r="B1127">
            <v>599.239</v>
          </cell>
        </row>
        <row r="1128">
          <cell r="A1128">
            <v>632.338</v>
          </cell>
          <cell r="B1128">
            <v>599.204</v>
          </cell>
        </row>
        <row r="1129">
          <cell r="A1129">
            <v>632.271</v>
          </cell>
          <cell r="B1129">
            <v>599.231</v>
          </cell>
        </row>
        <row r="1130">
          <cell r="A1130">
            <v>632.088</v>
          </cell>
          <cell r="B1130">
            <v>599.239</v>
          </cell>
        </row>
        <row r="1131">
          <cell r="A1131">
            <v>632.221</v>
          </cell>
          <cell r="B1131">
            <v>599.22</v>
          </cell>
        </row>
        <row r="1132">
          <cell r="A1132">
            <v>632.158</v>
          </cell>
          <cell r="B1132">
            <v>599.239</v>
          </cell>
        </row>
        <row r="1133">
          <cell r="A1133">
            <v>632.225</v>
          </cell>
          <cell r="B1133">
            <v>599.255</v>
          </cell>
        </row>
        <row r="1134">
          <cell r="A1134">
            <v>632.244</v>
          </cell>
          <cell r="B1134">
            <v>599.251</v>
          </cell>
        </row>
        <row r="1135">
          <cell r="A1135">
            <v>632.311</v>
          </cell>
          <cell r="B1135">
            <v>599.263</v>
          </cell>
        </row>
        <row r="1136">
          <cell r="A1136">
            <v>632.15</v>
          </cell>
          <cell r="B1136">
            <v>599.251</v>
          </cell>
        </row>
        <row r="1137">
          <cell r="A1137">
            <v>632.232</v>
          </cell>
          <cell r="B1137">
            <v>599.247</v>
          </cell>
        </row>
        <row r="1138">
          <cell r="A1138">
            <v>632.299</v>
          </cell>
          <cell r="B1138">
            <v>599.231</v>
          </cell>
        </row>
        <row r="1139">
          <cell r="A1139">
            <v>632.334</v>
          </cell>
          <cell r="B1139">
            <v>599.106</v>
          </cell>
        </row>
        <row r="1140">
          <cell r="A1140">
            <v>632.283</v>
          </cell>
          <cell r="B1140">
            <v>599.11</v>
          </cell>
        </row>
        <row r="1141">
          <cell r="A1141">
            <v>632.225</v>
          </cell>
          <cell r="B1141">
            <v>599.13</v>
          </cell>
        </row>
        <row r="1142">
          <cell r="A1142">
            <v>632.303</v>
          </cell>
          <cell r="B1142">
            <v>599.142</v>
          </cell>
        </row>
        <row r="1143">
          <cell r="A1143">
            <v>632.334</v>
          </cell>
          <cell r="B1143">
            <v>599.095</v>
          </cell>
        </row>
        <row r="1144">
          <cell r="A1144">
            <v>632.24</v>
          </cell>
          <cell r="B1144">
            <v>599.118</v>
          </cell>
        </row>
        <row r="1145">
          <cell r="A1145">
            <v>632.162</v>
          </cell>
          <cell r="B1145">
            <v>599.114</v>
          </cell>
        </row>
        <row r="1146">
          <cell r="A1146">
            <v>632.275</v>
          </cell>
          <cell r="B1146">
            <v>599.118</v>
          </cell>
        </row>
        <row r="1147">
          <cell r="A1147">
            <v>632.213</v>
          </cell>
          <cell r="B1147">
            <v>599.114</v>
          </cell>
        </row>
        <row r="1148">
          <cell r="A1148">
            <v>632.221</v>
          </cell>
          <cell r="B1148">
            <v>599.122</v>
          </cell>
        </row>
        <row r="1149">
          <cell r="A1149">
            <v>632.271</v>
          </cell>
          <cell r="B1149">
            <v>599.142</v>
          </cell>
        </row>
        <row r="1150">
          <cell r="A1150">
            <v>632.373</v>
          </cell>
          <cell r="B1150">
            <v>599.126</v>
          </cell>
        </row>
        <row r="1151">
          <cell r="A1151">
            <v>632.268</v>
          </cell>
          <cell r="B1151">
            <v>599.122</v>
          </cell>
        </row>
        <row r="1152">
          <cell r="A1152">
            <v>632.279</v>
          </cell>
          <cell r="B1152">
            <v>599.138</v>
          </cell>
        </row>
        <row r="1153">
          <cell r="A1153">
            <v>632.334</v>
          </cell>
          <cell r="B1153">
            <v>599.138</v>
          </cell>
        </row>
        <row r="1154">
          <cell r="A1154">
            <v>632.275</v>
          </cell>
          <cell r="B1154">
            <v>599.126</v>
          </cell>
        </row>
        <row r="1155">
          <cell r="A1155">
            <v>632.236</v>
          </cell>
          <cell r="B1155">
            <v>599.13</v>
          </cell>
        </row>
        <row r="1156">
          <cell r="A1156">
            <v>632.275</v>
          </cell>
          <cell r="B1156">
            <v>599.103</v>
          </cell>
        </row>
        <row r="1157">
          <cell r="A1157">
            <v>632.311</v>
          </cell>
          <cell r="B1157">
            <v>599.114</v>
          </cell>
        </row>
        <row r="1158">
          <cell r="A1158">
            <v>632.236</v>
          </cell>
          <cell r="B1158">
            <v>599.106</v>
          </cell>
        </row>
        <row r="1159">
          <cell r="A1159">
            <v>633.021</v>
          </cell>
          <cell r="B1159">
            <v>599.103</v>
          </cell>
        </row>
        <row r="1160">
          <cell r="A1160">
            <v>632.311</v>
          </cell>
          <cell r="B1160">
            <v>599.118</v>
          </cell>
        </row>
        <row r="1161">
          <cell r="A1161">
            <v>632.178</v>
          </cell>
          <cell r="B1161">
            <v>599.114</v>
          </cell>
        </row>
        <row r="1162">
          <cell r="A1162">
            <v>632.248</v>
          </cell>
          <cell r="B1162">
            <v>599.122</v>
          </cell>
        </row>
        <row r="1163">
          <cell r="A1163">
            <v>649.068</v>
          </cell>
          <cell r="B1163">
            <v>599.118</v>
          </cell>
        </row>
        <row r="1164">
          <cell r="A1164">
            <v>603.385</v>
          </cell>
          <cell r="B1164">
            <v>599.099</v>
          </cell>
        </row>
        <row r="1165">
          <cell r="A1165">
            <v>603.396</v>
          </cell>
          <cell r="B1165">
            <v>599.103</v>
          </cell>
        </row>
        <row r="1166">
          <cell r="A1166">
            <v>603.342</v>
          </cell>
          <cell r="B1166">
            <v>599.106</v>
          </cell>
        </row>
        <row r="1167">
          <cell r="A1167">
            <v>618.756</v>
          </cell>
          <cell r="B1167">
            <v>599.286</v>
          </cell>
        </row>
        <row r="1168">
          <cell r="A1168">
            <v>649.308</v>
          </cell>
          <cell r="B1168">
            <v>599.138</v>
          </cell>
        </row>
        <row r="1169">
          <cell r="A1169">
            <v>649.358</v>
          </cell>
          <cell r="B1169">
            <v>599.126</v>
          </cell>
        </row>
        <row r="1170">
          <cell r="A1170">
            <v>650.136</v>
          </cell>
          <cell r="B1170">
            <v>599.106</v>
          </cell>
        </row>
        <row r="1171">
          <cell r="A1171">
            <v>647.265</v>
          </cell>
          <cell r="B1171">
            <v>599.114</v>
          </cell>
        </row>
        <row r="1172">
          <cell r="A1172">
            <v>647.265</v>
          </cell>
          <cell r="B1172">
            <v>599.118</v>
          </cell>
        </row>
        <row r="1173">
          <cell r="A1173">
            <v>655.022</v>
          </cell>
          <cell r="B1173">
            <v>599.114</v>
          </cell>
        </row>
        <row r="1174">
          <cell r="A1174">
            <v>653.675</v>
          </cell>
          <cell r="B1174">
            <v>599.095</v>
          </cell>
        </row>
        <row r="1175">
          <cell r="A1175">
            <v>662.003</v>
          </cell>
          <cell r="B1175">
            <v>599.013</v>
          </cell>
        </row>
        <row r="1176">
          <cell r="A1176">
            <v>660.769</v>
          </cell>
          <cell r="B1176">
            <v>599.017</v>
          </cell>
        </row>
        <row r="1177">
          <cell r="A1177">
            <v>664.046</v>
          </cell>
          <cell r="B1177">
            <v>599.009</v>
          </cell>
        </row>
        <row r="1178">
          <cell r="A1178">
            <v>655.823</v>
          </cell>
          <cell r="B1178">
            <v>599.009</v>
          </cell>
        </row>
        <row r="1179">
          <cell r="A1179">
            <v>666.042</v>
          </cell>
          <cell r="B1179">
            <v>599.024</v>
          </cell>
        </row>
        <row r="1180">
          <cell r="A1180">
            <v>655.257</v>
          </cell>
          <cell r="B1180">
            <v>599.027</v>
          </cell>
        </row>
        <row r="1181">
          <cell r="A1181">
            <v>653.913</v>
          </cell>
          <cell r="B1181">
            <v>599.027</v>
          </cell>
        </row>
        <row r="1182">
          <cell r="A1182">
            <v>654.058</v>
          </cell>
          <cell r="B1182">
            <v>599.031</v>
          </cell>
        </row>
        <row r="1183">
          <cell r="A1183">
            <v>657.425</v>
          </cell>
          <cell r="B1183">
            <v>599.02</v>
          </cell>
        </row>
        <row r="1184">
          <cell r="A1184">
            <v>653.585</v>
          </cell>
          <cell r="B1184">
            <v>599.012</v>
          </cell>
        </row>
        <row r="1185">
          <cell r="A1185">
            <v>653.62</v>
          </cell>
          <cell r="B1185">
            <v>599.016</v>
          </cell>
        </row>
        <row r="1186">
          <cell r="A1186">
            <v>653.979</v>
          </cell>
          <cell r="B1186">
            <v>599.012</v>
          </cell>
        </row>
        <row r="1187">
          <cell r="A1187">
            <v>654.054</v>
          </cell>
          <cell r="B1187">
            <v>599.035</v>
          </cell>
        </row>
        <row r="1188">
          <cell r="A1188">
            <v>654.026</v>
          </cell>
          <cell r="B1188">
            <v>599.035</v>
          </cell>
        </row>
        <row r="1189">
          <cell r="A1189">
            <v>653.972</v>
          </cell>
          <cell r="B1189">
            <v>599.031</v>
          </cell>
        </row>
        <row r="1190">
          <cell r="A1190">
            <v>654.128</v>
          </cell>
          <cell r="B1190">
            <v>599.012</v>
          </cell>
        </row>
        <row r="1191">
          <cell r="A1191">
            <v>654.183</v>
          </cell>
          <cell r="B1191">
            <v>599.031</v>
          </cell>
        </row>
        <row r="1192">
          <cell r="A1192">
            <v>654.14</v>
          </cell>
          <cell r="B1192">
            <v>599.012</v>
          </cell>
        </row>
        <row r="1193">
          <cell r="A1193">
            <v>654.21</v>
          </cell>
          <cell r="B1193">
            <v>599.012</v>
          </cell>
        </row>
        <row r="1194">
          <cell r="A1194">
            <v>654.272</v>
          </cell>
          <cell r="B1194">
            <v>599.008</v>
          </cell>
        </row>
        <row r="1195">
          <cell r="A1195">
            <v>654.097</v>
          </cell>
          <cell r="B1195">
            <v>599</v>
          </cell>
        </row>
        <row r="1196">
          <cell r="A1196">
            <v>653.886</v>
          </cell>
          <cell r="B1196">
            <v>598.996</v>
          </cell>
        </row>
        <row r="1197">
          <cell r="A1197">
            <v>654.034</v>
          </cell>
          <cell r="B1197">
            <v>599.001</v>
          </cell>
        </row>
        <row r="1198">
          <cell r="A1198">
            <v>654.183</v>
          </cell>
          <cell r="B1198">
            <v>599.009</v>
          </cell>
        </row>
        <row r="1199">
          <cell r="A1199">
            <v>654.007</v>
          </cell>
          <cell r="B1199">
            <v>599.024</v>
          </cell>
        </row>
        <row r="1200">
          <cell r="A1200">
            <v>654.097</v>
          </cell>
          <cell r="B1200">
            <v>599.036</v>
          </cell>
        </row>
        <row r="1201">
          <cell r="A1201">
            <v>654.136</v>
          </cell>
          <cell r="B1201">
            <v>599.021</v>
          </cell>
        </row>
        <row r="1202">
          <cell r="A1202">
            <v>654.069</v>
          </cell>
          <cell r="B1202">
            <v>599.036</v>
          </cell>
        </row>
        <row r="1203">
          <cell r="A1203">
            <v>654.073</v>
          </cell>
          <cell r="B1203">
            <v>598.997</v>
          </cell>
        </row>
        <row r="1204">
          <cell r="A1204">
            <v>654.144</v>
          </cell>
          <cell r="B1204">
            <v>599.478</v>
          </cell>
        </row>
        <row r="1205">
          <cell r="A1205">
            <v>654.046</v>
          </cell>
          <cell r="B1205">
            <v>599.345</v>
          </cell>
        </row>
        <row r="1206">
          <cell r="A1206">
            <v>654.069</v>
          </cell>
          <cell r="B1206">
            <v>599.333</v>
          </cell>
        </row>
        <row r="1207">
          <cell r="A1207">
            <v>654.072</v>
          </cell>
          <cell r="B1207">
            <v>599.352</v>
          </cell>
        </row>
        <row r="1208">
          <cell r="A1208">
            <v>654.041</v>
          </cell>
          <cell r="B1208">
            <v>599.32</v>
          </cell>
        </row>
        <row r="1209">
          <cell r="A1209">
            <v>653.99</v>
          </cell>
          <cell r="B1209">
            <v>599.344</v>
          </cell>
        </row>
        <row r="1210">
          <cell r="A1210">
            <v>654.025</v>
          </cell>
          <cell r="B1210">
            <v>599.32</v>
          </cell>
        </row>
        <row r="1211">
          <cell r="A1211">
            <v>654.088</v>
          </cell>
          <cell r="B1211">
            <v>599.254</v>
          </cell>
        </row>
        <row r="1212">
          <cell r="A1212">
            <v>654.08</v>
          </cell>
          <cell r="B1212">
            <v>599.234</v>
          </cell>
        </row>
        <row r="1213">
          <cell r="A1213">
            <v>654.045</v>
          </cell>
          <cell r="B1213">
            <v>599.258</v>
          </cell>
        </row>
        <row r="1214">
          <cell r="A1214">
            <v>654.045</v>
          </cell>
          <cell r="B1214">
            <v>599.246</v>
          </cell>
        </row>
        <row r="1215">
          <cell r="A1215">
            <v>654.15</v>
          </cell>
          <cell r="B1215">
            <v>599.254</v>
          </cell>
        </row>
        <row r="1216">
          <cell r="A1216">
            <v>654.111</v>
          </cell>
          <cell r="B1216">
            <v>599.227</v>
          </cell>
        </row>
        <row r="1217">
          <cell r="A1217">
            <v>653.994</v>
          </cell>
          <cell r="B1217">
            <v>599.215</v>
          </cell>
        </row>
        <row r="1218">
          <cell r="A1218">
            <v>654.104</v>
          </cell>
          <cell r="B1218">
            <v>599.234</v>
          </cell>
        </row>
        <row r="1219">
          <cell r="A1219">
            <v>654.057</v>
          </cell>
          <cell r="B1219">
            <v>599.219</v>
          </cell>
        </row>
        <row r="1220">
          <cell r="A1220">
            <v>654.029</v>
          </cell>
          <cell r="B1220">
            <v>599.234</v>
          </cell>
        </row>
        <row r="1221">
          <cell r="A1221">
            <v>653.998</v>
          </cell>
          <cell r="B1221">
            <v>599.242</v>
          </cell>
        </row>
        <row r="1222">
          <cell r="A1222">
            <v>625.221</v>
          </cell>
          <cell r="B1222">
            <v>599.234</v>
          </cell>
        </row>
        <row r="1223">
          <cell r="A1223">
            <v>597.944</v>
          </cell>
          <cell r="B1223">
            <v>599.219</v>
          </cell>
        </row>
        <row r="1224">
          <cell r="A1224">
            <v>624.072</v>
          </cell>
          <cell r="B1224">
            <v>599.227</v>
          </cell>
        </row>
        <row r="1225">
          <cell r="A1225">
            <v>624.463</v>
          </cell>
          <cell r="B1225">
            <v>599.219</v>
          </cell>
        </row>
        <row r="1226">
          <cell r="A1226">
            <v>637.061</v>
          </cell>
          <cell r="B1226">
            <v>599.223</v>
          </cell>
        </row>
        <row r="1227">
          <cell r="A1227">
            <v>637.115</v>
          </cell>
          <cell r="B1227">
            <v>599.223</v>
          </cell>
        </row>
        <row r="1228">
          <cell r="A1228">
            <v>639.084</v>
          </cell>
          <cell r="B1228">
            <v>599.211</v>
          </cell>
        </row>
        <row r="1229">
          <cell r="A1229">
            <v>638.826</v>
          </cell>
          <cell r="B1229">
            <v>599.215</v>
          </cell>
        </row>
        <row r="1230">
          <cell r="A1230">
            <v>638.088</v>
          </cell>
          <cell r="B1230">
            <v>599.219</v>
          </cell>
        </row>
        <row r="1231">
          <cell r="A1231">
            <v>638.791</v>
          </cell>
          <cell r="B1231">
            <v>599.246</v>
          </cell>
        </row>
        <row r="1232">
          <cell r="A1232">
            <v>638.842</v>
          </cell>
          <cell r="B1232">
            <v>599.23</v>
          </cell>
        </row>
        <row r="1233">
          <cell r="A1233">
            <v>637.229</v>
          </cell>
          <cell r="B1233">
            <v>599.238</v>
          </cell>
        </row>
        <row r="1234">
          <cell r="A1234">
            <v>637.248</v>
          </cell>
          <cell r="B1234">
            <v>599.219</v>
          </cell>
        </row>
        <row r="1235">
          <cell r="A1235">
            <v>637.295</v>
          </cell>
          <cell r="B1235">
            <v>599.223</v>
          </cell>
        </row>
        <row r="1236">
          <cell r="A1236">
            <v>637.225</v>
          </cell>
          <cell r="B1236">
            <v>599.223</v>
          </cell>
        </row>
        <row r="1237">
          <cell r="A1237">
            <v>637.283</v>
          </cell>
          <cell r="B1237">
            <v>599.223</v>
          </cell>
        </row>
        <row r="1238">
          <cell r="A1238">
            <v>637.342</v>
          </cell>
          <cell r="B1238">
            <v>599.223</v>
          </cell>
        </row>
        <row r="1239">
          <cell r="A1239">
            <v>637.631</v>
          </cell>
          <cell r="B1239">
            <v>599.207</v>
          </cell>
        </row>
        <row r="1240">
          <cell r="A1240">
            <v>637.678</v>
          </cell>
          <cell r="B1240">
            <v>599.211</v>
          </cell>
        </row>
        <row r="1241">
          <cell r="A1241">
            <v>637.635</v>
          </cell>
          <cell r="B1241">
            <v>599.223</v>
          </cell>
        </row>
        <row r="1242">
          <cell r="A1242">
            <v>637.654</v>
          </cell>
          <cell r="B1242">
            <v>599.223</v>
          </cell>
        </row>
        <row r="1243">
          <cell r="A1243">
            <v>637.576</v>
          </cell>
          <cell r="B1243">
            <v>599.238</v>
          </cell>
        </row>
        <row r="1244">
          <cell r="A1244">
            <v>637.604</v>
          </cell>
          <cell r="B1244">
            <v>599.234</v>
          </cell>
        </row>
        <row r="1245">
          <cell r="A1245">
            <v>637.611</v>
          </cell>
          <cell r="B1245">
            <v>599.211</v>
          </cell>
        </row>
        <row r="1246">
          <cell r="A1246">
            <v>637.467</v>
          </cell>
          <cell r="B1246">
            <v>599.211</v>
          </cell>
        </row>
        <row r="1247">
          <cell r="A1247">
            <v>637.518</v>
          </cell>
          <cell r="B1247">
            <v>599.137</v>
          </cell>
        </row>
        <row r="1248">
          <cell r="A1248">
            <v>637.588</v>
          </cell>
          <cell r="B1248">
            <v>599.109</v>
          </cell>
        </row>
        <row r="1249">
          <cell r="A1249">
            <v>637.611</v>
          </cell>
          <cell r="B1249">
            <v>599.133</v>
          </cell>
        </row>
        <row r="1250">
          <cell r="A1250">
            <v>637.611</v>
          </cell>
          <cell r="B1250">
            <v>599.121</v>
          </cell>
        </row>
        <row r="1251">
          <cell r="A1251">
            <v>637.627</v>
          </cell>
          <cell r="B1251">
            <v>599.125</v>
          </cell>
        </row>
        <row r="1252">
          <cell r="A1252">
            <v>637.576</v>
          </cell>
          <cell r="B1252">
            <v>599.121</v>
          </cell>
        </row>
        <row r="1253">
          <cell r="A1253">
            <v>637.639</v>
          </cell>
          <cell r="B1253">
            <v>599.129</v>
          </cell>
        </row>
        <row r="1254">
          <cell r="A1254">
            <v>637.623</v>
          </cell>
          <cell r="B1254">
            <v>599.141</v>
          </cell>
        </row>
        <row r="1255">
          <cell r="A1255">
            <v>637.486</v>
          </cell>
          <cell r="B1255">
            <v>599.137</v>
          </cell>
        </row>
        <row r="1256">
          <cell r="A1256">
            <v>637.467</v>
          </cell>
          <cell r="B1256">
            <v>599.117</v>
          </cell>
        </row>
        <row r="1257">
          <cell r="A1257">
            <v>637.428</v>
          </cell>
          <cell r="B1257">
            <v>599.113</v>
          </cell>
        </row>
        <row r="1258">
          <cell r="A1258">
            <v>637.537</v>
          </cell>
          <cell r="B1258">
            <v>599.129</v>
          </cell>
        </row>
        <row r="1259">
          <cell r="A1259">
            <v>637.51</v>
          </cell>
          <cell r="B1259">
            <v>599.102</v>
          </cell>
        </row>
        <row r="1260">
          <cell r="A1260">
            <v>637.58</v>
          </cell>
          <cell r="B1260">
            <v>599.113</v>
          </cell>
        </row>
        <row r="1261">
          <cell r="A1261">
            <v>637.537</v>
          </cell>
          <cell r="B1261">
            <v>599.102</v>
          </cell>
        </row>
        <row r="1262">
          <cell r="A1262">
            <v>637.545</v>
          </cell>
          <cell r="B1262">
            <v>599.117</v>
          </cell>
        </row>
        <row r="1263">
          <cell r="A1263">
            <v>637.58</v>
          </cell>
          <cell r="B1263">
            <v>599.117</v>
          </cell>
        </row>
        <row r="1264">
          <cell r="A1264">
            <v>637.561</v>
          </cell>
          <cell r="B1264">
            <v>599.117</v>
          </cell>
        </row>
        <row r="1265">
          <cell r="A1265">
            <v>637.537</v>
          </cell>
          <cell r="B1265">
            <v>599.113</v>
          </cell>
        </row>
        <row r="1266">
          <cell r="A1266">
            <v>637.576</v>
          </cell>
          <cell r="B1266">
            <v>599.117</v>
          </cell>
        </row>
        <row r="1267">
          <cell r="A1267">
            <v>638.432</v>
          </cell>
          <cell r="B1267">
            <v>599.117</v>
          </cell>
        </row>
        <row r="1268">
          <cell r="A1268">
            <v>637.604</v>
          </cell>
          <cell r="B1268">
            <v>599.113</v>
          </cell>
        </row>
        <row r="1269">
          <cell r="A1269">
            <v>637.607</v>
          </cell>
          <cell r="B1269">
            <v>599.129</v>
          </cell>
        </row>
        <row r="1270">
          <cell r="A1270">
            <v>637.635</v>
          </cell>
          <cell r="B1270">
            <v>599.105</v>
          </cell>
        </row>
        <row r="1271">
          <cell r="A1271">
            <v>637.607</v>
          </cell>
          <cell r="B1271">
            <v>599.117</v>
          </cell>
        </row>
        <row r="1272">
          <cell r="A1272">
            <v>637.58</v>
          </cell>
          <cell r="B1272">
            <v>599.109</v>
          </cell>
        </row>
        <row r="1273">
          <cell r="A1273">
            <v>637.588</v>
          </cell>
          <cell r="B1273">
            <v>599.125</v>
          </cell>
        </row>
        <row r="1274">
          <cell r="A1274">
            <v>637.623</v>
          </cell>
          <cell r="B1274">
            <v>599.133</v>
          </cell>
        </row>
        <row r="1275">
          <cell r="A1275">
            <v>637.627</v>
          </cell>
          <cell r="B1275">
            <v>599.109</v>
          </cell>
        </row>
        <row r="1276">
          <cell r="A1276">
            <v>637.615</v>
          </cell>
          <cell r="B1276">
            <v>599.129</v>
          </cell>
        </row>
        <row r="1277">
          <cell r="A1277">
            <v>637.564</v>
          </cell>
          <cell r="B1277">
            <v>599.113</v>
          </cell>
        </row>
        <row r="1278">
          <cell r="A1278">
            <v>637.592</v>
          </cell>
          <cell r="B1278">
            <v>599.117</v>
          </cell>
        </row>
        <row r="1279">
          <cell r="A1279">
            <v>637.518</v>
          </cell>
          <cell r="B1279">
            <v>599.105</v>
          </cell>
        </row>
        <row r="1280">
          <cell r="A1280">
            <v>637.529</v>
          </cell>
          <cell r="B1280">
            <v>599.129</v>
          </cell>
        </row>
        <row r="1281">
          <cell r="A1281">
            <v>637.529</v>
          </cell>
          <cell r="B1281">
            <v>599.105</v>
          </cell>
        </row>
        <row r="1282">
          <cell r="A1282">
            <v>637.564</v>
          </cell>
          <cell r="B1282">
            <v>599.039</v>
          </cell>
        </row>
        <row r="1283">
          <cell r="A1283">
            <v>637.561</v>
          </cell>
          <cell r="B1283">
            <v>599.023</v>
          </cell>
        </row>
        <row r="1284">
          <cell r="A1284">
            <v>637.537</v>
          </cell>
          <cell r="B1284">
            <v>599.023</v>
          </cell>
        </row>
        <row r="1285">
          <cell r="A1285">
            <v>637.564</v>
          </cell>
          <cell r="B1285">
            <v>599</v>
          </cell>
        </row>
        <row r="1286">
          <cell r="A1286">
            <v>637.623</v>
          </cell>
          <cell r="B1286">
            <v>599.004</v>
          </cell>
        </row>
        <row r="1287">
          <cell r="A1287">
            <v>637.615</v>
          </cell>
          <cell r="B1287">
            <v>599.02</v>
          </cell>
        </row>
        <row r="1288">
          <cell r="A1288">
            <v>637.588</v>
          </cell>
          <cell r="B1288">
            <v>599.016</v>
          </cell>
        </row>
        <row r="1289">
          <cell r="A1289">
            <v>637.615</v>
          </cell>
          <cell r="B1289">
            <v>599.016</v>
          </cell>
        </row>
        <row r="1290">
          <cell r="A1290">
            <v>637.627</v>
          </cell>
          <cell r="B1290">
            <v>599.004</v>
          </cell>
        </row>
        <row r="1291">
          <cell r="A1291">
            <v>637.607</v>
          </cell>
          <cell r="B1291">
            <v>599.012</v>
          </cell>
        </row>
        <row r="1292">
          <cell r="A1292">
            <v>637.549</v>
          </cell>
          <cell r="B1292">
            <v>599.008</v>
          </cell>
        </row>
        <row r="1293">
          <cell r="A1293">
            <v>637.557</v>
          </cell>
          <cell r="B1293">
            <v>599.004</v>
          </cell>
        </row>
        <row r="1294">
          <cell r="A1294">
            <v>637.549</v>
          </cell>
          <cell r="B1294">
            <v>599.008</v>
          </cell>
        </row>
        <row r="1295">
          <cell r="A1295">
            <v>637.541</v>
          </cell>
          <cell r="B1295">
            <v>599.008</v>
          </cell>
        </row>
        <row r="1296">
          <cell r="A1296">
            <v>637.568</v>
          </cell>
          <cell r="B1296">
            <v>598.996</v>
          </cell>
        </row>
        <row r="1297">
          <cell r="A1297">
            <v>637.607</v>
          </cell>
          <cell r="B1297">
            <v>599.004</v>
          </cell>
        </row>
        <row r="1298">
          <cell r="A1298">
            <v>637.549</v>
          </cell>
          <cell r="B1298">
            <v>599.012</v>
          </cell>
        </row>
        <row r="1299">
          <cell r="A1299">
            <v>637.607</v>
          </cell>
          <cell r="B1299">
            <v>598.992</v>
          </cell>
        </row>
        <row r="1300">
          <cell r="A1300">
            <v>637.635</v>
          </cell>
          <cell r="B1300">
            <v>598.992</v>
          </cell>
        </row>
        <row r="1301">
          <cell r="A1301">
            <v>637.623</v>
          </cell>
          <cell r="B1301">
            <v>598.992</v>
          </cell>
        </row>
        <row r="1302">
          <cell r="A1302">
            <v>637.646</v>
          </cell>
          <cell r="B1302">
            <v>599.008</v>
          </cell>
        </row>
        <row r="1303">
          <cell r="A1303">
            <v>637.611</v>
          </cell>
          <cell r="B1303">
            <v>599.008</v>
          </cell>
        </row>
        <row r="1304">
          <cell r="A1304">
            <v>637.592</v>
          </cell>
          <cell r="B1304">
            <v>598.98</v>
          </cell>
        </row>
        <row r="1305">
          <cell r="A1305">
            <v>637.916</v>
          </cell>
          <cell r="B1305">
            <v>599.004</v>
          </cell>
        </row>
        <row r="1306">
          <cell r="A1306">
            <v>637.58</v>
          </cell>
          <cell r="B1306">
            <v>599.004</v>
          </cell>
        </row>
        <row r="1307">
          <cell r="A1307">
            <v>637.627</v>
          </cell>
          <cell r="B1307">
            <v>599</v>
          </cell>
        </row>
        <row r="1308">
          <cell r="A1308">
            <v>637.646</v>
          </cell>
          <cell r="B1308">
            <v>599.004</v>
          </cell>
        </row>
        <row r="1309">
          <cell r="A1309">
            <v>637.596</v>
          </cell>
          <cell r="B1309">
            <v>599.023</v>
          </cell>
        </row>
        <row r="1310">
          <cell r="A1310">
            <v>638.385</v>
          </cell>
          <cell r="B1310">
            <v>599.016</v>
          </cell>
        </row>
        <row r="1311">
          <cell r="A1311">
            <v>637.619</v>
          </cell>
          <cell r="B1311">
            <v>599.195</v>
          </cell>
        </row>
        <row r="1312">
          <cell r="A1312">
            <v>637.611</v>
          </cell>
          <cell r="B1312">
            <v>599.375</v>
          </cell>
        </row>
        <row r="1313">
          <cell r="A1313">
            <v>637.607</v>
          </cell>
          <cell r="B1313">
            <v>599.336</v>
          </cell>
        </row>
        <row r="1314">
          <cell r="A1314">
            <v>637.619</v>
          </cell>
          <cell r="B1314">
            <v>599.34</v>
          </cell>
        </row>
        <row r="1315">
          <cell r="A1315">
            <v>637.658</v>
          </cell>
          <cell r="B1315">
            <v>599.34</v>
          </cell>
        </row>
        <row r="1316">
          <cell r="A1316">
            <v>637.631</v>
          </cell>
          <cell r="B1316">
            <v>599.336</v>
          </cell>
        </row>
        <row r="1317">
          <cell r="A1317">
            <v>637.537</v>
          </cell>
          <cell r="B1317">
            <v>599.312</v>
          </cell>
        </row>
        <row r="1318">
          <cell r="A1318">
            <v>637.557</v>
          </cell>
          <cell r="B1318">
            <v>599.23</v>
          </cell>
        </row>
        <row r="1319">
          <cell r="A1319">
            <v>637.537</v>
          </cell>
          <cell r="B1319">
            <v>599.23</v>
          </cell>
        </row>
        <row r="1320">
          <cell r="A1320">
            <v>637.588</v>
          </cell>
          <cell r="B1320">
            <v>599.242</v>
          </cell>
        </row>
        <row r="1321">
          <cell r="A1321">
            <v>637.619</v>
          </cell>
          <cell r="B1321">
            <v>599.219</v>
          </cell>
        </row>
        <row r="1322">
          <cell r="A1322">
            <v>637.627</v>
          </cell>
          <cell r="B1322">
            <v>599.238</v>
          </cell>
        </row>
        <row r="1323">
          <cell r="A1323">
            <v>637.65</v>
          </cell>
          <cell r="B1323">
            <v>599.238</v>
          </cell>
        </row>
        <row r="1324">
          <cell r="A1324">
            <v>637.639</v>
          </cell>
          <cell r="B1324">
            <v>599.25</v>
          </cell>
        </row>
        <row r="1325">
          <cell r="A1325">
            <v>637.627</v>
          </cell>
          <cell r="B1325">
            <v>599.25</v>
          </cell>
        </row>
        <row r="1326">
          <cell r="A1326">
            <v>637.611</v>
          </cell>
          <cell r="B1326">
            <v>599.238</v>
          </cell>
        </row>
        <row r="1327">
          <cell r="A1327">
            <v>637.584</v>
          </cell>
          <cell r="B1327">
            <v>599.219</v>
          </cell>
        </row>
        <row r="1328">
          <cell r="A1328">
            <v>637.65</v>
          </cell>
          <cell r="B1328">
            <v>599.223</v>
          </cell>
        </row>
        <row r="1329">
          <cell r="A1329">
            <v>637.568</v>
          </cell>
          <cell r="B1329">
            <v>599.23</v>
          </cell>
        </row>
        <row r="1330">
          <cell r="A1330">
            <v>638.338</v>
          </cell>
          <cell r="B1330">
            <v>599.227</v>
          </cell>
        </row>
        <row r="1331">
          <cell r="A1331">
            <v>638.314</v>
          </cell>
          <cell r="B1331">
            <v>599.227</v>
          </cell>
        </row>
        <row r="1332">
          <cell r="A1332">
            <v>637.561</v>
          </cell>
          <cell r="B1332">
            <v>599.402</v>
          </cell>
        </row>
        <row r="1333">
          <cell r="A1333">
            <v>637.576</v>
          </cell>
          <cell r="B1333">
            <v>599.23</v>
          </cell>
        </row>
        <row r="1334">
          <cell r="A1334">
            <v>637.502</v>
          </cell>
          <cell r="B1334">
            <v>599.234</v>
          </cell>
        </row>
        <row r="1335">
          <cell r="A1335">
            <v>637.506</v>
          </cell>
          <cell r="B1335">
            <v>599.223</v>
          </cell>
        </row>
        <row r="1336">
          <cell r="A1336">
            <v>637.564</v>
          </cell>
          <cell r="B1336">
            <v>599.234</v>
          </cell>
        </row>
        <row r="1337">
          <cell r="A1337">
            <v>637.592</v>
          </cell>
          <cell r="B1337">
            <v>599.242</v>
          </cell>
        </row>
        <row r="1338">
          <cell r="A1338">
            <v>637.611</v>
          </cell>
          <cell r="B1338">
            <v>599.207</v>
          </cell>
        </row>
        <row r="1339">
          <cell r="A1339">
            <v>637.623</v>
          </cell>
          <cell r="B1339">
            <v>599.219</v>
          </cell>
        </row>
        <row r="1340">
          <cell r="A1340">
            <v>637.568</v>
          </cell>
          <cell r="B1340">
            <v>599.23</v>
          </cell>
        </row>
        <row r="1341">
          <cell r="A1341">
            <v>637.627</v>
          </cell>
          <cell r="B1341">
            <v>599.227</v>
          </cell>
        </row>
        <row r="1342">
          <cell r="A1342">
            <v>637.588</v>
          </cell>
          <cell r="B1342">
            <v>599.234</v>
          </cell>
        </row>
        <row r="1343">
          <cell r="A1343">
            <v>637.572</v>
          </cell>
          <cell r="B1343">
            <v>599.234</v>
          </cell>
        </row>
        <row r="1344">
          <cell r="A1344">
            <v>637.537</v>
          </cell>
          <cell r="B1344">
            <v>599.234</v>
          </cell>
        </row>
        <row r="1345">
          <cell r="A1345">
            <v>637.557</v>
          </cell>
          <cell r="B1345">
            <v>599.234</v>
          </cell>
        </row>
        <row r="1346">
          <cell r="A1346">
            <v>637.588</v>
          </cell>
          <cell r="B1346">
            <v>599.227</v>
          </cell>
        </row>
        <row r="1347">
          <cell r="A1347">
            <v>637.584</v>
          </cell>
          <cell r="B1347">
            <v>599.266</v>
          </cell>
        </row>
        <row r="1348">
          <cell r="A1348">
            <v>637.6</v>
          </cell>
          <cell r="B1348">
            <v>599.238</v>
          </cell>
        </row>
        <row r="1349">
          <cell r="A1349">
            <v>637.576</v>
          </cell>
          <cell r="B1349">
            <v>599.23</v>
          </cell>
        </row>
        <row r="1350">
          <cell r="A1350">
            <v>637.619</v>
          </cell>
          <cell r="B1350">
            <v>599.211</v>
          </cell>
        </row>
        <row r="1351">
          <cell r="A1351">
            <v>637.803</v>
          </cell>
          <cell r="B1351">
            <v>599.25</v>
          </cell>
        </row>
        <row r="1352">
          <cell r="A1352">
            <v>637.619</v>
          </cell>
          <cell r="B1352">
            <v>599.238</v>
          </cell>
        </row>
        <row r="1353">
          <cell r="A1353">
            <v>637.814</v>
          </cell>
          <cell r="B1353">
            <v>599.223</v>
          </cell>
        </row>
        <row r="1354">
          <cell r="A1354">
            <v>637.529</v>
          </cell>
          <cell r="B1354">
            <v>599.148</v>
          </cell>
        </row>
        <row r="1355">
          <cell r="A1355">
            <v>637.533</v>
          </cell>
          <cell r="B1355">
            <v>599.129</v>
          </cell>
        </row>
        <row r="1356">
          <cell r="A1356">
            <v>637.541</v>
          </cell>
          <cell r="B1356">
            <v>599.121</v>
          </cell>
        </row>
        <row r="1357">
          <cell r="A1357">
            <v>637.584</v>
          </cell>
          <cell r="B1357">
            <v>599.113</v>
          </cell>
        </row>
        <row r="1358">
          <cell r="A1358">
            <v>637.615</v>
          </cell>
          <cell r="B1358">
            <v>599.117</v>
          </cell>
        </row>
        <row r="1359">
          <cell r="A1359">
            <v>637.607</v>
          </cell>
          <cell r="B1359">
            <v>599.113</v>
          </cell>
        </row>
        <row r="1360">
          <cell r="A1360">
            <v>637.592</v>
          </cell>
          <cell r="B1360">
            <v>599.117</v>
          </cell>
        </row>
        <row r="1361">
          <cell r="A1361">
            <v>637.596</v>
          </cell>
          <cell r="B1361">
            <v>599.102</v>
          </cell>
        </row>
        <row r="1362">
          <cell r="A1362">
            <v>637.596</v>
          </cell>
          <cell r="B1362">
            <v>599.117</v>
          </cell>
        </row>
        <row r="1363">
          <cell r="A1363">
            <v>637.846</v>
          </cell>
          <cell r="B1363">
            <v>599.125</v>
          </cell>
        </row>
        <row r="1364">
          <cell r="A1364">
            <v>637.631</v>
          </cell>
          <cell r="B1364">
            <v>599.125</v>
          </cell>
        </row>
        <row r="1365">
          <cell r="A1365">
            <v>637.494</v>
          </cell>
          <cell r="B1365">
            <v>599.129</v>
          </cell>
        </row>
        <row r="1366">
          <cell r="A1366">
            <v>637.502</v>
          </cell>
          <cell r="B1366">
            <v>599.129</v>
          </cell>
        </row>
        <row r="1367">
          <cell r="A1367">
            <v>637.51</v>
          </cell>
          <cell r="B1367">
            <v>599.141</v>
          </cell>
        </row>
        <row r="1368">
          <cell r="A1368">
            <v>637.545</v>
          </cell>
          <cell r="B1368">
            <v>599.133</v>
          </cell>
        </row>
        <row r="1369">
          <cell r="A1369">
            <v>637.6</v>
          </cell>
          <cell r="B1369">
            <v>599.145</v>
          </cell>
        </row>
        <row r="1370">
          <cell r="A1370">
            <v>637.588</v>
          </cell>
          <cell r="B1370">
            <v>599.121</v>
          </cell>
        </row>
        <row r="1371">
          <cell r="A1371">
            <v>637.545</v>
          </cell>
          <cell r="B1371">
            <v>599.129</v>
          </cell>
        </row>
        <row r="1372">
          <cell r="A1372">
            <v>637.514</v>
          </cell>
          <cell r="B1372">
            <v>599.145</v>
          </cell>
        </row>
        <row r="1373">
          <cell r="A1373">
            <v>637.518</v>
          </cell>
          <cell r="B1373">
            <v>599.156</v>
          </cell>
        </row>
        <row r="1374">
          <cell r="A1374">
            <v>637.6</v>
          </cell>
          <cell r="B1374">
            <v>599.141</v>
          </cell>
        </row>
        <row r="1375">
          <cell r="A1375">
            <v>637.615</v>
          </cell>
          <cell r="B1375">
            <v>599.137</v>
          </cell>
        </row>
        <row r="1376">
          <cell r="A1376">
            <v>637.604</v>
          </cell>
          <cell r="B1376">
            <v>599.102</v>
          </cell>
        </row>
        <row r="1377">
          <cell r="A1377">
            <v>637.615</v>
          </cell>
          <cell r="B1377">
            <v>599.117</v>
          </cell>
        </row>
        <row r="1378">
          <cell r="A1378">
            <v>637.588</v>
          </cell>
          <cell r="B1378">
            <v>599.121</v>
          </cell>
        </row>
        <row r="1379">
          <cell r="A1379">
            <v>637.58</v>
          </cell>
          <cell r="B1379">
            <v>599.133</v>
          </cell>
        </row>
        <row r="1380">
          <cell r="A1380">
            <v>637.611</v>
          </cell>
          <cell r="B1380">
            <v>599.164</v>
          </cell>
        </row>
        <row r="1381">
          <cell r="A1381">
            <v>637.557</v>
          </cell>
          <cell r="B1381">
            <v>599.117</v>
          </cell>
        </row>
        <row r="1382">
          <cell r="A1382">
            <v>638.271</v>
          </cell>
          <cell r="B1382">
            <v>599.133</v>
          </cell>
        </row>
        <row r="1383">
          <cell r="A1383">
            <v>637.518</v>
          </cell>
          <cell r="B1383">
            <v>599.152</v>
          </cell>
        </row>
        <row r="1384">
          <cell r="A1384">
            <v>637.58</v>
          </cell>
          <cell r="B1384">
            <v>599.141</v>
          </cell>
        </row>
        <row r="1385">
          <cell r="A1385">
            <v>637.604</v>
          </cell>
          <cell r="B1385">
            <v>599.105</v>
          </cell>
        </row>
        <row r="1386">
          <cell r="A1386">
            <v>637.611</v>
          </cell>
          <cell r="B1386">
            <v>599.141</v>
          </cell>
        </row>
        <row r="1387">
          <cell r="A1387">
            <v>637.592</v>
          </cell>
          <cell r="B1387">
            <v>599.145</v>
          </cell>
        </row>
        <row r="1388">
          <cell r="A1388">
            <v>637.596</v>
          </cell>
          <cell r="B1388">
            <v>599.137</v>
          </cell>
        </row>
        <row r="1389">
          <cell r="A1389">
            <v>637.6</v>
          </cell>
          <cell r="B1389">
            <v>599.113</v>
          </cell>
        </row>
        <row r="1390">
          <cell r="A1390">
            <v>637.607</v>
          </cell>
          <cell r="B1390">
            <v>599.016</v>
          </cell>
        </row>
        <row r="1391">
          <cell r="A1391">
            <v>637.584</v>
          </cell>
          <cell r="B1391">
            <v>599.023</v>
          </cell>
        </row>
        <row r="1392">
          <cell r="A1392">
            <v>637.607</v>
          </cell>
          <cell r="B1392">
            <v>599.008</v>
          </cell>
        </row>
        <row r="1393">
          <cell r="A1393">
            <v>637.439</v>
          </cell>
          <cell r="B1393">
            <v>599.027</v>
          </cell>
        </row>
        <row r="1394">
          <cell r="A1394">
            <v>637.498</v>
          </cell>
          <cell r="B1394">
            <v>599.012</v>
          </cell>
        </row>
        <row r="1395">
          <cell r="A1395">
            <v>637.572</v>
          </cell>
          <cell r="B1395">
            <v>599.039</v>
          </cell>
        </row>
        <row r="1396">
          <cell r="A1396">
            <v>637.607</v>
          </cell>
          <cell r="B1396">
            <v>599.031</v>
          </cell>
        </row>
        <row r="1397">
          <cell r="A1397">
            <v>637.631</v>
          </cell>
          <cell r="B1397">
            <v>599.023</v>
          </cell>
        </row>
        <row r="1398">
          <cell r="A1398">
            <v>637.611</v>
          </cell>
          <cell r="B1398">
            <v>599.039</v>
          </cell>
        </row>
        <row r="1399">
          <cell r="A1399">
            <v>637.525</v>
          </cell>
          <cell r="B1399">
            <v>599.031</v>
          </cell>
        </row>
        <row r="1400">
          <cell r="A1400">
            <v>637.537</v>
          </cell>
          <cell r="B1400">
            <v>599.035</v>
          </cell>
        </row>
        <row r="1401">
          <cell r="A1401">
            <v>637.561</v>
          </cell>
          <cell r="B1401">
            <v>599.023</v>
          </cell>
        </row>
        <row r="1402">
          <cell r="A1402">
            <v>637.588</v>
          </cell>
          <cell r="B1402">
            <v>599.031</v>
          </cell>
        </row>
        <row r="1403">
          <cell r="A1403">
            <v>637.541</v>
          </cell>
          <cell r="B1403">
            <v>599.016</v>
          </cell>
        </row>
        <row r="1404">
          <cell r="A1404">
            <v>637.561</v>
          </cell>
          <cell r="B1404">
            <v>599.02</v>
          </cell>
        </row>
        <row r="1405">
          <cell r="A1405">
            <v>637.58</v>
          </cell>
          <cell r="B1405">
            <v>598.996</v>
          </cell>
        </row>
        <row r="1406">
          <cell r="A1406">
            <v>637.533</v>
          </cell>
          <cell r="B1406">
            <v>599.035</v>
          </cell>
        </row>
        <row r="1407">
          <cell r="A1407">
            <v>637.561</v>
          </cell>
          <cell r="B1407">
            <v>599.031</v>
          </cell>
        </row>
        <row r="1408">
          <cell r="A1408">
            <v>637.572</v>
          </cell>
          <cell r="B1408">
            <v>599.035</v>
          </cell>
        </row>
        <row r="1409">
          <cell r="A1409">
            <v>637.604</v>
          </cell>
          <cell r="B1409">
            <v>599.027</v>
          </cell>
        </row>
        <row r="1410">
          <cell r="A1410">
            <v>637.506</v>
          </cell>
          <cell r="B1410">
            <v>599.023</v>
          </cell>
        </row>
        <row r="1411">
          <cell r="A1411">
            <v>637.596</v>
          </cell>
          <cell r="B1411">
            <v>599.023</v>
          </cell>
        </row>
        <row r="1412">
          <cell r="A1412">
            <v>637.553</v>
          </cell>
          <cell r="B1412">
            <v>599.047</v>
          </cell>
        </row>
        <row r="1413">
          <cell r="A1413">
            <v>637.611</v>
          </cell>
          <cell r="B1413">
            <v>599.047</v>
          </cell>
        </row>
        <row r="1414">
          <cell r="B1414">
            <v>599.109</v>
          </cell>
        </row>
      </sheetData>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测试报告"/>
      <sheetName val="icafe遗留buglist"/>
      <sheetName val="内存泄漏测试"/>
    </sheetNames>
    <sheetDataSet>
      <sheetData sheetId="0"/>
      <sheetData sheetId="1"/>
      <sheetData sheetId="2">
        <row r="1">
          <cell r="A1">
            <v>34.124</v>
          </cell>
        </row>
        <row r="2">
          <cell r="A2">
            <v>34.583</v>
          </cell>
        </row>
        <row r="3">
          <cell r="A3">
            <v>34.5635</v>
          </cell>
        </row>
        <row r="4">
          <cell r="A4">
            <v>34.5635</v>
          </cell>
        </row>
        <row r="5">
          <cell r="A5">
            <v>34.5635</v>
          </cell>
        </row>
        <row r="6">
          <cell r="A6">
            <v>34.5635</v>
          </cell>
        </row>
        <row r="7">
          <cell r="A7">
            <v>34.5635</v>
          </cell>
        </row>
        <row r="8">
          <cell r="A8">
            <v>34.5635</v>
          </cell>
        </row>
        <row r="9">
          <cell r="A9">
            <v>34.5635</v>
          </cell>
        </row>
        <row r="10">
          <cell r="A10">
            <v>34.5635</v>
          </cell>
        </row>
        <row r="11">
          <cell r="A11">
            <v>34.5635</v>
          </cell>
        </row>
        <row r="12">
          <cell r="A12">
            <v>34.5635</v>
          </cell>
        </row>
        <row r="13">
          <cell r="A13">
            <v>34.5635</v>
          </cell>
        </row>
        <row r="14">
          <cell r="A14">
            <v>34.5635</v>
          </cell>
        </row>
        <row r="15">
          <cell r="A15">
            <v>34.5635</v>
          </cell>
        </row>
        <row r="16">
          <cell r="A16">
            <v>34.5635</v>
          </cell>
        </row>
        <row r="17">
          <cell r="A17">
            <v>34.5635</v>
          </cell>
        </row>
        <row r="18">
          <cell r="A18">
            <v>34.5625</v>
          </cell>
        </row>
        <row r="19">
          <cell r="A19">
            <v>34.5625</v>
          </cell>
        </row>
        <row r="20">
          <cell r="A20">
            <v>34.5625</v>
          </cell>
        </row>
        <row r="21">
          <cell r="A21">
            <v>34.5664</v>
          </cell>
        </row>
        <row r="22">
          <cell r="A22">
            <v>34.5625</v>
          </cell>
        </row>
        <row r="23">
          <cell r="A23">
            <v>34.5273</v>
          </cell>
        </row>
        <row r="24">
          <cell r="A24">
            <v>34.5273</v>
          </cell>
        </row>
        <row r="25">
          <cell r="A25">
            <v>34.5273</v>
          </cell>
        </row>
        <row r="26">
          <cell r="A26">
            <v>34.5273</v>
          </cell>
        </row>
        <row r="27">
          <cell r="A27">
            <v>34.5273</v>
          </cell>
        </row>
        <row r="28">
          <cell r="A28">
            <v>34.5273</v>
          </cell>
        </row>
        <row r="29">
          <cell r="A29">
            <v>34.5273</v>
          </cell>
        </row>
        <row r="30">
          <cell r="A30">
            <v>34.5283</v>
          </cell>
        </row>
        <row r="31">
          <cell r="A31">
            <v>34.5244</v>
          </cell>
        </row>
        <row r="32">
          <cell r="A32">
            <v>34.5283</v>
          </cell>
        </row>
        <row r="33">
          <cell r="A33">
            <v>34.5283</v>
          </cell>
        </row>
        <row r="34">
          <cell r="A34">
            <v>34.5283</v>
          </cell>
        </row>
        <row r="35">
          <cell r="A35">
            <v>34.5283</v>
          </cell>
        </row>
        <row r="36">
          <cell r="A36">
            <v>34.5283</v>
          </cell>
        </row>
        <row r="37">
          <cell r="A37">
            <v>34.5283</v>
          </cell>
        </row>
        <row r="38">
          <cell r="A38">
            <v>34.5283</v>
          </cell>
        </row>
        <row r="39">
          <cell r="A39">
            <v>34.5283</v>
          </cell>
        </row>
        <row r="40">
          <cell r="A40">
            <v>34.5283</v>
          </cell>
        </row>
        <row r="41">
          <cell r="A41">
            <v>34.5205</v>
          </cell>
        </row>
        <row r="42">
          <cell r="A42">
            <v>34.5205</v>
          </cell>
        </row>
        <row r="43">
          <cell r="A43">
            <v>34.5205</v>
          </cell>
        </row>
        <row r="44">
          <cell r="A44">
            <v>34.5205</v>
          </cell>
        </row>
        <row r="45">
          <cell r="A45">
            <v>34.4893</v>
          </cell>
        </row>
        <row r="46">
          <cell r="A46">
            <v>34.4854</v>
          </cell>
        </row>
        <row r="47">
          <cell r="A47">
            <v>34.4883</v>
          </cell>
        </row>
        <row r="48">
          <cell r="A48">
            <v>34.4883</v>
          </cell>
        </row>
        <row r="49">
          <cell r="A49">
            <v>34.4883</v>
          </cell>
        </row>
        <row r="50">
          <cell r="A50">
            <v>34.4922</v>
          </cell>
        </row>
        <row r="51">
          <cell r="A51">
            <v>34.4922</v>
          </cell>
        </row>
        <row r="52">
          <cell r="A52">
            <v>34.4883</v>
          </cell>
        </row>
        <row r="53">
          <cell r="A53">
            <v>34.4883</v>
          </cell>
        </row>
        <row r="54">
          <cell r="A54">
            <v>34.4883</v>
          </cell>
        </row>
        <row r="55">
          <cell r="A55">
            <v>34.4883</v>
          </cell>
        </row>
        <row r="56">
          <cell r="A56">
            <v>34.4883</v>
          </cell>
        </row>
        <row r="57">
          <cell r="A57">
            <v>34.4883</v>
          </cell>
        </row>
        <row r="58">
          <cell r="A58">
            <v>34.4893</v>
          </cell>
        </row>
        <row r="59">
          <cell r="A59">
            <v>34.4893</v>
          </cell>
        </row>
        <row r="60">
          <cell r="A60">
            <v>34.4893</v>
          </cell>
        </row>
        <row r="61">
          <cell r="A61">
            <v>34.4854</v>
          </cell>
        </row>
        <row r="62">
          <cell r="A62">
            <v>34.4893</v>
          </cell>
        </row>
        <row r="63">
          <cell r="A63">
            <v>34.4893</v>
          </cell>
        </row>
        <row r="64">
          <cell r="A64">
            <v>34.4893</v>
          </cell>
        </row>
        <row r="65">
          <cell r="A65">
            <v>34.4893</v>
          </cell>
        </row>
        <row r="66">
          <cell r="A66">
            <v>34.4893</v>
          </cell>
        </row>
        <row r="67">
          <cell r="A67">
            <v>34.4893</v>
          </cell>
        </row>
        <row r="68">
          <cell r="A68">
            <v>34.4893</v>
          </cell>
        </row>
        <row r="69">
          <cell r="A69">
            <v>34.4893</v>
          </cell>
        </row>
        <row r="70">
          <cell r="A70">
            <v>34.4893</v>
          </cell>
        </row>
        <row r="71">
          <cell r="A71">
            <v>34.4893</v>
          </cell>
        </row>
        <row r="72">
          <cell r="A72">
            <v>34.4893</v>
          </cell>
        </row>
        <row r="73">
          <cell r="A73">
            <v>34.4893</v>
          </cell>
        </row>
        <row r="74">
          <cell r="A74">
            <v>34.4893</v>
          </cell>
        </row>
        <row r="75">
          <cell r="A75">
            <v>34.4883</v>
          </cell>
        </row>
        <row r="76">
          <cell r="A76">
            <v>34.4883</v>
          </cell>
        </row>
        <row r="77">
          <cell r="A77">
            <v>34.4883</v>
          </cell>
        </row>
        <row r="78">
          <cell r="A78">
            <v>34.4883</v>
          </cell>
        </row>
        <row r="79">
          <cell r="A79">
            <v>34.4883</v>
          </cell>
        </row>
        <row r="80">
          <cell r="A80">
            <v>34.4922</v>
          </cell>
        </row>
        <row r="81">
          <cell r="A81">
            <v>34.4922</v>
          </cell>
        </row>
        <row r="82">
          <cell r="A82">
            <v>34.4883</v>
          </cell>
        </row>
        <row r="83">
          <cell r="A83">
            <v>34.4883</v>
          </cell>
        </row>
        <row r="84">
          <cell r="A84">
            <v>34.4883</v>
          </cell>
        </row>
        <row r="85">
          <cell r="A85">
            <v>34.4883</v>
          </cell>
        </row>
        <row r="86">
          <cell r="A86">
            <v>34.4883</v>
          </cell>
        </row>
        <row r="87">
          <cell r="A87">
            <v>34.4893</v>
          </cell>
        </row>
        <row r="88">
          <cell r="A88">
            <v>34.4893</v>
          </cell>
        </row>
        <row r="89">
          <cell r="A89">
            <v>34.4893</v>
          </cell>
        </row>
        <row r="90">
          <cell r="A90">
            <v>34.4893</v>
          </cell>
        </row>
        <row r="91">
          <cell r="A91">
            <v>34.4854</v>
          </cell>
        </row>
        <row r="92">
          <cell r="A92">
            <v>34.4893</v>
          </cell>
        </row>
        <row r="93">
          <cell r="A93">
            <v>34.4893</v>
          </cell>
        </row>
        <row r="94">
          <cell r="A94">
            <v>34.4893</v>
          </cell>
        </row>
        <row r="95">
          <cell r="A95">
            <v>34.4893</v>
          </cell>
        </row>
        <row r="96">
          <cell r="A96">
            <v>34.4893</v>
          </cell>
        </row>
        <row r="97">
          <cell r="A97">
            <v>34.4893</v>
          </cell>
        </row>
        <row r="98">
          <cell r="A98">
            <v>34.4893</v>
          </cell>
        </row>
        <row r="99">
          <cell r="A99">
            <v>34.4893</v>
          </cell>
        </row>
        <row r="100">
          <cell r="A100">
            <v>34.4893</v>
          </cell>
        </row>
        <row r="101">
          <cell r="A101">
            <v>34.4893</v>
          </cell>
        </row>
        <row r="102">
          <cell r="A102">
            <v>34.4893</v>
          </cell>
        </row>
        <row r="103">
          <cell r="A103">
            <v>34.4893</v>
          </cell>
        </row>
        <row r="104">
          <cell r="A104">
            <v>34.4883</v>
          </cell>
        </row>
        <row r="105">
          <cell r="A105">
            <v>34.4883</v>
          </cell>
        </row>
        <row r="106">
          <cell r="A106">
            <v>34.4883</v>
          </cell>
        </row>
        <row r="107">
          <cell r="A107">
            <v>34.4883</v>
          </cell>
        </row>
        <row r="108">
          <cell r="A108">
            <v>34.4883</v>
          </cell>
        </row>
        <row r="109">
          <cell r="A109">
            <v>34.4883</v>
          </cell>
        </row>
        <row r="110">
          <cell r="A110">
            <v>34.4922</v>
          </cell>
        </row>
        <row r="111">
          <cell r="A111">
            <v>34.4922</v>
          </cell>
        </row>
        <row r="112">
          <cell r="A112">
            <v>34.4883</v>
          </cell>
        </row>
        <row r="113">
          <cell r="A113">
            <v>34.4883</v>
          </cell>
        </row>
        <row r="114">
          <cell r="A114">
            <v>34.4883</v>
          </cell>
        </row>
        <row r="115">
          <cell r="A115">
            <v>34.4883</v>
          </cell>
        </row>
        <row r="116">
          <cell r="A116">
            <v>34.4893</v>
          </cell>
        </row>
        <row r="117">
          <cell r="A117">
            <v>34.4893</v>
          </cell>
        </row>
        <row r="118">
          <cell r="A118">
            <v>34.4893</v>
          </cell>
        </row>
        <row r="119">
          <cell r="A119">
            <v>34.4893</v>
          </cell>
        </row>
        <row r="120">
          <cell r="A120">
            <v>34.4893</v>
          </cell>
        </row>
        <row r="121">
          <cell r="A121">
            <v>34.4854</v>
          </cell>
        </row>
        <row r="122">
          <cell r="A122">
            <v>34.4893</v>
          </cell>
        </row>
        <row r="123">
          <cell r="A123">
            <v>34.4893</v>
          </cell>
        </row>
        <row r="124">
          <cell r="A124">
            <v>34.4893</v>
          </cell>
        </row>
        <row r="125">
          <cell r="A125">
            <v>34.4893</v>
          </cell>
        </row>
        <row r="126">
          <cell r="A126">
            <v>34.4893</v>
          </cell>
        </row>
        <row r="127">
          <cell r="A127">
            <v>34.4893</v>
          </cell>
        </row>
        <row r="128">
          <cell r="A128">
            <v>34.4893</v>
          </cell>
        </row>
        <row r="129">
          <cell r="A129">
            <v>34.4893</v>
          </cell>
        </row>
        <row r="130">
          <cell r="A130">
            <v>34.4893</v>
          </cell>
        </row>
        <row r="131">
          <cell r="A131">
            <v>34.4893</v>
          </cell>
        </row>
        <row r="132">
          <cell r="A132">
            <v>34.4883</v>
          </cell>
        </row>
        <row r="133">
          <cell r="A133">
            <v>34.4883</v>
          </cell>
        </row>
        <row r="134">
          <cell r="A134">
            <v>34.4883</v>
          </cell>
        </row>
        <row r="135">
          <cell r="A135">
            <v>34.4873</v>
          </cell>
        </row>
        <row r="136">
          <cell r="A136">
            <v>34.4844</v>
          </cell>
        </row>
        <row r="137">
          <cell r="A137">
            <v>34.4844</v>
          </cell>
        </row>
        <row r="138">
          <cell r="A138">
            <v>34.4844</v>
          </cell>
        </row>
        <row r="139">
          <cell r="A139">
            <v>34.4844</v>
          </cell>
        </row>
        <row r="140">
          <cell r="A140">
            <v>34.4883</v>
          </cell>
        </row>
        <row r="141">
          <cell r="A141">
            <v>34.4844</v>
          </cell>
        </row>
        <row r="142">
          <cell r="A142">
            <v>34.4844</v>
          </cell>
        </row>
        <row r="143">
          <cell r="A143">
            <v>34.4844</v>
          </cell>
        </row>
        <row r="144">
          <cell r="A144">
            <v>34.4844</v>
          </cell>
        </row>
        <row r="145">
          <cell r="A145">
            <v>34.4863</v>
          </cell>
        </row>
        <row r="146">
          <cell r="A146">
            <v>34.4863</v>
          </cell>
        </row>
        <row r="147">
          <cell r="A147">
            <v>34.4863</v>
          </cell>
        </row>
        <row r="148">
          <cell r="A148">
            <v>34.4863</v>
          </cell>
        </row>
        <row r="149">
          <cell r="A149">
            <v>34.4863</v>
          </cell>
        </row>
        <row r="150">
          <cell r="A150">
            <v>34.4863</v>
          </cell>
        </row>
        <row r="151">
          <cell r="A151">
            <v>34.4863</v>
          </cell>
        </row>
        <row r="152">
          <cell r="A152">
            <v>34.4863</v>
          </cell>
        </row>
        <row r="153">
          <cell r="A153">
            <v>34.4893</v>
          </cell>
        </row>
        <row r="154">
          <cell r="A154">
            <v>34.4873</v>
          </cell>
        </row>
        <row r="155">
          <cell r="A155">
            <v>34.4873</v>
          </cell>
        </row>
        <row r="156">
          <cell r="A156">
            <v>34.4863</v>
          </cell>
        </row>
        <row r="157">
          <cell r="A157">
            <v>34.4863</v>
          </cell>
        </row>
        <row r="158">
          <cell r="A158">
            <v>34.4863</v>
          </cell>
        </row>
        <row r="159">
          <cell r="A159">
            <v>34.4863</v>
          </cell>
        </row>
        <row r="160">
          <cell r="A160">
            <v>34.4863</v>
          </cell>
        </row>
        <row r="161">
          <cell r="A161">
            <v>34.4854</v>
          </cell>
        </row>
        <row r="162">
          <cell r="A162">
            <v>34.4854</v>
          </cell>
        </row>
        <row r="163">
          <cell r="A163">
            <v>34.4854</v>
          </cell>
        </row>
        <row r="164">
          <cell r="A164">
            <v>34.4854</v>
          </cell>
        </row>
        <row r="165">
          <cell r="A165">
            <v>34.4854</v>
          </cell>
        </row>
        <row r="166">
          <cell r="A166">
            <v>34.4854</v>
          </cell>
        </row>
        <row r="167">
          <cell r="A167">
            <v>44.4443</v>
          </cell>
        </row>
        <row r="168">
          <cell r="A168">
            <v>43.6631</v>
          </cell>
        </row>
        <row r="169">
          <cell r="A169">
            <v>43.6631</v>
          </cell>
        </row>
        <row r="170">
          <cell r="A170">
            <v>43.6709</v>
          </cell>
        </row>
        <row r="171">
          <cell r="A171">
            <v>43.6631</v>
          </cell>
        </row>
        <row r="172">
          <cell r="A172">
            <v>43.6631</v>
          </cell>
        </row>
        <row r="173">
          <cell r="A173">
            <v>43.6641</v>
          </cell>
        </row>
        <row r="174">
          <cell r="A174">
            <v>62.9922</v>
          </cell>
        </row>
        <row r="175">
          <cell r="A175">
            <v>63.0938</v>
          </cell>
        </row>
        <row r="176">
          <cell r="A176">
            <v>63.082</v>
          </cell>
        </row>
        <row r="177">
          <cell r="A177">
            <v>63.8242</v>
          </cell>
        </row>
        <row r="178">
          <cell r="A178">
            <v>63.8516</v>
          </cell>
        </row>
        <row r="179">
          <cell r="A179">
            <v>63.8398</v>
          </cell>
        </row>
        <row r="180">
          <cell r="A180">
            <v>63.3477</v>
          </cell>
        </row>
        <row r="181">
          <cell r="A181">
            <v>63.3828</v>
          </cell>
        </row>
        <row r="182">
          <cell r="A182">
            <v>63.3711</v>
          </cell>
        </row>
        <row r="183">
          <cell r="A183">
            <v>63.2266</v>
          </cell>
        </row>
        <row r="184">
          <cell r="A184">
            <v>63.1016</v>
          </cell>
        </row>
        <row r="185">
          <cell r="A185">
            <v>63.1016</v>
          </cell>
        </row>
        <row r="186">
          <cell r="A186">
            <v>63.4844</v>
          </cell>
        </row>
        <row r="187">
          <cell r="A187">
            <v>63.125</v>
          </cell>
        </row>
        <row r="188">
          <cell r="A188">
            <v>63.043</v>
          </cell>
        </row>
        <row r="189">
          <cell r="A189">
            <v>64.2148</v>
          </cell>
        </row>
        <row r="190">
          <cell r="A190">
            <v>63.8906</v>
          </cell>
        </row>
        <row r="191">
          <cell r="A191">
            <v>63.1982</v>
          </cell>
        </row>
        <row r="192">
          <cell r="A192">
            <v>63.1436</v>
          </cell>
        </row>
        <row r="193">
          <cell r="A193">
            <v>63.0908</v>
          </cell>
        </row>
        <row r="194">
          <cell r="A194">
            <v>63.334</v>
          </cell>
        </row>
        <row r="195">
          <cell r="A195">
            <v>63.1113</v>
          </cell>
        </row>
        <row r="196">
          <cell r="A196">
            <v>62.9785</v>
          </cell>
        </row>
        <row r="197">
          <cell r="A197">
            <v>63.5527</v>
          </cell>
        </row>
        <row r="198">
          <cell r="A198">
            <v>63.1191</v>
          </cell>
        </row>
        <row r="199">
          <cell r="A199">
            <v>63.0488</v>
          </cell>
        </row>
        <row r="200">
          <cell r="A200">
            <v>64.1348</v>
          </cell>
        </row>
        <row r="201">
          <cell r="A201">
            <v>63.8652</v>
          </cell>
        </row>
        <row r="202">
          <cell r="A202">
            <v>63.8809</v>
          </cell>
        </row>
        <row r="203">
          <cell r="A203">
            <v>63.9092</v>
          </cell>
        </row>
        <row r="204">
          <cell r="A204">
            <v>63.9102</v>
          </cell>
        </row>
        <row r="205">
          <cell r="A205">
            <v>63.9102</v>
          </cell>
        </row>
        <row r="206">
          <cell r="A206">
            <v>64.1133</v>
          </cell>
        </row>
        <row r="207">
          <cell r="A207">
            <v>64.1846</v>
          </cell>
        </row>
        <row r="208">
          <cell r="A208">
            <v>64.1924</v>
          </cell>
        </row>
        <row r="209">
          <cell r="A209">
            <v>64.4541</v>
          </cell>
        </row>
        <row r="210">
          <cell r="A210">
            <v>64.4893</v>
          </cell>
        </row>
        <row r="211">
          <cell r="A211">
            <v>64.4697</v>
          </cell>
        </row>
        <row r="212">
          <cell r="A212">
            <v>64.3252</v>
          </cell>
        </row>
        <row r="213">
          <cell r="A213">
            <v>64.1611</v>
          </cell>
        </row>
        <row r="214">
          <cell r="A214">
            <v>64.1689</v>
          </cell>
        </row>
        <row r="215">
          <cell r="A215">
            <v>64.165</v>
          </cell>
        </row>
        <row r="216">
          <cell r="A216">
            <v>64.1494</v>
          </cell>
        </row>
        <row r="217">
          <cell r="A217">
            <v>64.1455</v>
          </cell>
        </row>
        <row r="218">
          <cell r="A218">
            <v>64.1455</v>
          </cell>
        </row>
        <row r="219">
          <cell r="A219">
            <v>64.1455</v>
          </cell>
        </row>
        <row r="220">
          <cell r="A220">
            <v>64.1445</v>
          </cell>
        </row>
        <row r="221">
          <cell r="A221">
            <v>64.1445</v>
          </cell>
        </row>
        <row r="222">
          <cell r="A222">
            <v>64.1445</v>
          </cell>
        </row>
        <row r="223">
          <cell r="A223">
            <v>64.1445</v>
          </cell>
        </row>
        <row r="224">
          <cell r="A224">
            <v>64.6641</v>
          </cell>
        </row>
        <row r="225">
          <cell r="A225">
            <v>64.4453</v>
          </cell>
        </row>
        <row r="226">
          <cell r="A226">
            <v>64.4375</v>
          </cell>
        </row>
        <row r="227">
          <cell r="A227">
            <v>64.4375</v>
          </cell>
        </row>
        <row r="228">
          <cell r="A228">
            <v>64.4375</v>
          </cell>
        </row>
        <row r="229">
          <cell r="A229">
            <v>63.707</v>
          </cell>
        </row>
        <row r="230">
          <cell r="A230">
            <v>63.543</v>
          </cell>
        </row>
        <row r="231">
          <cell r="A231">
            <v>63.3672</v>
          </cell>
        </row>
        <row r="232">
          <cell r="A232">
            <v>64.3535</v>
          </cell>
        </row>
        <row r="233">
          <cell r="A233">
            <v>64.0527</v>
          </cell>
        </row>
        <row r="234">
          <cell r="A234">
            <v>63.9844</v>
          </cell>
        </row>
        <row r="235">
          <cell r="A235">
            <v>64.6875</v>
          </cell>
        </row>
        <row r="236">
          <cell r="A236">
            <v>63.8281</v>
          </cell>
        </row>
        <row r="237">
          <cell r="A237">
            <v>63.6094</v>
          </cell>
        </row>
        <row r="238">
          <cell r="A238">
            <v>63.8682</v>
          </cell>
        </row>
        <row r="239">
          <cell r="A239">
            <v>63.7158</v>
          </cell>
        </row>
        <row r="240">
          <cell r="A240">
            <v>63.8018</v>
          </cell>
        </row>
        <row r="241">
          <cell r="A241">
            <v>63.7744</v>
          </cell>
        </row>
        <row r="242">
          <cell r="A242">
            <v>63.8623</v>
          </cell>
        </row>
        <row r="243">
          <cell r="A243">
            <v>63.8975</v>
          </cell>
        </row>
        <row r="244">
          <cell r="A244">
            <v>63.6318</v>
          </cell>
        </row>
        <row r="245">
          <cell r="A245">
            <v>63.9443</v>
          </cell>
        </row>
        <row r="246">
          <cell r="A246">
            <v>63.8857</v>
          </cell>
        </row>
        <row r="247">
          <cell r="A247">
            <v>64.1357</v>
          </cell>
        </row>
        <row r="248">
          <cell r="A248">
            <v>63.9131</v>
          </cell>
        </row>
        <row r="249">
          <cell r="A249">
            <v>64.0684</v>
          </cell>
        </row>
        <row r="250">
          <cell r="A250">
            <v>63.9238</v>
          </cell>
        </row>
        <row r="251">
          <cell r="A251">
            <v>63.9121</v>
          </cell>
        </row>
        <row r="252">
          <cell r="A252">
            <v>63.834</v>
          </cell>
        </row>
        <row r="253">
          <cell r="A253">
            <v>63.9199</v>
          </cell>
        </row>
        <row r="254">
          <cell r="A254">
            <v>63.916</v>
          </cell>
        </row>
        <row r="255">
          <cell r="A255">
            <v>63.916</v>
          </cell>
        </row>
        <row r="256">
          <cell r="A256">
            <v>63.9395</v>
          </cell>
        </row>
        <row r="257">
          <cell r="A257">
            <v>63.9434</v>
          </cell>
        </row>
        <row r="258">
          <cell r="A258">
            <v>63.9395</v>
          </cell>
        </row>
        <row r="259">
          <cell r="A259">
            <v>63.9473</v>
          </cell>
        </row>
        <row r="260">
          <cell r="A260">
            <v>63.9473</v>
          </cell>
        </row>
        <row r="261">
          <cell r="A261">
            <v>63.9434</v>
          </cell>
        </row>
        <row r="262">
          <cell r="A262">
            <v>63.9365</v>
          </cell>
        </row>
        <row r="263">
          <cell r="A263">
            <v>63.9443</v>
          </cell>
        </row>
        <row r="264">
          <cell r="A264">
            <v>63.8857</v>
          </cell>
        </row>
        <row r="265">
          <cell r="A265">
            <v>63.9248</v>
          </cell>
        </row>
        <row r="266">
          <cell r="A266">
            <v>63.9209</v>
          </cell>
        </row>
        <row r="267">
          <cell r="A267">
            <v>63.9209</v>
          </cell>
        </row>
        <row r="268">
          <cell r="A268">
            <v>63.8662</v>
          </cell>
        </row>
        <row r="269">
          <cell r="A269">
            <v>64.1748</v>
          </cell>
        </row>
        <row r="270">
          <cell r="A270">
            <v>63.9678</v>
          </cell>
        </row>
        <row r="271">
          <cell r="A271">
            <v>63.96</v>
          </cell>
        </row>
        <row r="272">
          <cell r="A272">
            <v>63.96</v>
          </cell>
        </row>
        <row r="273">
          <cell r="A273">
            <v>63.9365</v>
          </cell>
        </row>
        <row r="274">
          <cell r="A274">
            <v>64.0693</v>
          </cell>
        </row>
        <row r="275">
          <cell r="A275">
            <v>63.7998</v>
          </cell>
        </row>
        <row r="276">
          <cell r="A276">
            <v>64.042</v>
          </cell>
        </row>
        <row r="277">
          <cell r="A277">
            <v>64.0928</v>
          </cell>
        </row>
        <row r="278">
          <cell r="A278">
            <v>64.1162</v>
          </cell>
        </row>
        <row r="279">
          <cell r="A279">
            <v>64.1426</v>
          </cell>
        </row>
        <row r="280">
          <cell r="A280">
            <v>64.998</v>
          </cell>
        </row>
        <row r="281">
          <cell r="A281">
            <v>64.666</v>
          </cell>
        </row>
        <row r="282">
          <cell r="A282">
            <v>64.6621</v>
          </cell>
        </row>
        <row r="283">
          <cell r="A283">
            <v>64.0762</v>
          </cell>
        </row>
        <row r="284">
          <cell r="A284">
            <v>63.7207</v>
          </cell>
        </row>
        <row r="285">
          <cell r="A285">
            <v>64.0527</v>
          </cell>
        </row>
        <row r="286">
          <cell r="A286">
            <v>64.1504</v>
          </cell>
        </row>
        <row r="287">
          <cell r="A287">
            <v>64.1309</v>
          </cell>
        </row>
        <row r="288">
          <cell r="A288">
            <v>64.2832</v>
          </cell>
        </row>
        <row r="289">
          <cell r="A289">
            <v>63.9551</v>
          </cell>
        </row>
        <row r="290">
          <cell r="A290">
            <v>63.8066</v>
          </cell>
        </row>
        <row r="291">
          <cell r="A291">
            <v>63.999</v>
          </cell>
        </row>
        <row r="292">
          <cell r="A292">
            <v>64.0781</v>
          </cell>
        </row>
        <row r="293">
          <cell r="A293">
            <v>63.8945</v>
          </cell>
        </row>
        <row r="294">
          <cell r="A294">
            <v>64.1602</v>
          </cell>
        </row>
        <row r="295">
          <cell r="A295">
            <v>63.918</v>
          </cell>
        </row>
        <row r="296">
          <cell r="A296">
            <v>64.2344</v>
          </cell>
        </row>
        <row r="297">
          <cell r="A297">
            <v>63.9336</v>
          </cell>
        </row>
        <row r="298">
          <cell r="A298">
            <v>63.957</v>
          </cell>
        </row>
        <row r="299">
          <cell r="A299">
            <v>63.9688</v>
          </cell>
        </row>
        <row r="300">
          <cell r="A300">
            <v>64.5859</v>
          </cell>
        </row>
        <row r="301">
          <cell r="A301">
            <v>64.1328</v>
          </cell>
        </row>
        <row r="302">
          <cell r="A302">
            <v>63.8828</v>
          </cell>
        </row>
        <row r="303">
          <cell r="A303">
            <v>64.0547</v>
          </cell>
        </row>
        <row r="304">
          <cell r="A304">
            <v>64.1016</v>
          </cell>
        </row>
        <row r="305">
          <cell r="A305">
            <v>64.1367</v>
          </cell>
        </row>
        <row r="306">
          <cell r="A306">
            <v>63.9141</v>
          </cell>
        </row>
        <row r="307">
          <cell r="A307">
            <v>63.9141</v>
          </cell>
        </row>
        <row r="308">
          <cell r="A308">
            <v>63.8545</v>
          </cell>
        </row>
        <row r="309">
          <cell r="A309">
            <v>63.9053</v>
          </cell>
        </row>
        <row r="310">
          <cell r="A310">
            <v>63.8975</v>
          </cell>
        </row>
        <row r="311">
          <cell r="A311">
            <v>63.8975</v>
          </cell>
        </row>
        <row r="312">
          <cell r="A312">
            <v>63.9248</v>
          </cell>
        </row>
        <row r="313">
          <cell r="A313">
            <v>63.9209</v>
          </cell>
        </row>
        <row r="314">
          <cell r="A314">
            <v>63.917</v>
          </cell>
        </row>
        <row r="315">
          <cell r="A315">
            <v>63.9248</v>
          </cell>
        </row>
        <row r="316">
          <cell r="A316">
            <v>63.917</v>
          </cell>
        </row>
        <row r="317">
          <cell r="A317">
            <v>63.9287</v>
          </cell>
        </row>
        <row r="318">
          <cell r="A318">
            <v>63.917</v>
          </cell>
        </row>
        <row r="319">
          <cell r="A319">
            <v>63.9248</v>
          </cell>
        </row>
        <row r="320">
          <cell r="A320">
            <v>63.9219</v>
          </cell>
        </row>
        <row r="321">
          <cell r="A321">
            <v>63.9141</v>
          </cell>
        </row>
        <row r="322">
          <cell r="A322">
            <v>63.9141</v>
          </cell>
        </row>
        <row r="323">
          <cell r="A323">
            <v>63.8984</v>
          </cell>
        </row>
        <row r="324">
          <cell r="A324">
            <v>63.8906</v>
          </cell>
        </row>
        <row r="325">
          <cell r="A325">
            <v>63.8906</v>
          </cell>
        </row>
        <row r="326">
          <cell r="A326">
            <v>63.8633</v>
          </cell>
        </row>
        <row r="327">
          <cell r="A327">
            <v>64.4971</v>
          </cell>
        </row>
        <row r="328">
          <cell r="A328">
            <v>65.2412</v>
          </cell>
        </row>
        <row r="329">
          <cell r="A329">
            <v>65.2334</v>
          </cell>
        </row>
        <row r="330">
          <cell r="A330">
            <v>65.2373</v>
          </cell>
        </row>
        <row r="331">
          <cell r="A331">
            <v>65.2334</v>
          </cell>
        </row>
        <row r="332">
          <cell r="A332">
            <v>65.2373</v>
          </cell>
        </row>
        <row r="333">
          <cell r="A333">
            <v>65.2334</v>
          </cell>
        </row>
        <row r="334">
          <cell r="A334">
            <v>65.2373</v>
          </cell>
        </row>
        <row r="335">
          <cell r="A335">
            <v>65.1436</v>
          </cell>
        </row>
        <row r="336">
          <cell r="A336">
            <v>65.3779</v>
          </cell>
        </row>
        <row r="337">
          <cell r="A337">
            <v>65.1943</v>
          </cell>
        </row>
        <row r="338">
          <cell r="A338">
            <v>65.1973</v>
          </cell>
        </row>
        <row r="339">
          <cell r="A339">
            <v>65.1934</v>
          </cell>
        </row>
        <row r="340">
          <cell r="A340">
            <v>65.1973</v>
          </cell>
        </row>
        <row r="341">
          <cell r="A341">
            <v>65.1934</v>
          </cell>
        </row>
        <row r="342">
          <cell r="A342">
            <v>65.1973</v>
          </cell>
        </row>
        <row r="343">
          <cell r="A343">
            <v>65.1504</v>
          </cell>
        </row>
        <row r="344">
          <cell r="A344">
            <v>65.4082</v>
          </cell>
        </row>
        <row r="345">
          <cell r="A345">
            <v>65.1543</v>
          </cell>
        </row>
        <row r="346">
          <cell r="A346">
            <v>65.209</v>
          </cell>
        </row>
        <row r="347">
          <cell r="A347">
            <v>65.2051</v>
          </cell>
        </row>
        <row r="348">
          <cell r="A348">
            <v>65.209</v>
          </cell>
        </row>
        <row r="349">
          <cell r="A349">
            <v>65.2051</v>
          </cell>
        </row>
        <row r="350">
          <cell r="A350">
            <v>66.0889</v>
          </cell>
        </row>
        <row r="351">
          <cell r="A351">
            <v>65.96</v>
          </cell>
        </row>
        <row r="352">
          <cell r="A352">
            <v>65.9795</v>
          </cell>
        </row>
        <row r="353">
          <cell r="A353">
            <v>65.9756</v>
          </cell>
        </row>
        <row r="354">
          <cell r="A354">
            <v>65.9326</v>
          </cell>
        </row>
        <row r="355">
          <cell r="A355">
            <v>65.9795</v>
          </cell>
        </row>
        <row r="356">
          <cell r="A356">
            <v>65.9795</v>
          </cell>
        </row>
        <row r="357">
          <cell r="A357">
            <v>66.0186</v>
          </cell>
        </row>
        <row r="358">
          <cell r="A358">
            <v>65.9795</v>
          </cell>
        </row>
        <row r="359">
          <cell r="A359">
            <v>65.9756</v>
          </cell>
        </row>
        <row r="360">
          <cell r="A360">
            <v>65.8271</v>
          </cell>
        </row>
        <row r="361">
          <cell r="A361">
            <v>66.0039</v>
          </cell>
        </row>
        <row r="362">
          <cell r="A362">
            <v>65.9023</v>
          </cell>
        </row>
        <row r="363">
          <cell r="A363">
            <v>65.9023</v>
          </cell>
        </row>
        <row r="364">
          <cell r="A364">
            <v>65.8789</v>
          </cell>
        </row>
        <row r="365">
          <cell r="A365">
            <v>65.875</v>
          </cell>
        </row>
        <row r="366">
          <cell r="A366">
            <v>65.875</v>
          </cell>
        </row>
        <row r="367">
          <cell r="A367">
            <v>65.9951</v>
          </cell>
        </row>
        <row r="368">
          <cell r="A368">
            <v>70.4062</v>
          </cell>
        </row>
        <row r="369">
          <cell r="A369">
            <v>67.7148</v>
          </cell>
        </row>
        <row r="370">
          <cell r="A370">
            <v>67.6797</v>
          </cell>
        </row>
        <row r="371">
          <cell r="A371">
            <v>67.6758</v>
          </cell>
        </row>
        <row r="372">
          <cell r="A372">
            <v>67.6797</v>
          </cell>
        </row>
        <row r="373">
          <cell r="A373">
            <v>67.6758</v>
          </cell>
        </row>
        <row r="374">
          <cell r="A374">
            <v>67.793</v>
          </cell>
        </row>
        <row r="375">
          <cell r="A375">
            <v>67.6641</v>
          </cell>
        </row>
        <row r="376">
          <cell r="A376">
            <v>67.6289</v>
          </cell>
        </row>
        <row r="377">
          <cell r="A377">
            <v>67.6289</v>
          </cell>
        </row>
        <row r="378">
          <cell r="A378">
            <v>67.6641</v>
          </cell>
        </row>
        <row r="379">
          <cell r="A379">
            <v>67.6377</v>
          </cell>
        </row>
        <row r="380">
          <cell r="A380">
            <v>67.6338</v>
          </cell>
        </row>
        <row r="381">
          <cell r="A381">
            <v>67.665</v>
          </cell>
        </row>
        <row r="382">
          <cell r="A382">
            <v>67.6377</v>
          </cell>
        </row>
        <row r="383">
          <cell r="A383">
            <v>67.6416</v>
          </cell>
        </row>
        <row r="384">
          <cell r="A384">
            <v>67.6807</v>
          </cell>
        </row>
        <row r="385">
          <cell r="A385">
            <v>67.7471</v>
          </cell>
        </row>
        <row r="386">
          <cell r="A386">
            <v>67.7002</v>
          </cell>
        </row>
        <row r="387">
          <cell r="A387">
            <v>67.6416</v>
          </cell>
        </row>
        <row r="388">
          <cell r="A388">
            <v>67.6377</v>
          </cell>
        </row>
        <row r="389">
          <cell r="A389">
            <v>67.9541</v>
          </cell>
        </row>
        <row r="390">
          <cell r="A390">
            <v>67.6729</v>
          </cell>
        </row>
        <row r="391">
          <cell r="A391">
            <v>67.665</v>
          </cell>
        </row>
        <row r="392">
          <cell r="A392">
            <v>67.665</v>
          </cell>
        </row>
        <row r="393">
          <cell r="A393">
            <v>67.665</v>
          </cell>
        </row>
        <row r="394">
          <cell r="A394">
            <v>67.6689</v>
          </cell>
        </row>
        <row r="395">
          <cell r="A395">
            <v>67.6689</v>
          </cell>
        </row>
        <row r="396">
          <cell r="A396">
            <v>67.6523</v>
          </cell>
        </row>
        <row r="397">
          <cell r="A397">
            <v>67.6055</v>
          </cell>
        </row>
        <row r="398">
          <cell r="A398">
            <v>67.6094</v>
          </cell>
        </row>
        <row r="399">
          <cell r="A399">
            <v>67.6055</v>
          </cell>
        </row>
        <row r="400">
          <cell r="A400">
            <v>67.6211</v>
          </cell>
        </row>
        <row r="401">
          <cell r="A401">
            <v>67.6016</v>
          </cell>
        </row>
        <row r="402">
          <cell r="A402">
            <v>67.6289</v>
          </cell>
        </row>
        <row r="403">
          <cell r="A403">
            <v>67.6016</v>
          </cell>
        </row>
        <row r="404">
          <cell r="A404">
            <v>67.5781</v>
          </cell>
        </row>
        <row r="405">
          <cell r="A405">
            <v>67.5547</v>
          </cell>
        </row>
        <row r="406">
          <cell r="A406">
            <v>67.5547</v>
          </cell>
        </row>
        <row r="407">
          <cell r="A407">
            <v>67.5547</v>
          </cell>
        </row>
        <row r="408">
          <cell r="A408">
            <v>67.5752</v>
          </cell>
        </row>
        <row r="409">
          <cell r="A409">
            <v>67.7822</v>
          </cell>
        </row>
        <row r="410">
          <cell r="A410">
            <v>67.6846</v>
          </cell>
        </row>
        <row r="411">
          <cell r="A411">
            <v>67.6846</v>
          </cell>
        </row>
        <row r="412">
          <cell r="A412">
            <v>67.7119</v>
          </cell>
        </row>
        <row r="413">
          <cell r="A413">
            <v>69.626</v>
          </cell>
        </row>
        <row r="414">
          <cell r="A414">
            <v>69.3994</v>
          </cell>
        </row>
        <row r="415">
          <cell r="A415">
            <v>69.3877</v>
          </cell>
        </row>
        <row r="416">
          <cell r="A416">
            <v>69.3838</v>
          </cell>
        </row>
        <row r="417">
          <cell r="A417">
            <v>69.3877</v>
          </cell>
        </row>
        <row r="418">
          <cell r="A418">
            <v>69.3838</v>
          </cell>
        </row>
        <row r="419">
          <cell r="A419">
            <v>40.3994</v>
          </cell>
        </row>
        <row r="420">
          <cell r="A420">
            <v>39.5361</v>
          </cell>
        </row>
        <row r="421">
          <cell r="A421">
            <v>39.5361</v>
          </cell>
        </row>
        <row r="422">
          <cell r="A422">
            <v>39.5322</v>
          </cell>
        </row>
        <row r="423">
          <cell r="A423">
            <v>39.5361</v>
          </cell>
        </row>
        <row r="424">
          <cell r="A424">
            <v>39.5312</v>
          </cell>
        </row>
        <row r="425">
          <cell r="A425">
            <v>39.5352</v>
          </cell>
        </row>
        <row r="426">
          <cell r="A426">
            <v>39.5352</v>
          </cell>
        </row>
        <row r="427">
          <cell r="A427">
            <v>39.5352</v>
          </cell>
        </row>
        <row r="428">
          <cell r="A428">
            <v>39.5312</v>
          </cell>
        </row>
        <row r="429">
          <cell r="A429">
            <v>39.5352</v>
          </cell>
        </row>
        <row r="430">
          <cell r="A430">
            <v>39.5312</v>
          </cell>
        </row>
        <row r="431">
          <cell r="A431">
            <v>39.5352</v>
          </cell>
        </row>
        <row r="432">
          <cell r="A432">
            <v>39.5312</v>
          </cell>
        </row>
        <row r="433">
          <cell r="A433">
            <v>39.5352</v>
          </cell>
        </row>
        <row r="434">
          <cell r="A434">
            <v>39.2812</v>
          </cell>
        </row>
        <row r="435">
          <cell r="A435">
            <v>39.2812</v>
          </cell>
        </row>
        <row r="436">
          <cell r="A436">
            <v>39.3096</v>
          </cell>
        </row>
        <row r="437">
          <cell r="A437">
            <v>39.3096</v>
          </cell>
        </row>
        <row r="438">
          <cell r="A438">
            <v>39.3096</v>
          </cell>
        </row>
        <row r="439">
          <cell r="A439">
            <v>39.3096</v>
          </cell>
        </row>
        <row r="440">
          <cell r="A440">
            <v>39.3096</v>
          </cell>
        </row>
        <row r="441">
          <cell r="A441">
            <v>39.3057</v>
          </cell>
        </row>
        <row r="442">
          <cell r="A442">
            <v>39.3096</v>
          </cell>
        </row>
        <row r="443">
          <cell r="A443">
            <v>39.251</v>
          </cell>
        </row>
        <row r="444">
          <cell r="A444">
            <v>39.2549</v>
          </cell>
        </row>
        <row r="445">
          <cell r="A445">
            <v>39.251</v>
          </cell>
        </row>
        <row r="446">
          <cell r="A446">
            <v>39.2549</v>
          </cell>
        </row>
        <row r="447">
          <cell r="A447">
            <v>39.251</v>
          </cell>
        </row>
        <row r="448">
          <cell r="A448">
            <v>39.2549</v>
          </cell>
        </row>
        <row r="449">
          <cell r="A449">
            <v>39.251</v>
          </cell>
        </row>
        <row r="450">
          <cell r="A450">
            <v>39.2549</v>
          </cell>
        </row>
        <row r="451">
          <cell r="A451">
            <v>39.251</v>
          </cell>
        </row>
        <row r="452">
          <cell r="A452">
            <v>39.2549</v>
          </cell>
        </row>
        <row r="453">
          <cell r="A453">
            <v>39.25</v>
          </cell>
        </row>
        <row r="454">
          <cell r="A454">
            <v>39.2539</v>
          </cell>
        </row>
        <row r="455">
          <cell r="A455">
            <v>39.25</v>
          </cell>
        </row>
        <row r="456">
          <cell r="A456">
            <v>39.25</v>
          </cell>
        </row>
        <row r="457">
          <cell r="A457">
            <v>39.25</v>
          </cell>
        </row>
        <row r="458">
          <cell r="A458">
            <v>39.2539</v>
          </cell>
        </row>
        <row r="459">
          <cell r="A459">
            <v>39.25</v>
          </cell>
        </row>
        <row r="460">
          <cell r="A460">
            <v>39.2539</v>
          </cell>
        </row>
        <row r="461">
          <cell r="A461">
            <v>39.25</v>
          </cell>
        </row>
        <row r="462">
          <cell r="A462">
            <v>39.2539</v>
          </cell>
        </row>
        <row r="463">
          <cell r="A463">
            <v>39.2539</v>
          </cell>
        </row>
        <row r="464">
          <cell r="A464">
            <v>39.2578</v>
          </cell>
        </row>
        <row r="465">
          <cell r="A465">
            <v>39.2549</v>
          </cell>
        </row>
        <row r="466">
          <cell r="A466">
            <v>39.2588</v>
          </cell>
        </row>
        <row r="467">
          <cell r="A467">
            <v>39.2549</v>
          </cell>
        </row>
        <row r="468">
          <cell r="A468">
            <v>39.2588</v>
          </cell>
        </row>
        <row r="469">
          <cell r="A469">
            <v>39.2549</v>
          </cell>
        </row>
        <row r="470">
          <cell r="A470">
            <v>39.2627</v>
          </cell>
        </row>
        <row r="471">
          <cell r="A471">
            <v>39.2549</v>
          </cell>
        </row>
        <row r="472">
          <cell r="A472">
            <v>39.2588</v>
          </cell>
        </row>
        <row r="473">
          <cell r="A473">
            <v>39.2549</v>
          </cell>
        </row>
        <row r="474">
          <cell r="A474">
            <v>39.2588</v>
          </cell>
        </row>
        <row r="475">
          <cell r="A475">
            <v>39.2549</v>
          </cell>
        </row>
        <row r="476">
          <cell r="A476">
            <v>39.2588</v>
          </cell>
        </row>
        <row r="477">
          <cell r="A477">
            <v>39.2549</v>
          </cell>
        </row>
        <row r="478">
          <cell r="A478">
            <v>39.2627</v>
          </cell>
        </row>
        <row r="479">
          <cell r="A479">
            <v>39.2588</v>
          </cell>
        </row>
        <row r="480">
          <cell r="A480">
            <v>39.2588</v>
          </cell>
        </row>
        <row r="481">
          <cell r="A481">
            <v>39.2539</v>
          </cell>
        </row>
        <row r="482">
          <cell r="A482">
            <v>39.2578</v>
          </cell>
        </row>
        <row r="483">
          <cell r="A483">
            <v>39.2578</v>
          </cell>
        </row>
        <row r="484">
          <cell r="A484">
            <v>39.2578</v>
          </cell>
        </row>
        <row r="485">
          <cell r="A485">
            <v>39.2578</v>
          </cell>
        </row>
        <row r="486">
          <cell r="A486">
            <v>39.2578</v>
          </cell>
        </row>
        <row r="487">
          <cell r="A487">
            <v>39.2539</v>
          </cell>
        </row>
        <row r="488">
          <cell r="A488">
            <v>39.2578</v>
          </cell>
        </row>
        <row r="489">
          <cell r="A489">
            <v>39.2578</v>
          </cell>
        </row>
        <row r="490">
          <cell r="A490">
            <v>39.2578</v>
          </cell>
        </row>
        <row r="491">
          <cell r="A491">
            <v>39.2578</v>
          </cell>
        </row>
        <row r="492">
          <cell r="A492">
            <v>39.2578</v>
          </cell>
        </row>
        <row r="493">
          <cell r="A493">
            <v>39.2578</v>
          </cell>
        </row>
        <row r="494">
          <cell r="A494">
            <v>39.2588</v>
          </cell>
        </row>
        <row r="495">
          <cell r="A495">
            <v>39.2588</v>
          </cell>
        </row>
        <row r="496">
          <cell r="A496">
            <v>39.2588</v>
          </cell>
        </row>
        <row r="497">
          <cell r="A497">
            <v>39.2588</v>
          </cell>
        </row>
        <row r="498">
          <cell r="A498">
            <v>39.2588</v>
          </cell>
        </row>
        <row r="499">
          <cell r="A499">
            <v>39.2588</v>
          </cell>
        </row>
        <row r="500">
          <cell r="A500">
            <v>39.2627</v>
          </cell>
        </row>
        <row r="501">
          <cell r="A501">
            <v>39.2588</v>
          </cell>
        </row>
        <row r="502">
          <cell r="A502">
            <v>39.2549</v>
          </cell>
        </row>
        <row r="503">
          <cell r="A503">
            <v>39.2588</v>
          </cell>
        </row>
        <row r="504">
          <cell r="A504">
            <v>39.2549</v>
          </cell>
        </row>
        <row r="505">
          <cell r="A505">
            <v>39.2588</v>
          </cell>
        </row>
        <row r="506">
          <cell r="A506">
            <v>39.2549</v>
          </cell>
        </row>
        <row r="507">
          <cell r="A507">
            <v>39.2588</v>
          </cell>
        </row>
        <row r="508">
          <cell r="A508">
            <v>39.2549</v>
          </cell>
        </row>
        <row r="509">
          <cell r="A509">
            <v>39.2588</v>
          </cell>
        </row>
        <row r="510">
          <cell r="A510">
            <v>39.2549</v>
          </cell>
        </row>
        <row r="511">
          <cell r="A511">
            <v>39.2578</v>
          </cell>
        </row>
        <row r="512">
          <cell r="A512">
            <v>39.2539</v>
          </cell>
        </row>
        <row r="513">
          <cell r="A513">
            <v>39.2578</v>
          </cell>
        </row>
        <row r="514">
          <cell r="A514">
            <v>39.2539</v>
          </cell>
        </row>
        <row r="515">
          <cell r="A515">
            <v>39.2578</v>
          </cell>
        </row>
        <row r="516">
          <cell r="A516">
            <v>39.2539</v>
          </cell>
        </row>
        <row r="517">
          <cell r="A517">
            <v>39.2578</v>
          </cell>
        </row>
        <row r="518">
          <cell r="A518">
            <v>39.25</v>
          </cell>
        </row>
        <row r="519">
          <cell r="A519">
            <v>39.2578</v>
          </cell>
        </row>
        <row r="520">
          <cell r="A520">
            <v>39.2539</v>
          </cell>
        </row>
        <row r="521">
          <cell r="A521">
            <v>39.2578</v>
          </cell>
        </row>
        <row r="522">
          <cell r="A522">
            <v>39.2539</v>
          </cell>
        </row>
        <row r="523">
          <cell r="A523">
            <v>39.2588</v>
          </cell>
        </row>
        <row r="524">
          <cell r="A524">
            <v>39.2549</v>
          </cell>
        </row>
        <row r="525">
          <cell r="A525">
            <v>39.2588</v>
          </cell>
        </row>
        <row r="526">
          <cell r="A526">
            <v>39.2549</v>
          </cell>
        </row>
        <row r="527">
          <cell r="A527">
            <v>39.2588</v>
          </cell>
        </row>
        <row r="528">
          <cell r="A528">
            <v>39.2549</v>
          </cell>
        </row>
        <row r="529">
          <cell r="A529">
            <v>39.2588</v>
          </cell>
        </row>
        <row r="530">
          <cell r="A530">
            <v>39.2588</v>
          </cell>
        </row>
        <row r="531">
          <cell r="A531">
            <v>39.2588</v>
          </cell>
        </row>
        <row r="532">
          <cell r="A532">
            <v>39.2549</v>
          </cell>
        </row>
        <row r="533">
          <cell r="A533">
            <v>39.2588</v>
          </cell>
        </row>
        <row r="534">
          <cell r="A534">
            <v>39.2549</v>
          </cell>
        </row>
        <row r="535">
          <cell r="A535">
            <v>39.2588</v>
          </cell>
        </row>
        <row r="536">
          <cell r="A536">
            <v>39.2549</v>
          </cell>
        </row>
        <row r="537">
          <cell r="A537">
            <v>39.2588</v>
          </cell>
        </row>
        <row r="538">
          <cell r="A538">
            <v>39.2549</v>
          </cell>
        </row>
        <row r="539">
          <cell r="A539">
            <v>39.2588</v>
          </cell>
        </row>
        <row r="540">
          <cell r="A540">
            <v>39.2539</v>
          </cell>
        </row>
        <row r="541">
          <cell r="A541">
            <v>39.2578</v>
          </cell>
        </row>
        <row r="542">
          <cell r="A542">
            <v>39.2539</v>
          </cell>
        </row>
        <row r="543">
          <cell r="A543">
            <v>39.2578</v>
          </cell>
        </row>
        <row r="544">
          <cell r="A544">
            <v>39.2539</v>
          </cell>
        </row>
        <row r="545">
          <cell r="A545">
            <v>39.2578</v>
          </cell>
        </row>
        <row r="546">
          <cell r="A546">
            <v>39.2539</v>
          </cell>
        </row>
        <row r="547">
          <cell r="A547">
            <v>39.2578</v>
          </cell>
        </row>
        <row r="548">
          <cell r="A548">
            <v>39.2539</v>
          </cell>
        </row>
        <row r="549">
          <cell r="A549">
            <v>39.2539</v>
          </cell>
        </row>
        <row r="550">
          <cell r="A550">
            <v>39.2539</v>
          </cell>
        </row>
        <row r="551">
          <cell r="A551">
            <v>39.2578</v>
          </cell>
        </row>
        <row r="552">
          <cell r="A552">
            <v>39.2549</v>
          </cell>
        </row>
        <row r="553">
          <cell r="A553">
            <v>39.2588</v>
          </cell>
        </row>
        <row r="554">
          <cell r="A554">
            <v>39.2549</v>
          </cell>
        </row>
        <row r="555">
          <cell r="A555">
            <v>39.2588</v>
          </cell>
        </row>
        <row r="556">
          <cell r="A556">
            <v>39.2549</v>
          </cell>
        </row>
        <row r="557">
          <cell r="A557">
            <v>39.2588</v>
          </cell>
        </row>
        <row r="558">
          <cell r="A558">
            <v>39.2549</v>
          </cell>
        </row>
        <row r="559">
          <cell r="A559">
            <v>39.2588</v>
          </cell>
        </row>
        <row r="560">
          <cell r="A560">
            <v>39.2549</v>
          </cell>
        </row>
        <row r="561">
          <cell r="A561">
            <v>39.2588</v>
          </cell>
        </row>
        <row r="562">
          <cell r="A562">
            <v>39.2549</v>
          </cell>
        </row>
        <row r="563">
          <cell r="A563">
            <v>39.2588</v>
          </cell>
        </row>
        <row r="564">
          <cell r="A564">
            <v>39.2549</v>
          </cell>
        </row>
        <row r="565">
          <cell r="A565">
            <v>39.2588</v>
          </cell>
        </row>
        <row r="566">
          <cell r="A566">
            <v>39.2549</v>
          </cell>
        </row>
        <row r="567">
          <cell r="A567">
            <v>39.2588</v>
          </cell>
        </row>
        <row r="568">
          <cell r="A568">
            <v>39.2549</v>
          </cell>
        </row>
        <row r="569">
          <cell r="A569">
            <v>39.2578</v>
          </cell>
        </row>
        <row r="570">
          <cell r="A570">
            <v>39.2539</v>
          </cell>
        </row>
        <row r="571">
          <cell r="A571">
            <v>39.2578</v>
          </cell>
        </row>
        <row r="572">
          <cell r="A572">
            <v>39.2539</v>
          </cell>
        </row>
        <row r="573">
          <cell r="A573">
            <v>39.2578</v>
          </cell>
        </row>
        <row r="574">
          <cell r="A574">
            <v>39.2539</v>
          </cell>
        </row>
        <row r="575">
          <cell r="A575">
            <v>39.2578</v>
          </cell>
        </row>
        <row r="576">
          <cell r="A576">
            <v>39.2539</v>
          </cell>
        </row>
        <row r="577">
          <cell r="A577">
            <v>39.2578</v>
          </cell>
        </row>
        <row r="578">
          <cell r="A578">
            <v>39.2539</v>
          </cell>
        </row>
        <row r="579">
          <cell r="A579">
            <v>39.2578</v>
          </cell>
        </row>
        <row r="580">
          <cell r="A580">
            <v>39.2539</v>
          </cell>
        </row>
        <row r="581">
          <cell r="A581">
            <v>39.2588</v>
          </cell>
        </row>
        <row r="582">
          <cell r="A582">
            <v>39.2549</v>
          </cell>
        </row>
        <row r="583">
          <cell r="A583">
            <v>39.2588</v>
          </cell>
        </row>
        <row r="584">
          <cell r="A584">
            <v>39.2549</v>
          </cell>
        </row>
        <row r="585">
          <cell r="A585">
            <v>39.2588</v>
          </cell>
        </row>
        <row r="586">
          <cell r="A586">
            <v>39.2549</v>
          </cell>
        </row>
        <row r="587">
          <cell r="A587">
            <v>39.2588</v>
          </cell>
        </row>
        <row r="588">
          <cell r="A588">
            <v>39.2549</v>
          </cell>
        </row>
        <row r="589">
          <cell r="A589">
            <v>39.2588</v>
          </cell>
        </row>
        <row r="590">
          <cell r="A590">
            <v>39.2549</v>
          </cell>
        </row>
        <row r="591">
          <cell r="A591">
            <v>39.2588</v>
          </cell>
        </row>
        <row r="592">
          <cell r="A592">
            <v>39.2549</v>
          </cell>
        </row>
        <row r="593">
          <cell r="A593">
            <v>39.2588</v>
          </cell>
        </row>
        <row r="594">
          <cell r="A594">
            <v>39.2549</v>
          </cell>
        </row>
        <row r="595">
          <cell r="A595">
            <v>39.2588</v>
          </cell>
        </row>
        <row r="596">
          <cell r="A596">
            <v>39.2549</v>
          </cell>
        </row>
        <row r="597">
          <cell r="A597">
            <v>39.2578</v>
          </cell>
        </row>
        <row r="598">
          <cell r="A598">
            <v>39.2539</v>
          </cell>
        </row>
        <row r="599">
          <cell r="A599">
            <v>39.2578</v>
          </cell>
        </row>
        <row r="600">
          <cell r="A600">
            <v>39.2539</v>
          </cell>
        </row>
        <row r="601">
          <cell r="A601">
            <v>39.2578</v>
          </cell>
        </row>
        <row r="602">
          <cell r="A602">
            <v>39.2539</v>
          </cell>
        </row>
        <row r="603">
          <cell r="A603">
            <v>39.2578</v>
          </cell>
        </row>
        <row r="604">
          <cell r="A604">
            <v>39.2539</v>
          </cell>
        </row>
        <row r="605">
          <cell r="A605">
            <v>39.2578</v>
          </cell>
        </row>
        <row r="606">
          <cell r="A606">
            <v>39.2539</v>
          </cell>
        </row>
        <row r="607">
          <cell r="A607">
            <v>39.2578</v>
          </cell>
        </row>
        <row r="608">
          <cell r="A608">
            <v>39.2539</v>
          </cell>
        </row>
        <row r="609">
          <cell r="A609">
            <v>39.2578</v>
          </cell>
        </row>
        <row r="610">
          <cell r="A610">
            <v>39.2549</v>
          </cell>
        </row>
        <row r="611">
          <cell r="A611">
            <v>39.2549</v>
          </cell>
        </row>
        <row r="612">
          <cell r="A612">
            <v>39.2549</v>
          </cell>
        </row>
        <row r="613">
          <cell r="A613">
            <v>39.2588</v>
          </cell>
        </row>
        <row r="614">
          <cell r="A614">
            <v>39.2549</v>
          </cell>
        </row>
        <row r="615">
          <cell r="A615">
            <v>39.2588</v>
          </cell>
        </row>
        <row r="616">
          <cell r="A616">
            <v>39.2549</v>
          </cell>
        </row>
        <row r="617">
          <cell r="A617">
            <v>39.2588</v>
          </cell>
        </row>
        <row r="618">
          <cell r="A618">
            <v>39.2549</v>
          </cell>
        </row>
        <row r="619">
          <cell r="A619">
            <v>39.2588</v>
          </cell>
        </row>
        <row r="620">
          <cell r="A620">
            <v>39.2549</v>
          </cell>
        </row>
        <row r="621">
          <cell r="A621">
            <v>39.2588</v>
          </cell>
        </row>
        <row r="622">
          <cell r="A622">
            <v>39.2549</v>
          </cell>
        </row>
        <row r="623">
          <cell r="A623">
            <v>39.2588</v>
          </cell>
        </row>
        <row r="624">
          <cell r="A624">
            <v>39.2549</v>
          </cell>
        </row>
        <row r="625">
          <cell r="A625">
            <v>39.2588</v>
          </cell>
        </row>
        <row r="626">
          <cell r="A626">
            <v>39.2539</v>
          </cell>
        </row>
        <row r="627">
          <cell r="A627">
            <v>39.2578</v>
          </cell>
        </row>
        <row r="628">
          <cell r="A628">
            <v>39.2539</v>
          </cell>
        </row>
        <row r="629">
          <cell r="A629">
            <v>39.2578</v>
          </cell>
        </row>
        <row r="630">
          <cell r="A630">
            <v>39.2539</v>
          </cell>
        </row>
        <row r="631">
          <cell r="A631">
            <v>39.2578</v>
          </cell>
        </row>
        <row r="632">
          <cell r="A632">
            <v>39.2539</v>
          </cell>
        </row>
        <row r="633">
          <cell r="A633">
            <v>39.2578</v>
          </cell>
        </row>
        <row r="634">
          <cell r="A634">
            <v>39.2539</v>
          </cell>
        </row>
        <row r="635">
          <cell r="A635">
            <v>39.2578</v>
          </cell>
        </row>
        <row r="636">
          <cell r="A636">
            <v>39.2539</v>
          </cell>
        </row>
        <row r="637">
          <cell r="A637">
            <v>39.2578</v>
          </cell>
        </row>
        <row r="638">
          <cell r="A638">
            <v>39.2549</v>
          </cell>
        </row>
        <row r="639">
          <cell r="A639">
            <v>39.2588</v>
          </cell>
        </row>
        <row r="640">
          <cell r="A640">
            <v>39.2549</v>
          </cell>
        </row>
        <row r="641">
          <cell r="A641">
            <v>39.2588</v>
          </cell>
        </row>
        <row r="642">
          <cell r="A642">
            <v>39.2588</v>
          </cell>
        </row>
        <row r="643">
          <cell r="A643">
            <v>39.2627</v>
          </cell>
        </row>
        <row r="644">
          <cell r="A644">
            <v>39.2588</v>
          </cell>
        </row>
        <row r="645">
          <cell r="A645">
            <v>39.2627</v>
          </cell>
        </row>
        <row r="646">
          <cell r="A646">
            <v>39.2588</v>
          </cell>
        </row>
        <row r="647">
          <cell r="A647">
            <v>39.2627</v>
          </cell>
        </row>
        <row r="648">
          <cell r="A648">
            <v>39.2588</v>
          </cell>
        </row>
        <row r="649">
          <cell r="A649">
            <v>39.2627</v>
          </cell>
        </row>
        <row r="650">
          <cell r="A650">
            <v>39.2588</v>
          </cell>
        </row>
        <row r="651">
          <cell r="A651">
            <v>39.2666</v>
          </cell>
        </row>
        <row r="652">
          <cell r="A652">
            <v>39.2627</v>
          </cell>
        </row>
        <row r="653">
          <cell r="A653">
            <v>39.2627</v>
          </cell>
        </row>
        <row r="654">
          <cell r="A654">
            <v>39.2627</v>
          </cell>
        </row>
        <row r="655">
          <cell r="A655">
            <v>39.2617</v>
          </cell>
        </row>
        <row r="656">
          <cell r="A656">
            <v>39.2617</v>
          </cell>
        </row>
        <row r="657">
          <cell r="A657">
            <v>39.2617</v>
          </cell>
        </row>
        <row r="658">
          <cell r="A658">
            <v>39.2617</v>
          </cell>
        </row>
        <row r="659">
          <cell r="A659">
            <v>39.2617</v>
          </cell>
        </row>
        <row r="660">
          <cell r="A660">
            <v>39.2617</v>
          </cell>
        </row>
        <row r="661">
          <cell r="A661">
            <v>39.2617</v>
          </cell>
        </row>
        <row r="662">
          <cell r="A662">
            <v>39.2617</v>
          </cell>
        </row>
        <row r="663">
          <cell r="A663">
            <v>39.2617</v>
          </cell>
        </row>
        <row r="664">
          <cell r="A664">
            <v>39.2617</v>
          </cell>
        </row>
        <row r="665">
          <cell r="A665">
            <v>49.1104</v>
          </cell>
        </row>
        <row r="666">
          <cell r="A666">
            <v>47.8447</v>
          </cell>
        </row>
        <row r="667">
          <cell r="A667">
            <v>47.8369</v>
          </cell>
        </row>
        <row r="668">
          <cell r="A668">
            <v>47.8408</v>
          </cell>
        </row>
        <row r="669">
          <cell r="A669">
            <v>47.8369</v>
          </cell>
        </row>
        <row r="670">
          <cell r="A670">
            <v>67.6338</v>
          </cell>
        </row>
        <row r="671">
          <cell r="A671">
            <v>67.3057</v>
          </cell>
        </row>
        <row r="672">
          <cell r="A672">
            <v>67.2793</v>
          </cell>
        </row>
        <row r="673">
          <cell r="A673">
            <v>67.6934</v>
          </cell>
        </row>
        <row r="674">
          <cell r="A674">
            <v>67.3184</v>
          </cell>
        </row>
        <row r="675">
          <cell r="A675">
            <v>67.4277</v>
          </cell>
        </row>
        <row r="676">
          <cell r="A676">
            <v>67.3613</v>
          </cell>
        </row>
        <row r="677">
          <cell r="A677">
            <v>67.1816</v>
          </cell>
        </row>
        <row r="678">
          <cell r="A678">
            <v>68.4707</v>
          </cell>
        </row>
        <row r="679">
          <cell r="A679">
            <v>67.9082</v>
          </cell>
        </row>
        <row r="680">
          <cell r="A680">
            <v>67.7168</v>
          </cell>
        </row>
        <row r="681">
          <cell r="A681">
            <v>67.3496</v>
          </cell>
        </row>
        <row r="682">
          <cell r="A682">
            <v>67.6553</v>
          </cell>
        </row>
        <row r="683">
          <cell r="A683">
            <v>67.3662</v>
          </cell>
        </row>
        <row r="684">
          <cell r="A684">
            <v>67.3535</v>
          </cell>
        </row>
        <row r="685">
          <cell r="A685">
            <v>67.4395</v>
          </cell>
        </row>
        <row r="686">
          <cell r="A686">
            <v>67.7832</v>
          </cell>
        </row>
        <row r="687">
          <cell r="A687">
            <v>67.5566</v>
          </cell>
        </row>
        <row r="688">
          <cell r="A688">
            <v>67.2051</v>
          </cell>
        </row>
        <row r="689">
          <cell r="A689">
            <v>67.3213</v>
          </cell>
        </row>
        <row r="690">
          <cell r="A690">
            <v>67.2861</v>
          </cell>
        </row>
        <row r="691">
          <cell r="A691">
            <v>67.2822</v>
          </cell>
        </row>
        <row r="692">
          <cell r="A692">
            <v>67.2783</v>
          </cell>
        </row>
        <row r="693">
          <cell r="A693">
            <v>67.2588</v>
          </cell>
        </row>
        <row r="694">
          <cell r="A694">
            <v>67.2549</v>
          </cell>
        </row>
        <row r="695">
          <cell r="A695">
            <v>67.2158</v>
          </cell>
        </row>
        <row r="696">
          <cell r="A696">
            <v>67.3213</v>
          </cell>
        </row>
        <row r="697">
          <cell r="A697">
            <v>67.3213</v>
          </cell>
        </row>
        <row r="698">
          <cell r="A698">
            <v>67.2002</v>
          </cell>
        </row>
        <row r="699">
          <cell r="A699">
            <v>67.376</v>
          </cell>
        </row>
        <row r="700">
          <cell r="A700">
            <v>67.2705</v>
          </cell>
        </row>
        <row r="701">
          <cell r="A701">
            <v>67.8535</v>
          </cell>
        </row>
        <row r="702">
          <cell r="A702">
            <v>67.7949</v>
          </cell>
        </row>
        <row r="703">
          <cell r="A703">
            <v>68.1934</v>
          </cell>
        </row>
        <row r="704">
          <cell r="A704">
            <v>67.9824</v>
          </cell>
        </row>
        <row r="705">
          <cell r="A705">
            <v>67.8887</v>
          </cell>
        </row>
        <row r="706">
          <cell r="A706">
            <v>67.8887</v>
          </cell>
        </row>
        <row r="707">
          <cell r="A707">
            <v>67.8691</v>
          </cell>
        </row>
        <row r="708">
          <cell r="A708">
            <v>67.8301</v>
          </cell>
        </row>
        <row r="709">
          <cell r="A709">
            <v>67.8262</v>
          </cell>
        </row>
        <row r="710">
          <cell r="A710">
            <v>67.8262</v>
          </cell>
        </row>
        <row r="711">
          <cell r="A711">
            <v>67.8262</v>
          </cell>
        </row>
        <row r="712">
          <cell r="A712">
            <v>67.8262</v>
          </cell>
        </row>
        <row r="713">
          <cell r="A713">
            <v>67.9902</v>
          </cell>
        </row>
        <row r="714">
          <cell r="A714">
            <v>68.0527</v>
          </cell>
        </row>
        <row r="715">
          <cell r="A715">
            <v>68.0449</v>
          </cell>
        </row>
        <row r="716">
          <cell r="A716">
            <v>68.0488</v>
          </cell>
        </row>
        <row r="717">
          <cell r="A717">
            <v>66.9473</v>
          </cell>
        </row>
        <row r="718">
          <cell r="A718">
            <v>67.1543</v>
          </cell>
        </row>
        <row r="719">
          <cell r="A719">
            <v>67.1191</v>
          </cell>
        </row>
        <row r="720">
          <cell r="A720">
            <v>68.1006</v>
          </cell>
        </row>
        <row r="721">
          <cell r="A721">
            <v>67.9248</v>
          </cell>
        </row>
        <row r="722">
          <cell r="A722">
            <v>67.0928</v>
          </cell>
        </row>
        <row r="723">
          <cell r="A723">
            <v>67.1279</v>
          </cell>
        </row>
        <row r="724">
          <cell r="A724">
            <v>67.7334</v>
          </cell>
        </row>
        <row r="725">
          <cell r="A725">
            <v>67.3584</v>
          </cell>
        </row>
        <row r="726">
          <cell r="A726">
            <v>67.2178</v>
          </cell>
        </row>
        <row r="727">
          <cell r="A727">
            <v>67.3975</v>
          </cell>
        </row>
        <row r="728">
          <cell r="A728">
            <v>67.1162</v>
          </cell>
        </row>
        <row r="729">
          <cell r="A729">
            <v>67.1904</v>
          </cell>
        </row>
        <row r="730">
          <cell r="A730">
            <v>67.1592</v>
          </cell>
        </row>
        <row r="731">
          <cell r="A731">
            <v>67.0459</v>
          </cell>
        </row>
        <row r="732">
          <cell r="A732">
            <v>67.3008</v>
          </cell>
        </row>
        <row r="733">
          <cell r="A733">
            <v>67.0586</v>
          </cell>
        </row>
        <row r="734">
          <cell r="A734">
            <v>67.3438</v>
          </cell>
        </row>
        <row r="735">
          <cell r="A735">
            <v>67.0625</v>
          </cell>
        </row>
        <row r="736">
          <cell r="A736">
            <v>68.125</v>
          </cell>
        </row>
        <row r="737">
          <cell r="A737">
            <v>67.8633</v>
          </cell>
        </row>
        <row r="738">
          <cell r="A738">
            <v>67.2227</v>
          </cell>
        </row>
        <row r="739">
          <cell r="A739">
            <v>67.1523</v>
          </cell>
        </row>
        <row r="740">
          <cell r="A740">
            <v>67.1562</v>
          </cell>
        </row>
        <row r="741">
          <cell r="A741">
            <v>67.0781</v>
          </cell>
        </row>
        <row r="742">
          <cell r="A742">
            <v>67.1484</v>
          </cell>
        </row>
        <row r="743">
          <cell r="A743">
            <v>67.1523</v>
          </cell>
        </row>
        <row r="744">
          <cell r="A744">
            <v>67.1719</v>
          </cell>
        </row>
        <row r="745">
          <cell r="A745">
            <v>67.1758</v>
          </cell>
        </row>
        <row r="746">
          <cell r="A746">
            <v>67.1758</v>
          </cell>
        </row>
        <row r="747">
          <cell r="A747">
            <v>67.168</v>
          </cell>
        </row>
        <row r="748">
          <cell r="A748">
            <v>67.1943</v>
          </cell>
        </row>
        <row r="749">
          <cell r="A749">
            <v>67.167</v>
          </cell>
        </row>
        <row r="750">
          <cell r="A750">
            <v>67.1748</v>
          </cell>
        </row>
        <row r="751">
          <cell r="A751">
            <v>67.1631</v>
          </cell>
        </row>
        <row r="752">
          <cell r="A752">
            <v>67.1162</v>
          </cell>
        </row>
        <row r="753">
          <cell r="A753">
            <v>67.1553</v>
          </cell>
        </row>
        <row r="754">
          <cell r="A754">
            <v>67.1553</v>
          </cell>
        </row>
        <row r="755">
          <cell r="A755">
            <v>67.1553</v>
          </cell>
        </row>
        <row r="756">
          <cell r="A756">
            <v>67.1553</v>
          </cell>
        </row>
        <row r="757">
          <cell r="A757">
            <v>67.1553</v>
          </cell>
        </row>
        <row r="758">
          <cell r="A758">
            <v>67.1553</v>
          </cell>
        </row>
        <row r="759">
          <cell r="A759">
            <v>67.2842</v>
          </cell>
        </row>
        <row r="760">
          <cell r="A760">
            <v>66.9727</v>
          </cell>
        </row>
        <row r="761">
          <cell r="A761">
            <v>66.957</v>
          </cell>
        </row>
        <row r="762">
          <cell r="A762">
            <v>66.9531</v>
          </cell>
        </row>
        <row r="763">
          <cell r="A763">
            <v>66.9531</v>
          </cell>
        </row>
        <row r="764">
          <cell r="A764">
            <v>67.2539</v>
          </cell>
        </row>
        <row r="765">
          <cell r="A765">
            <v>66.9766</v>
          </cell>
        </row>
        <row r="766">
          <cell r="A766">
            <v>66.9805</v>
          </cell>
        </row>
        <row r="767">
          <cell r="A767">
            <v>67.0801</v>
          </cell>
        </row>
        <row r="768">
          <cell r="A768">
            <v>66.8691</v>
          </cell>
        </row>
        <row r="769">
          <cell r="A769">
            <v>66.9941</v>
          </cell>
        </row>
        <row r="770">
          <cell r="A770">
            <v>67.7402</v>
          </cell>
        </row>
        <row r="771">
          <cell r="A771">
            <v>66.9707</v>
          </cell>
        </row>
        <row r="772">
          <cell r="A772">
            <v>66.959</v>
          </cell>
        </row>
        <row r="773">
          <cell r="A773">
            <v>66.6816</v>
          </cell>
        </row>
        <row r="774">
          <cell r="A774">
            <v>67.0176</v>
          </cell>
        </row>
        <row r="775">
          <cell r="A775">
            <v>66.6699</v>
          </cell>
        </row>
        <row r="776">
          <cell r="A776">
            <v>67.0244</v>
          </cell>
        </row>
        <row r="777">
          <cell r="A777">
            <v>67.0244</v>
          </cell>
        </row>
        <row r="778">
          <cell r="A778">
            <v>66.8799</v>
          </cell>
        </row>
        <row r="779">
          <cell r="A779">
            <v>66.9736</v>
          </cell>
        </row>
        <row r="780">
          <cell r="A780">
            <v>67.0088</v>
          </cell>
        </row>
        <row r="781">
          <cell r="A781">
            <v>67.0479</v>
          </cell>
        </row>
        <row r="782">
          <cell r="A782">
            <v>66.8369</v>
          </cell>
        </row>
        <row r="783">
          <cell r="A783">
            <v>67.0205</v>
          </cell>
        </row>
        <row r="784">
          <cell r="A784">
            <v>66.8135</v>
          </cell>
        </row>
        <row r="785">
          <cell r="A785">
            <v>66.9697</v>
          </cell>
        </row>
        <row r="786">
          <cell r="A786">
            <v>67.0049</v>
          </cell>
        </row>
        <row r="787">
          <cell r="A787">
            <v>66.8564</v>
          </cell>
        </row>
        <row r="788">
          <cell r="A788">
            <v>67.623</v>
          </cell>
        </row>
        <row r="789">
          <cell r="A789">
            <v>67.5527</v>
          </cell>
        </row>
        <row r="790">
          <cell r="A790">
            <v>67.5371</v>
          </cell>
        </row>
        <row r="791">
          <cell r="A791">
            <v>66.9004</v>
          </cell>
        </row>
        <row r="792">
          <cell r="A792">
            <v>66.6582</v>
          </cell>
        </row>
        <row r="793">
          <cell r="A793">
            <v>66.998</v>
          </cell>
        </row>
        <row r="794">
          <cell r="A794">
            <v>66.9824</v>
          </cell>
        </row>
        <row r="795">
          <cell r="A795">
            <v>66.8262</v>
          </cell>
        </row>
        <row r="796">
          <cell r="A796">
            <v>66.8184</v>
          </cell>
        </row>
        <row r="797">
          <cell r="A797">
            <v>66.8613</v>
          </cell>
        </row>
        <row r="798">
          <cell r="A798">
            <v>66.834</v>
          </cell>
        </row>
        <row r="799">
          <cell r="A799">
            <v>66.8379</v>
          </cell>
        </row>
        <row r="800">
          <cell r="A800">
            <v>66.8535</v>
          </cell>
        </row>
        <row r="801">
          <cell r="A801">
            <v>66.8574</v>
          </cell>
        </row>
        <row r="802">
          <cell r="A802">
            <v>66.8574</v>
          </cell>
        </row>
        <row r="803">
          <cell r="A803">
            <v>66.8535</v>
          </cell>
        </row>
        <row r="804">
          <cell r="A804">
            <v>66.8652</v>
          </cell>
        </row>
        <row r="805">
          <cell r="A805">
            <v>66.8525</v>
          </cell>
        </row>
        <row r="806">
          <cell r="A806">
            <v>66.8564</v>
          </cell>
        </row>
        <row r="807">
          <cell r="A807">
            <v>66.8525</v>
          </cell>
        </row>
        <row r="808">
          <cell r="A808">
            <v>66.8564</v>
          </cell>
        </row>
        <row r="809">
          <cell r="A809">
            <v>66.8604</v>
          </cell>
        </row>
        <row r="810">
          <cell r="A810">
            <v>66.8447</v>
          </cell>
        </row>
        <row r="811">
          <cell r="A811">
            <v>66.8486</v>
          </cell>
        </row>
        <row r="812">
          <cell r="A812">
            <v>66.8457</v>
          </cell>
        </row>
        <row r="813">
          <cell r="A813">
            <v>66.834</v>
          </cell>
        </row>
        <row r="814">
          <cell r="A814">
            <v>66.834</v>
          </cell>
        </row>
        <row r="815">
          <cell r="A815">
            <v>66.834</v>
          </cell>
        </row>
        <row r="816">
          <cell r="A816">
            <v>66.8105</v>
          </cell>
        </row>
        <row r="817">
          <cell r="A817">
            <v>67.3936</v>
          </cell>
        </row>
        <row r="818">
          <cell r="A818">
            <v>67.0693</v>
          </cell>
        </row>
        <row r="819">
          <cell r="A819">
            <v>67.0576</v>
          </cell>
        </row>
        <row r="820">
          <cell r="A820">
            <v>67.0615</v>
          </cell>
        </row>
        <row r="821">
          <cell r="A821">
            <v>67.0576</v>
          </cell>
        </row>
        <row r="822">
          <cell r="A822">
            <v>67.0537</v>
          </cell>
        </row>
        <row r="823">
          <cell r="A823">
            <v>67.3018</v>
          </cell>
        </row>
        <row r="824">
          <cell r="A824">
            <v>67.1455</v>
          </cell>
        </row>
        <row r="825">
          <cell r="A825">
            <v>67.1621</v>
          </cell>
        </row>
        <row r="826">
          <cell r="A826">
            <v>67.9277</v>
          </cell>
        </row>
        <row r="827">
          <cell r="A827">
            <v>67.373</v>
          </cell>
        </row>
        <row r="828">
          <cell r="A828">
            <v>67.2715</v>
          </cell>
        </row>
        <row r="829">
          <cell r="A829">
            <v>67.3184</v>
          </cell>
        </row>
        <row r="830">
          <cell r="A830">
            <v>67.2969</v>
          </cell>
        </row>
        <row r="831">
          <cell r="A831">
            <v>67.4395</v>
          </cell>
        </row>
        <row r="832">
          <cell r="A832">
            <v>67.2871</v>
          </cell>
        </row>
        <row r="833">
          <cell r="A833">
            <v>68.1689</v>
          </cell>
        </row>
        <row r="834">
          <cell r="A834">
            <v>68.1035</v>
          </cell>
        </row>
        <row r="835">
          <cell r="A835">
            <v>68.127</v>
          </cell>
        </row>
        <row r="836">
          <cell r="A836">
            <v>67.3779</v>
          </cell>
        </row>
        <row r="837">
          <cell r="A837">
            <v>67.3115</v>
          </cell>
        </row>
        <row r="838">
          <cell r="A838">
            <v>67.4092</v>
          </cell>
        </row>
        <row r="839">
          <cell r="A839">
            <v>67.3232</v>
          </cell>
        </row>
        <row r="840">
          <cell r="A840">
            <v>67.3975</v>
          </cell>
        </row>
        <row r="841">
          <cell r="A841">
            <v>67.3457</v>
          </cell>
        </row>
        <row r="842">
          <cell r="A842">
            <v>67.1582</v>
          </cell>
        </row>
        <row r="843">
          <cell r="A843">
            <v>68.2012</v>
          </cell>
        </row>
        <row r="844">
          <cell r="A844">
            <v>68.0654</v>
          </cell>
        </row>
        <row r="845">
          <cell r="A845">
            <v>68.0186</v>
          </cell>
        </row>
        <row r="846">
          <cell r="A846">
            <v>68.0498</v>
          </cell>
        </row>
        <row r="847">
          <cell r="A847">
            <v>68.0498</v>
          </cell>
        </row>
        <row r="848">
          <cell r="A848">
            <v>67.9912</v>
          </cell>
        </row>
        <row r="849">
          <cell r="A849">
            <v>68.0068</v>
          </cell>
        </row>
        <row r="850">
          <cell r="A850">
            <v>68.0186</v>
          </cell>
        </row>
        <row r="851">
          <cell r="A851">
            <v>67.9912</v>
          </cell>
        </row>
        <row r="852">
          <cell r="A852">
            <v>68.0029</v>
          </cell>
        </row>
        <row r="853">
          <cell r="A853">
            <v>67.999</v>
          </cell>
        </row>
        <row r="854">
          <cell r="A854">
            <v>67.9912</v>
          </cell>
        </row>
        <row r="855">
          <cell r="A855">
            <v>67.9951</v>
          </cell>
        </row>
        <row r="856">
          <cell r="A856">
            <v>67.9951</v>
          </cell>
        </row>
        <row r="857">
          <cell r="A857">
            <v>67.9951</v>
          </cell>
        </row>
        <row r="858">
          <cell r="A858">
            <v>67.9756</v>
          </cell>
        </row>
        <row r="859">
          <cell r="A859">
            <v>67.9717</v>
          </cell>
        </row>
        <row r="860">
          <cell r="A860">
            <v>67.9756</v>
          </cell>
        </row>
        <row r="861">
          <cell r="A861">
            <v>67.9707</v>
          </cell>
        </row>
        <row r="862">
          <cell r="A862">
            <v>67.9746</v>
          </cell>
        </row>
        <row r="863">
          <cell r="A863">
            <v>67.9707</v>
          </cell>
        </row>
        <row r="864">
          <cell r="A864">
            <v>67.9746</v>
          </cell>
        </row>
        <row r="865">
          <cell r="A865">
            <v>67.9707</v>
          </cell>
        </row>
        <row r="866">
          <cell r="A866">
            <v>67.9746</v>
          </cell>
        </row>
        <row r="867">
          <cell r="A867">
            <v>67.9707</v>
          </cell>
        </row>
        <row r="868">
          <cell r="A868">
            <v>67.9746</v>
          </cell>
        </row>
        <row r="869">
          <cell r="A869">
            <v>67.9707</v>
          </cell>
        </row>
        <row r="870">
          <cell r="A870">
            <v>67.9746</v>
          </cell>
        </row>
        <row r="871">
          <cell r="A871">
            <v>67.9707</v>
          </cell>
        </row>
        <row r="872">
          <cell r="A872">
            <v>67.9746</v>
          </cell>
        </row>
        <row r="873">
          <cell r="A873">
            <v>67.9717</v>
          </cell>
        </row>
        <row r="874">
          <cell r="A874">
            <v>67.9756</v>
          </cell>
        </row>
        <row r="875">
          <cell r="A875">
            <v>67.9717</v>
          </cell>
        </row>
        <row r="876">
          <cell r="A876">
            <v>67.9756</v>
          </cell>
        </row>
        <row r="877">
          <cell r="A877">
            <v>67.9717</v>
          </cell>
        </row>
        <row r="878">
          <cell r="A878">
            <v>67.9756</v>
          </cell>
        </row>
        <row r="879">
          <cell r="A879">
            <v>67.9717</v>
          </cell>
        </row>
        <row r="880">
          <cell r="A880">
            <v>68.2529</v>
          </cell>
        </row>
        <row r="881">
          <cell r="A881">
            <v>68.0186</v>
          </cell>
        </row>
        <row r="882">
          <cell r="A882">
            <v>68.0107</v>
          </cell>
        </row>
        <row r="883">
          <cell r="A883">
            <v>68.0068</v>
          </cell>
        </row>
        <row r="884">
          <cell r="A884">
            <v>68.0107</v>
          </cell>
        </row>
        <row r="885">
          <cell r="A885">
            <v>68.0107</v>
          </cell>
        </row>
        <row r="886">
          <cell r="A886">
            <v>68.0107</v>
          </cell>
        </row>
        <row r="887">
          <cell r="A887">
            <v>67.9287</v>
          </cell>
        </row>
        <row r="888">
          <cell r="A888">
            <v>68.0186</v>
          </cell>
        </row>
        <row r="889">
          <cell r="A889">
            <v>68.0146</v>
          </cell>
        </row>
        <row r="890">
          <cell r="A890">
            <v>68.3184</v>
          </cell>
        </row>
        <row r="891">
          <cell r="A891">
            <v>68.3574</v>
          </cell>
        </row>
        <row r="892">
          <cell r="A892">
            <v>68.2676</v>
          </cell>
        </row>
        <row r="893">
          <cell r="A893">
            <v>68.2832</v>
          </cell>
        </row>
        <row r="894">
          <cell r="A894">
            <v>68.2715</v>
          </cell>
        </row>
        <row r="895">
          <cell r="A895">
            <v>68.2676</v>
          </cell>
        </row>
        <row r="896">
          <cell r="A896">
            <v>68.3008</v>
          </cell>
        </row>
        <row r="897">
          <cell r="A897">
            <v>68.2656</v>
          </cell>
        </row>
        <row r="898">
          <cell r="A898">
            <v>68.2695</v>
          </cell>
        </row>
        <row r="899">
          <cell r="A899">
            <v>68.25</v>
          </cell>
        </row>
        <row r="900">
          <cell r="A900">
            <v>68.25</v>
          </cell>
        </row>
        <row r="901">
          <cell r="A901">
            <v>68.3242</v>
          </cell>
        </row>
        <row r="902">
          <cell r="A902">
            <v>68.3252</v>
          </cell>
        </row>
        <row r="903">
          <cell r="A903">
            <v>68.2549</v>
          </cell>
        </row>
        <row r="904">
          <cell r="A904">
            <v>68.3369</v>
          </cell>
        </row>
        <row r="905">
          <cell r="A905">
            <v>68.4385</v>
          </cell>
        </row>
        <row r="906">
          <cell r="A906">
            <v>68.3721</v>
          </cell>
        </row>
        <row r="907">
          <cell r="A907">
            <v>68.376</v>
          </cell>
        </row>
        <row r="908">
          <cell r="A908">
            <v>68.7744</v>
          </cell>
        </row>
        <row r="909">
          <cell r="A909">
            <v>68.9346</v>
          </cell>
        </row>
        <row r="910">
          <cell r="A910">
            <v>68.9307</v>
          </cell>
        </row>
        <row r="911">
          <cell r="A911">
            <v>68.9268</v>
          </cell>
        </row>
        <row r="912">
          <cell r="A912">
            <v>68.9268</v>
          </cell>
        </row>
        <row r="913">
          <cell r="A913">
            <v>68.8994</v>
          </cell>
        </row>
        <row r="914">
          <cell r="A914">
            <v>68.9268</v>
          </cell>
        </row>
        <row r="915">
          <cell r="A915">
            <v>68.8721</v>
          </cell>
        </row>
        <row r="916">
          <cell r="A916">
            <v>69.0244</v>
          </cell>
        </row>
        <row r="917">
          <cell r="A917">
            <v>68.9775</v>
          </cell>
        </row>
        <row r="918">
          <cell r="A918">
            <v>68.9658</v>
          </cell>
        </row>
        <row r="919">
          <cell r="A919">
            <v>68.9609</v>
          </cell>
        </row>
        <row r="920">
          <cell r="A920">
            <v>68.9688</v>
          </cell>
        </row>
        <row r="921">
          <cell r="A921">
            <v>68.9609</v>
          </cell>
        </row>
        <row r="922">
          <cell r="A922">
            <v>68.9688</v>
          </cell>
        </row>
        <row r="923">
          <cell r="A923">
            <v>68.9609</v>
          </cell>
        </row>
        <row r="924">
          <cell r="A924">
            <v>68.9883</v>
          </cell>
        </row>
        <row r="925">
          <cell r="A925">
            <v>68.9648</v>
          </cell>
        </row>
        <row r="926">
          <cell r="A926">
            <v>69.0547</v>
          </cell>
        </row>
        <row r="927">
          <cell r="A927">
            <v>69.0781</v>
          </cell>
        </row>
        <row r="928">
          <cell r="A928">
            <v>68.9414</v>
          </cell>
        </row>
        <row r="929">
          <cell r="A929">
            <v>68.957</v>
          </cell>
        </row>
        <row r="930">
          <cell r="A930">
            <v>38.9102</v>
          </cell>
        </row>
        <row r="931">
          <cell r="A931">
            <v>38.8682</v>
          </cell>
        </row>
        <row r="932">
          <cell r="A932">
            <v>38.8721</v>
          </cell>
        </row>
        <row r="933">
          <cell r="A933">
            <v>38.8682</v>
          </cell>
        </row>
        <row r="934">
          <cell r="A934">
            <v>38.8916</v>
          </cell>
        </row>
        <row r="935">
          <cell r="A935">
            <v>38.833</v>
          </cell>
        </row>
        <row r="936">
          <cell r="A936">
            <v>38.8291</v>
          </cell>
        </row>
        <row r="937">
          <cell r="A937">
            <v>38.833</v>
          </cell>
        </row>
        <row r="938">
          <cell r="A938">
            <v>38.8291</v>
          </cell>
        </row>
        <row r="939">
          <cell r="A939">
            <v>38.833</v>
          </cell>
        </row>
        <row r="940">
          <cell r="A940">
            <v>38.8291</v>
          </cell>
        </row>
        <row r="941">
          <cell r="A941">
            <v>38.8291</v>
          </cell>
        </row>
        <row r="942">
          <cell r="A942">
            <v>38.8252</v>
          </cell>
        </row>
        <row r="943">
          <cell r="A943">
            <v>38.8291</v>
          </cell>
        </row>
        <row r="944">
          <cell r="A944">
            <v>38.8252</v>
          </cell>
        </row>
        <row r="945">
          <cell r="A945">
            <v>38.8291</v>
          </cell>
        </row>
        <row r="946">
          <cell r="A946">
            <v>38.8252</v>
          </cell>
        </row>
        <row r="947">
          <cell r="A947">
            <v>38.8281</v>
          </cell>
        </row>
        <row r="948">
          <cell r="A948">
            <v>38.8242</v>
          </cell>
        </row>
        <row r="949">
          <cell r="A949">
            <v>38.8281</v>
          </cell>
        </row>
        <row r="950">
          <cell r="A950">
            <v>38.8242</v>
          </cell>
        </row>
        <row r="951">
          <cell r="A951">
            <v>38.8281</v>
          </cell>
        </row>
        <row r="952">
          <cell r="A952">
            <v>38.8242</v>
          </cell>
        </row>
        <row r="953">
          <cell r="A953">
            <v>38.8281</v>
          </cell>
        </row>
        <row r="954">
          <cell r="A954">
            <v>38.8242</v>
          </cell>
        </row>
        <row r="955">
          <cell r="A955">
            <v>38.8281</v>
          </cell>
        </row>
        <row r="956">
          <cell r="A956">
            <v>38.8242</v>
          </cell>
        </row>
        <row r="957">
          <cell r="A957">
            <v>38.8281</v>
          </cell>
        </row>
        <row r="958">
          <cell r="A958">
            <v>38.8242</v>
          </cell>
        </row>
        <row r="959">
          <cell r="A959">
            <v>38.8291</v>
          </cell>
        </row>
        <row r="960">
          <cell r="A960">
            <v>38.8252</v>
          </cell>
        </row>
        <row r="961">
          <cell r="A961">
            <v>38.8291</v>
          </cell>
        </row>
        <row r="962">
          <cell r="A962">
            <v>38.8252</v>
          </cell>
        </row>
        <row r="963">
          <cell r="A963">
            <v>39.5869</v>
          </cell>
        </row>
        <row r="964">
          <cell r="A964">
            <v>38.8291</v>
          </cell>
        </row>
        <row r="965">
          <cell r="A965">
            <v>38.8252</v>
          </cell>
        </row>
        <row r="966">
          <cell r="A966">
            <v>38.8291</v>
          </cell>
        </row>
        <row r="967">
          <cell r="A967">
            <v>38.8252</v>
          </cell>
        </row>
        <row r="968">
          <cell r="A968">
            <v>38.8135</v>
          </cell>
        </row>
        <row r="969">
          <cell r="A969">
            <v>38.8096</v>
          </cell>
        </row>
        <row r="970">
          <cell r="A970">
            <v>38.8135</v>
          </cell>
        </row>
        <row r="971">
          <cell r="A971">
            <v>38.8096</v>
          </cell>
        </row>
        <row r="972">
          <cell r="A972">
            <v>38.8174</v>
          </cell>
        </row>
        <row r="973">
          <cell r="A973">
            <v>38.8135</v>
          </cell>
        </row>
        <row r="974">
          <cell r="A974">
            <v>38.8135</v>
          </cell>
        </row>
        <row r="975">
          <cell r="A975">
            <v>38.8135</v>
          </cell>
        </row>
        <row r="976">
          <cell r="A976">
            <v>38.8125</v>
          </cell>
        </row>
        <row r="977">
          <cell r="A977">
            <v>38.8125</v>
          </cell>
        </row>
        <row r="978">
          <cell r="A978">
            <v>38.8125</v>
          </cell>
        </row>
        <row r="979">
          <cell r="A979">
            <v>38.8125</v>
          </cell>
        </row>
        <row r="980">
          <cell r="A980">
            <v>38.8125</v>
          </cell>
        </row>
        <row r="981">
          <cell r="A981">
            <v>38.8125</v>
          </cell>
        </row>
        <row r="982">
          <cell r="A982">
            <v>38.8125</v>
          </cell>
        </row>
        <row r="983">
          <cell r="A983">
            <v>38.8125</v>
          </cell>
        </row>
        <row r="984">
          <cell r="A984">
            <v>38.8125</v>
          </cell>
        </row>
        <row r="985">
          <cell r="A985">
            <v>38.8125</v>
          </cell>
        </row>
        <row r="986">
          <cell r="A986">
            <v>38.8125</v>
          </cell>
        </row>
        <row r="987">
          <cell r="A987">
            <v>38.8125</v>
          </cell>
        </row>
        <row r="988">
          <cell r="A988">
            <v>38.8135</v>
          </cell>
        </row>
        <row r="989">
          <cell r="A989">
            <v>38.8135</v>
          </cell>
        </row>
        <row r="990">
          <cell r="A990">
            <v>38.8135</v>
          </cell>
        </row>
        <row r="991">
          <cell r="A991">
            <v>38.8135</v>
          </cell>
        </row>
        <row r="992">
          <cell r="A992">
            <v>38.8135</v>
          </cell>
        </row>
        <row r="993">
          <cell r="A993">
            <v>38.8135</v>
          </cell>
        </row>
        <row r="994">
          <cell r="A994">
            <v>38.8135</v>
          </cell>
        </row>
        <row r="995">
          <cell r="A995">
            <v>38.8135</v>
          </cell>
        </row>
        <row r="996">
          <cell r="A996">
            <v>38.8135</v>
          </cell>
        </row>
        <row r="997">
          <cell r="A997">
            <v>38.8135</v>
          </cell>
        </row>
        <row r="998">
          <cell r="A998">
            <v>38.8135</v>
          </cell>
        </row>
        <row r="999">
          <cell r="A999">
            <v>38.8135</v>
          </cell>
        </row>
        <row r="1000">
          <cell r="A1000">
            <v>38.8135</v>
          </cell>
        </row>
        <row r="1001">
          <cell r="A1001">
            <v>38.8135</v>
          </cell>
        </row>
        <row r="1002">
          <cell r="A1002">
            <v>38.8135</v>
          </cell>
        </row>
        <row r="1003">
          <cell r="A1003">
            <v>38.8135</v>
          </cell>
        </row>
        <row r="1004">
          <cell r="A1004">
            <v>38.8096</v>
          </cell>
        </row>
        <row r="1005">
          <cell r="A1005">
            <v>38.8125</v>
          </cell>
        </row>
        <row r="1006">
          <cell r="A1006">
            <v>38.8086</v>
          </cell>
        </row>
        <row r="1007">
          <cell r="A1007">
            <v>38.8125</v>
          </cell>
        </row>
        <row r="1008">
          <cell r="A1008">
            <v>38.8086</v>
          </cell>
        </row>
        <row r="1009">
          <cell r="A1009">
            <v>38.8125</v>
          </cell>
        </row>
        <row r="1010">
          <cell r="A1010">
            <v>38.8086</v>
          </cell>
        </row>
        <row r="1011">
          <cell r="A1011">
            <v>38.8125</v>
          </cell>
        </row>
        <row r="1012">
          <cell r="A1012">
            <v>38.8086</v>
          </cell>
        </row>
        <row r="1013">
          <cell r="A1013">
            <v>38.8125</v>
          </cell>
        </row>
        <row r="1014">
          <cell r="A1014">
            <v>38.8086</v>
          </cell>
        </row>
        <row r="1015">
          <cell r="A1015">
            <v>38.8125</v>
          </cell>
        </row>
        <row r="1016">
          <cell r="A1016">
            <v>38.8086</v>
          </cell>
        </row>
        <row r="1017">
          <cell r="A1017">
            <v>38.8135</v>
          </cell>
        </row>
        <row r="1018">
          <cell r="A1018">
            <v>38.8096</v>
          </cell>
        </row>
        <row r="1019">
          <cell r="A1019">
            <v>38.8135</v>
          </cell>
        </row>
        <row r="1020">
          <cell r="A1020">
            <v>38.8096</v>
          </cell>
        </row>
        <row r="1021">
          <cell r="A1021">
            <v>38.8135</v>
          </cell>
        </row>
        <row r="1022">
          <cell r="A1022">
            <v>38.8096</v>
          </cell>
        </row>
        <row r="1023">
          <cell r="A1023">
            <v>38.8135</v>
          </cell>
        </row>
        <row r="1024">
          <cell r="A1024">
            <v>38.8096</v>
          </cell>
        </row>
        <row r="1025">
          <cell r="A1025">
            <v>38.8135</v>
          </cell>
        </row>
        <row r="1026">
          <cell r="A1026">
            <v>38.8096</v>
          </cell>
        </row>
        <row r="1027">
          <cell r="A1027">
            <v>38.8135</v>
          </cell>
        </row>
        <row r="1028">
          <cell r="A1028">
            <v>38.8096</v>
          </cell>
        </row>
        <row r="1029">
          <cell r="A1029">
            <v>38.8135</v>
          </cell>
        </row>
        <row r="1030">
          <cell r="A1030">
            <v>38.8096</v>
          </cell>
        </row>
        <row r="1031">
          <cell r="A1031">
            <v>38.8135</v>
          </cell>
        </row>
        <row r="1032">
          <cell r="A1032">
            <v>38.8096</v>
          </cell>
        </row>
        <row r="1033">
          <cell r="A1033">
            <v>38.8135</v>
          </cell>
        </row>
        <row r="1034">
          <cell r="A1034">
            <v>38.8086</v>
          </cell>
        </row>
        <row r="1035">
          <cell r="A1035">
            <v>38.8125</v>
          </cell>
        </row>
        <row r="1036">
          <cell r="A1036">
            <v>38.8086</v>
          </cell>
        </row>
        <row r="1037">
          <cell r="A1037">
            <v>38.8125</v>
          </cell>
        </row>
        <row r="1038">
          <cell r="A1038">
            <v>38.8086</v>
          </cell>
        </row>
        <row r="1039">
          <cell r="A1039">
            <v>38.8125</v>
          </cell>
        </row>
        <row r="1040">
          <cell r="A1040">
            <v>38.8086</v>
          </cell>
        </row>
        <row r="1041">
          <cell r="A1041">
            <v>38.8125</v>
          </cell>
        </row>
        <row r="1042">
          <cell r="A1042">
            <v>38.8086</v>
          </cell>
        </row>
        <row r="1043">
          <cell r="A1043">
            <v>38.8125</v>
          </cell>
        </row>
        <row r="1044">
          <cell r="A1044">
            <v>38.8086</v>
          </cell>
        </row>
        <row r="1045">
          <cell r="A1045">
            <v>38.8125</v>
          </cell>
        </row>
        <row r="1046">
          <cell r="A1046">
            <v>38.8096</v>
          </cell>
        </row>
        <row r="1047">
          <cell r="A1047">
            <v>38.8135</v>
          </cell>
        </row>
        <row r="1048">
          <cell r="A1048">
            <v>38.8096</v>
          </cell>
        </row>
        <row r="1049">
          <cell r="A1049">
            <v>38.8135</v>
          </cell>
        </row>
        <row r="1050">
          <cell r="A1050">
            <v>38.8096</v>
          </cell>
        </row>
        <row r="1051">
          <cell r="A1051">
            <v>38.8135</v>
          </cell>
        </row>
        <row r="1052">
          <cell r="A1052">
            <v>38.8096</v>
          </cell>
        </row>
        <row r="1053">
          <cell r="A1053">
            <v>38.8135</v>
          </cell>
        </row>
        <row r="1054">
          <cell r="A1054">
            <v>38.8096</v>
          </cell>
        </row>
        <row r="1055">
          <cell r="A1055">
            <v>38.8135</v>
          </cell>
        </row>
        <row r="1056">
          <cell r="A1056">
            <v>38.8096</v>
          </cell>
        </row>
        <row r="1057">
          <cell r="A1057">
            <v>38.8135</v>
          </cell>
        </row>
        <row r="1058">
          <cell r="A1058">
            <v>38.8096</v>
          </cell>
        </row>
        <row r="1059">
          <cell r="A1059">
            <v>38.8135</v>
          </cell>
        </row>
        <row r="1060">
          <cell r="A1060">
            <v>38.8096</v>
          </cell>
        </row>
        <row r="1061">
          <cell r="A1061">
            <v>38.8135</v>
          </cell>
        </row>
        <row r="1062">
          <cell r="A1062">
            <v>38.8096</v>
          </cell>
        </row>
        <row r="1063">
          <cell r="A1063">
            <v>38.8125</v>
          </cell>
        </row>
        <row r="1064">
          <cell r="A1064">
            <v>38.8086</v>
          </cell>
        </row>
        <row r="1065">
          <cell r="A1065">
            <v>38.8125</v>
          </cell>
        </row>
        <row r="1066">
          <cell r="A1066">
            <v>38.8086</v>
          </cell>
        </row>
        <row r="1067">
          <cell r="A1067">
            <v>38.8125</v>
          </cell>
        </row>
        <row r="1068">
          <cell r="A1068">
            <v>38.8086</v>
          </cell>
        </row>
        <row r="1069">
          <cell r="A1069">
            <v>38.8125</v>
          </cell>
        </row>
        <row r="1070">
          <cell r="A1070">
            <v>38.8086</v>
          </cell>
        </row>
        <row r="1071">
          <cell r="A1071">
            <v>38.8125</v>
          </cell>
        </row>
        <row r="1072">
          <cell r="A1072">
            <v>38.8086</v>
          </cell>
        </row>
        <row r="1073">
          <cell r="A1073">
            <v>38.8125</v>
          </cell>
        </row>
        <row r="1074">
          <cell r="A1074">
            <v>38.8086</v>
          </cell>
        </row>
        <row r="1075">
          <cell r="A1075">
            <v>38.8135</v>
          </cell>
        </row>
        <row r="1076">
          <cell r="A1076">
            <v>38.8096</v>
          </cell>
        </row>
        <row r="1077">
          <cell r="A1077">
            <v>38.8135</v>
          </cell>
        </row>
        <row r="1078">
          <cell r="A1078">
            <v>38.8096</v>
          </cell>
        </row>
        <row r="1079">
          <cell r="A1079">
            <v>38.8135</v>
          </cell>
        </row>
        <row r="1080">
          <cell r="A1080">
            <v>38.8096</v>
          </cell>
        </row>
        <row r="1081">
          <cell r="A1081">
            <v>38.8135</v>
          </cell>
        </row>
        <row r="1082">
          <cell r="A1082">
            <v>38.8096</v>
          </cell>
        </row>
        <row r="1083">
          <cell r="A1083">
            <v>38.8135</v>
          </cell>
        </row>
        <row r="1084">
          <cell r="A1084">
            <v>38.8096</v>
          </cell>
        </row>
        <row r="1085">
          <cell r="A1085">
            <v>38.8135</v>
          </cell>
        </row>
        <row r="1086">
          <cell r="A1086">
            <v>38.8096</v>
          </cell>
        </row>
        <row r="1087">
          <cell r="A1087">
            <v>38.8135</v>
          </cell>
        </row>
        <row r="1088">
          <cell r="A1088">
            <v>38.8096</v>
          </cell>
        </row>
        <row r="1089">
          <cell r="A1089">
            <v>38.8135</v>
          </cell>
        </row>
        <row r="1090">
          <cell r="A1090">
            <v>38.8096</v>
          </cell>
        </row>
        <row r="1091">
          <cell r="A1091">
            <v>38.8135</v>
          </cell>
        </row>
        <row r="1092">
          <cell r="A1092">
            <v>38.8086</v>
          </cell>
        </row>
        <row r="1093">
          <cell r="A1093">
            <v>38.8125</v>
          </cell>
        </row>
        <row r="1094">
          <cell r="A1094">
            <v>38.8086</v>
          </cell>
        </row>
        <row r="1095">
          <cell r="A1095">
            <v>38.8125</v>
          </cell>
        </row>
        <row r="1096">
          <cell r="A1096">
            <v>38.8086</v>
          </cell>
        </row>
        <row r="1097">
          <cell r="A1097">
            <v>38.8125</v>
          </cell>
        </row>
        <row r="1098">
          <cell r="A1098">
            <v>38.8086</v>
          </cell>
        </row>
        <row r="1099">
          <cell r="A1099">
            <v>38.8125</v>
          </cell>
        </row>
        <row r="1100">
          <cell r="A1100">
            <v>38.8086</v>
          </cell>
        </row>
        <row r="1101">
          <cell r="A1101">
            <v>38.8125</v>
          </cell>
        </row>
        <row r="1102">
          <cell r="A1102">
            <v>38.8086</v>
          </cell>
        </row>
        <row r="1103">
          <cell r="A1103">
            <v>38.8125</v>
          </cell>
        </row>
        <row r="1104">
          <cell r="A1104">
            <v>38.8096</v>
          </cell>
        </row>
        <row r="1105">
          <cell r="A1105">
            <v>38.8135</v>
          </cell>
        </row>
        <row r="1106">
          <cell r="A1106">
            <v>38.8096</v>
          </cell>
        </row>
        <row r="1107">
          <cell r="A1107">
            <v>38.8135</v>
          </cell>
        </row>
        <row r="1108">
          <cell r="A1108">
            <v>38.8096</v>
          </cell>
        </row>
        <row r="1109">
          <cell r="A1109">
            <v>38.8135</v>
          </cell>
        </row>
        <row r="1110">
          <cell r="A1110">
            <v>38.8096</v>
          </cell>
        </row>
        <row r="1111">
          <cell r="A1111">
            <v>38.8135</v>
          </cell>
        </row>
        <row r="1112">
          <cell r="A1112">
            <v>38.8096</v>
          </cell>
        </row>
        <row r="1113">
          <cell r="A1113">
            <v>38.8135</v>
          </cell>
        </row>
        <row r="1114">
          <cell r="A1114">
            <v>38.8096</v>
          </cell>
        </row>
        <row r="1115">
          <cell r="A1115">
            <v>38.8135</v>
          </cell>
        </row>
        <row r="1116">
          <cell r="A1116">
            <v>38.8096</v>
          </cell>
        </row>
        <row r="1117">
          <cell r="A1117">
            <v>38.8135</v>
          </cell>
        </row>
        <row r="1118">
          <cell r="A1118">
            <v>38.8096</v>
          </cell>
        </row>
        <row r="1119">
          <cell r="A1119">
            <v>38.8135</v>
          </cell>
        </row>
        <row r="1120">
          <cell r="A1120">
            <v>38.8086</v>
          </cell>
        </row>
        <row r="1121">
          <cell r="A1121">
            <v>38.8125</v>
          </cell>
        </row>
        <row r="1122">
          <cell r="A1122">
            <v>38.8125</v>
          </cell>
        </row>
        <row r="1123">
          <cell r="A1123">
            <v>38.8125</v>
          </cell>
        </row>
        <row r="1124">
          <cell r="A1124">
            <v>38.8086</v>
          </cell>
        </row>
        <row r="1125">
          <cell r="A1125">
            <v>38.8125</v>
          </cell>
        </row>
        <row r="1126">
          <cell r="A1126">
            <v>38.8086</v>
          </cell>
        </row>
        <row r="1127">
          <cell r="A1127">
            <v>38.8125</v>
          </cell>
        </row>
        <row r="1128">
          <cell r="A1128">
            <v>38.8086</v>
          </cell>
        </row>
        <row r="1129">
          <cell r="A1129">
            <v>38.8125</v>
          </cell>
        </row>
        <row r="1130">
          <cell r="A1130">
            <v>38.8086</v>
          </cell>
        </row>
        <row r="1131">
          <cell r="A1131">
            <v>38.8125</v>
          </cell>
        </row>
        <row r="1132">
          <cell r="A1132">
            <v>38.8096</v>
          </cell>
        </row>
        <row r="1133">
          <cell r="A1133">
            <v>38.8135</v>
          </cell>
        </row>
        <row r="1134">
          <cell r="A1134">
            <v>38.8096</v>
          </cell>
        </row>
        <row r="1135">
          <cell r="A1135">
            <v>38.8135</v>
          </cell>
        </row>
        <row r="1136">
          <cell r="A1136">
            <v>38.8096</v>
          </cell>
        </row>
        <row r="1137">
          <cell r="A1137">
            <v>38.8135</v>
          </cell>
        </row>
        <row r="1138">
          <cell r="A1138">
            <v>38.8096</v>
          </cell>
        </row>
        <row r="1139">
          <cell r="A1139">
            <v>38.8135</v>
          </cell>
        </row>
        <row r="1140">
          <cell r="A1140">
            <v>38.8096</v>
          </cell>
        </row>
        <row r="1141">
          <cell r="A1141">
            <v>38.8135</v>
          </cell>
        </row>
        <row r="1142">
          <cell r="A1142">
            <v>38.8096</v>
          </cell>
        </row>
        <row r="1143">
          <cell r="A1143">
            <v>38.8135</v>
          </cell>
        </row>
        <row r="1144">
          <cell r="A1144">
            <v>38.8096</v>
          </cell>
        </row>
        <row r="1145">
          <cell r="A1145">
            <v>38.8135</v>
          </cell>
        </row>
        <row r="1146">
          <cell r="A1146">
            <v>38.8096</v>
          </cell>
        </row>
        <row r="1147">
          <cell r="A1147">
            <v>38.8135</v>
          </cell>
        </row>
        <row r="1148">
          <cell r="A1148">
            <v>38.8096</v>
          </cell>
        </row>
        <row r="1149">
          <cell r="A1149">
            <v>38.8125</v>
          </cell>
        </row>
        <row r="1150">
          <cell r="A1150">
            <v>38.8086</v>
          </cell>
        </row>
        <row r="1151">
          <cell r="A1151">
            <v>38.8125</v>
          </cell>
        </row>
        <row r="1152">
          <cell r="A1152">
            <v>38.8125</v>
          </cell>
        </row>
        <row r="1153">
          <cell r="A1153">
            <v>38.8125</v>
          </cell>
        </row>
        <row r="1154">
          <cell r="A1154">
            <v>38.8086</v>
          </cell>
        </row>
        <row r="1155">
          <cell r="A1155">
            <v>38.8125</v>
          </cell>
        </row>
        <row r="1156">
          <cell r="A1156">
            <v>38.8086</v>
          </cell>
        </row>
        <row r="1157">
          <cell r="A1157">
            <v>38.8125</v>
          </cell>
        </row>
        <row r="1158">
          <cell r="A1158">
            <v>38.8086</v>
          </cell>
        </row>
        <row r="1159">
          <cell r="A1159">
            <v>38.8125</v>
          </cell>
        </row>
        <row r="1160">
          <cell r="A1160">
            <v>38.8086</v>
          </cell>
        </row>
        <row r="1161">
          <cell r="A1161">
            <v>38.8125</v>
          </cell>
        </row>
        <row r="1162">
          <cell r="A1162">
            <v>38.8096</v>
          </cell>
        </row>
        <row r="1163">
          <cell r="A1163">
            <v>38.8135</v>
          </cell>
        </row>
        <row r="1164">
          <cell r="A1164">
            <v>38.8096</v>
          </cell>
        </row>
        <row r="1165">
          <cell r="A1165">
            <v>38.8135</v>
          </cell>
        </row>
        <row r="1166">
          <cell r="A1166">
            <v>38.8096</v>
          </cell>
        </row>
        <row r="1167">
          <cell r="A1167">
            <v>38.8135</v>
          </cell>
        </row>
        <row r="1168">
          <cell r="A1168">
            <v>38.8096</v>
          </cell>
        </row>
        <row r="1169">
          <cell r="A1169">
            <v>38.8135</v>
          </cell>
        </row>
        <row r="1170">
          <cell r="A1170">
            <v>38.8096</v>
          </cell>
        </row>
        <row r="1171">
          <cell r="A1171">
            <v>38.8135</v>
          </cell>
        </row>
        <row r="1172">
          <cell r="A1172">
            <v>38.8096</v>
          </cell>
        </row>
        <row r="1173">
          <cell r="A1173">
            <v>38.8135</v>
          </cell>
        </row>
        <row r="1174">
          <cell r="A1174">
            <v>38.8096</v>
          </cell>
        </row>
        <row r="1175">
          <cell r="A1175">
            <v>38.8135</v>
          </cell>
        </row>
        <row r="1176">
          <cell r="A1176">
            <v>38.8096</v>
          </cell>
        </row>
        <row r="1177">
          <cell r="A1177">
            <v>38.8135</v>
          </cell>
        </row>
        <row r="1178">
          <cell r="A1178">
            <v>38.8096</v>
          </cell>
        </row>
        <row r="1179">
          <cell r="A1179">
            <v>38.8125</v>
          </cell>
        </row>
        <row r="1180">
          <cell r="A1180">
            <v>38.8086</v>
          </cell>
        </row>
        <row r="1181">
          <cell r="A1181">
            <v>38.8125</v>
          </cell>
        </row>
        <row r="1182">
          <cell r="A1182">
            <v>38.8086</v>
          </cell>
        </row>
        <row r="1183">
          <cell r="A1183">
            <v>38.8125</v>
          </cell>
        </row>
        <row r="1184">
          <cell r="A1184">
            <v>38.8086</v>
          </cell>
        </row>
        <row r="1185">
          <cell r="A1185">
            <v>38.8125</v>
          </cell>
        </row>
        <row r="1186">
          <cell r="A1186">
            <v>38.8086</v>
          </cell>
        </row>
        <row r="1187">
          <cell r="A1187">
            <v>38.8125</v>
          </cell>
        </row>
        <row r="1188">
          <cell r="A1188">
            <v>38.8047</v>
          </cell>
        </row>
        <row r="1189">
          <cell r="A1189">
            <v>38.8125</v>
          </cell>
        </row>
        <row r="1190">
          <cell r="A1190">
            <v>38.8086</v>
          </cell>
        </row>
        <row r="1191">
          <cell r="A1191">
            <v>38.8135</v>
          </cell>
        </row>
        <row r="1192">
          <cell r="A1192">
            <v>38.8096</v>
          </cell>
        </row>
        <row r="1193">
          <cell r="A1193">
            <v>38.8135</v>
          </cell>
        </row>
        <row r="1194">
          <cell r="A1194">
            <v>38.8096</v>
          </cell>
        </row>
        <row r="1195">
          <cell r="A1195">
            <v>38.8135</v>
          </cell>
        </row>
        <row r="1196">
          <cell r="A1196">
            <v>38.8096</v>
          </cell>
        </row>
        <row r="1197">
          <cell r="A1197">
            <v>38.8135</v>
          </cell>
        </row>
        <row r="1198">
          <cell r="A1198">
            <v>38.8096</v>
          </cell>
        </row>
        <row r="1199">
          <cell r="A1199">
            <v>38.8135</v>
          </cell>
        </row>
        <row r="1200">
          <cell r="A1200">
            <v>38.8096</v>
          </cell>
        </row>
        <row r="1201">
          <cell r="A1201">
            <v>38.8135</v>
          </cell>
        </row>
        <row r="1202">
          <cell r="A1202">
            <v>47.5518</v>
          </cell>
        </row>
        <row r="1203">
          <cell r="A1203">
            <v>47.3252</v>
          </cell>
        </row>
        <row r="1204">
          <cell r="A1204">
            <v>47.3291</v>
          </cell>
        </row>
        <row r="1205">
          <cell r="A1205">
            <v>47.3252</v>
          </cell>
        </row>
        <row r="1206">
          <cell r="A1206">
            <v>47.3291</v>
          </cell>
        </row>
        <row r="1207">
          <cell r="A1207">
            <v>57.1797</v>
          </cell>
        </row>
        <row r="1208">
          <cell r="A1208">
            <v>67.0049</v>
          </cell>
        </row>
        <row r="1209">
          <cell r="A1209">
            <v>66.626</v>
          </cell>
        </row>
        <row r="1210">
          <cell r="A1210">
            <v>66.998</v>
          </cell>
        </row>
        <row r="1211">
          <cell r="A1211">
            <v>66.7559</v>
          </cell>
        </row>
        <row r="1212">
          <cell r="A1212">
            <v>67.1904</v>
          </cell>
        </row>
        <row r="1213">
          <cell r="A1213">
            <v>66.7021</v>
          </cell>
        </row>
        <row r="1214">
          <cell r="A1214">
            <v>67.3584</v>
          </cell>
        </row>
        <row r="1215">
          <cell r="A1215">
            <v>66.71</v>
          </cell>
        </row>
        <row r="1216">
          <cell r="A1216">
            <v>67.9365</v>
          </cell>
        </row>
        <row r="1217">
          <cell r="A1217">
            <v>66.7021</v>
          </cell>
        </row>
        <row r="1218">
          <cell r="A1218">
            <v>67.2061</v>
          </cell>
        </row>
        <row r="1219">
          <cell r="A1219">
            <v>66.7031</v>
          </cell>
        </row>
        <row r="1220">
          <cell r="A1220">
            <v>67.2227</v>
          </cell>
        </row>
        <row r="1221">
          <cell r="A1221">
            <v>66.8906</v>
          </cell>
        </row>
        <row r="1222">
          <cell r="A1222">
            <v>66.8594</v>
          </cell>
        </row>
        <row r="1223">
          <cell r="A1223">
            <v>66.7852</v>
          </cell>
        </row>
        <row r="1224">
          <cell r="A1224">
            <v>67.8027</v>
          </cell>
        </row>
        <row r="1225">
          <cell r="A1225">
            <v>66.9512</v>
          </cell>
        </row>
        <row r="1226">
          <cell r="A1226">
            <v>66.9004</v>
          </cell>
        </row>
        <row r="1227">
          <cell r="A1227">
            <v>66.834</v>
          </cell>
        </row>
        <row r="1228">
          <cell r="A1228">
            <v>66.9316</v>
          </cell>
        </row>
        <row r="1229">
          <cell r="A1229">
            <v>66.9277</v>
          </cell>
        </row>
        <row r="1230">
          <cell r="A1230">
            <v>66.8145</v>
          </cell>
        </row>
        <row r="1231">
          <cell r="A1231">
            <v>67.1699</v>
          </cell>
        </row>
        <row r="1232">
          <cell r="A1232">
            <v>67.8105</v>
          </cell>
        </row>
        <row r="1233">
          <cell r="A1233">
            <v>67.9199</v>
          </cell>
        </row>
        <row r="1234">
          <cell r="A1234">
            <v>68.0645</v>
          </cell>
        </row>
        <row r="1235">
          <cell r="A1235">
            <v>68.0986</v>
          </cell>
        </row>
        <row r="1236">
          <cell r="A1236">
            <v>68.2354</v>
          </cell>
        </row>
        <row r="1237">
          <cell r="A1237">
            <v>67.9111</v>
          </cell>
        </row>
        <row r="1238">
          <cell r="A1238">
            <v>67.9111</v>
          </cell>
        </row>
        <row r="1239">
          <cell r="A1239">
            <v>67.9346</v>
          </cell>
        </row>
        <row r="1240">
          <cell r="A1240">
            <v>67.8955</v>
          </cell>
        </row>
        <row r="1241">
          <cell r="A1241">
            <v>67.8604</v>
          </cell>
        </row>
        <row r="1242">
          <cell r="A1242">
            <v>67.8604</v>
          </cell>
        </row>
        <row r="1243">
          <cell r="A1243">
            <v>68.1689</v>
          </cell>
        </row>
        <row r="1244">
          <cell r="A1244">
            <v>67.9424</v>
          </cell>
        </row>
        <row r="1245">
          <cell r="A1245">
            <v>67.9385</v>
          </cell>
        </row>
        <row r="1246">
          <cell r="A1246">
            <v>67.9385</v>
          </cell>
        </row>
        <row r="1247">
          <cell r="A1247">
            <v>67.0645</v>
          </cell>
        </row>
        <row r="1248">
          <cell r="A1248">
            <v>66.6816</v>
          </cell>
        </row>
        <row r="1249">
          <cell r="A1249">
            <v>67.1621</v>
          </cell>
        </row>
        <row r="1250">
          <cell r="A1250">
            <v>67.0488</v>
          </cell>
        </row>
        <row r="1251">
          <cell r="A1251">
            <v>67.2715</v>
          </cell>
        </row>
        <row r="1252">
          <cell r="A1252">
            <v>67.1035</v>
          </cell>
        </row>
        <row r="1253">
          <cell r="A1253">
            <v>68.2832</v>
          </cell>
        </row>
        <row r="1254">
          <cell r="A1254">
            <v>67.2559</v>
          </cell>
        </row>
        <row r="1255">
          <cell r="A1255">
            <v>67.3691</v>
          </cell>
        </row>
        <row r="1256">
          <cell r="A1256">
            <v>67.3223</v>
          </cell>
        </row>
        <row r="1257">
          <cell r="A1257">
            <v>67.6895</v>
          </cell>
        </row>
        <row r="1258">
          <cell r="A1258">
            <v>67.3066</v>
          </cell>
        </row>
        <row r="1259">
          <cell r="A1259">
            <v>68.1816</v>
          </cell>
        </row>
        <row r="1260">
          <cell r="A1260">
            <v>67.377</v>
          </cell>
        </row>
        <row r="1261">
          <cell r="A1261">
            <v>67.1895</v>
          </cell>
        </row>
        <row r="1262">
          <cell r="A1262">
            <v>67.3145</v>
          </cell>
        </row>
        <row r="1263">
          <cell r="A1263">
            <v>67.3564</v>
          </cell>
        </row>
        <row r="1264">
          <cell r="A1264">
            <v>67.4814</v>
          </cell>
        </row>
        <row r="1265">
          <cell r="A1265">
            <v>67.1963</v>
          </cell>
        </row>
        <row r="1266">
          <cell r="A1266">
            <v>67.1846</v>
          </cell>
        </row>
        <row r="1267">
          <cell r="A1267">
            <v>67.0166</v>
          </cell>
        </row>
        <row r="1268">
          <cell r="A1268">
            <v>67.0635</v>
          </cell>
        </row>
        <row r="1269">
          <cell r="A1269">
            <v>67.0635</v>
          </cell>
        </row>
        <row r="1270">
          <cell r="A1270">
            <v>67.083</v>
          </cell>
        </row>
        <row r="1271">
          <cell r="A1271">
            <v>67.083</v>
          </cell>
        </row>
        <row r="1272">
          <cell r="A1272">
            <v>67.0869</v>
          </cell>
        </row>
        <row r="1273">
          <cell r="A1273">
            <v>67.0947</v>
          </cell>
        </row>
        <row r="1274">
          <cell r="A1274">
            <v>67.083</v>
          </cell>
        </row>
        <row r="1275">
          <cell r="A1275">
            <v>67.0801</v>
          </cell>
        </row>
        <row r="1276">
          <cell r="A1276">
            <v>67.0801</v>
          </cell>
        </row>
        <row r="1277">
          <cell r="A1277">
            <v>67.0801</v>
          </cell>
        </row>
        <row r="1278">
          <cell r="A1278">
            <v>67.0957</v>
          </cell>
        </row>
        <row r="1279">
          <cell r="A1279">
            <v>67.0684</v>
          </cell>
        </row>
        <row r="1280">
          <cell r="A1280">
            <v>67.0645</v>
          </cell>
        </row>
        <row r="1281">
          <cell r="A1281">
            <v>67.0918</v>
          </cell>
        </row>
        <row r="1282">
          <cell r="A1282">
            <v>67.3262</v>
          </cell>
        </row>
        <row r="1283">
          <cell r="A1283">
            <v>67.1582</v>
          </cell>
        </row>
        <row r="1284">
          <cell r="A1284">
            <v>67.1621</v>
          </cell>
        </row>
        <row r="1285">
          <cell r="A1285">
            <v>67.1582</v>
          </cell>
        </row>
        <row r="1286">
          <cell r="A1286">
            <v>67.4199</v>
          </cell>
        </row>
        <row r="1287">
          <cell r="A1287">
            <v>67.1738</v>
          </cell>
        </row>
        <row r="1288">
          <cell r="A1288">
            <v>66.998</v>
          </cell>
        </row>
        <row r="1289">
          <cell r="A1289">
            <v>67.2129</v>
          </cell>
        </row>
        <row r="1290">
          <cell r="A1290">
            <v>67.6816</v>
          </cell>
        </row>
        <row r="1291">
          <cell r="A1291">
            <v>67.2715</v>
          </cell>
        </row>
        <row r="1292">
          <cell r="A1292">
            <v>67.3604</v>
          </cell>
        </row>
        <row r="1293">
          <cell r="A1293">
            <v>67.3213</v>
          </cell>
        </row>
        <row r="1294">
          <cell r="A1294">
            <v>67.3721</v>
          </cell>
        </row>
        <row r="1295">
          <cell r="A1295">
            <v>67.3994</v>
          </cell>
        </row>
        <row r="1296">
          <cell r="A1296">
            <v>67.0752</v>
          </cell>
        </row>
        <row r="1297">
          <cell r="A1297">
            <v>67.0635</v>
          </cell>
        </row>
        <row r="1298">
          <cell r="A1298">
            <v>68.0947</v>
          </cell>
        </row>
        <row r="1299">
          <cell r="A1299">
            <v>68.1533</v>
          </cell>
        </row>
        <row r="1300">
          <cell r="A1300">
            <v>67.501</v>
          </cell>
        </row>
        <row r="1301">
          <cell r="A1301">
            <v>67.1494</v>
          </cell>
        </row>
        <row r="1302">
          <cell r="A1302">
            <v>67.2705</v>
          </cell>
        </row>
        <row r="1303">
          <cell r="A1303">
            <v>67.1689</v>
          </cell>
        </row>
        <row r="1304">
          <cell r="A1304">
            <v>67.2832</v>
          </cell>
        </row>
        <row r="1305">
          <cell r="A1305">
            <v>67.291</v>
          </cell>
        </row>
        <row r="1306">
          <cell r="A1306">
            <v>67.3887</v>
          </cell>
        </row>
        <row r="1307">
          <cell r="A1307">
            <v>67.459</v>
          </cell>
        </row>
        <row r="1308">
          <cell r="A1308">
            <v>67.4395</v>
          </cell>
        </row>
        <row r="1309">
          <cell r="A1309">
            <v>67.3535</v>
          </cell>
        </row>
        <row r="1310">
          <cell r="A1310">
            <v>67.4629</v>
          </cell>
        </row>
        <row r="1311">
          <cell r="A1311">
            <v>67.4668</v>
          </cell>
        </row>
        <row r="1312">
          <cell r="A1312">
            <v>68.1543</v>
          </cell>
        </row>
        <row r="1313">
          <cell r="A1313">
            <v>67.9238</v>
          </cell>
        </row>
        <row r="1314">
          <cell r="A1314">
            <v>67.9199</v>
          </cell>
        </row>
        <row r="1315">
          <cell r="A1315">
            <v>67.9316</v>
          </cell>
        </row>
        <row r="1316">
          <cell r="A1316">
            <v>67.9121</v>
          </cell>
        </row>
        <row r="1317">
          <cell r="A1317">
            <v>67.9082</v>
          </cell>
        </row>
        <row r="1318">
          <cell r="A1318">
            <v>67.9316</v>
          </cell>
        </row>
        <row r="1319">
          <cell r="A1319">
            <v>67.9277</v>
          </cell>
        </row>
        <row r="1320">
          <cell r="A1320">
            <v>67.9395</v>
          </cell>
        </row>
        <row r="1321">
          <cell r="A1321">
            <v>67.9307</v>
          </cell>
        </row>
        <row r="1322">
          <cell r="A1322">
            <v>67.9346</v>
          </cell>
        </row>
        <row r="1323">
          <cell r="A1323">
            <v>67.9424</v>
          </cell>
        </row>
        <row r="1324">
          <cell r="A1324">
            <v>67.9346</v>
          </cell>
        </row>
        <row r="1325">
          <cell r="A1325">
            <v>67.9385</v>
          </cell>
        </row>
        <row r="1326">
          <cell r="A1326">
            <v>67.9346</v>
          </cell>
        </row>
        <row r="1327">
          <cell r="A1327">
            <v>67.9307</v>
          </cell>
        </row>
        <row r="1328">
          <cell r="A1328">
            <v>67.9287</v>
          </cell>
        </row>
        <row r="1329">
          <cell r="A1329">
            <v>67.9482</v>
          </cell>
        </row>
        <row r="1330">
          <cell r="A1330">
            <v>67.9209</v>
          </cell>
        </row>
        <row r="1331">
          <cell r="A1331">
            <v>67.917</v>
          </cell>
        </row>
        <row r="1332">
          <cell r="A1332">
            <v>67.9209</v>
          </cell>
        </row>
        <row r="1333">
          <cell r="A1333">
            <v>67.918</v>
          </cell>
        </row>
        <row r="1334">
          <cell r="A1334">
            <v>67.9219</v>
          </cell>
        </row>
        <row r="1335">
          <cell r="A1335">
            <v>67.9062</v>
          </cell>
        </row>
        <row r="1336">
          <cell r="A1336">
            <v>67.9141</v>
          </cell>
        </row>
        <row r="1337">
          <cell r="A1337">
            <v>67.9102</v>
          </cell>
        </row>
        <row r="1338">
          <cell r="A1338">
            <v>67.9141</v>
          </cell>
        </row>
        <row r="1339">
          <cell r="A1339">
            <v>67.8984</v>
          </cell>
        </row>
        <row r="1340">
          <cell r="A1340">
            <v>68.1133</v>
          </cell>
        </row>
        <row r="1341">
          <cell r="A1341">
            <v>67.9023</v>
          </cell>
        </row>
        <row r="1342">
          <cell r="A1342">
            <v>67.9023</v>
          </cell>
        </row>
        <row r="1343">
          <cell r="A1343">
            <v>67.8984</v>
          </cell>
        </row>
        <row r="1344">
          <cell r="A1344">
            <v>67.9023</v>
          </cell>
        </row>
        <row r="1345">
          <cell r="A1345">
            <v>68.5234</v>
          </cell>
        </row>
        <row r="1346">
          <cell r="A1346">
            <v>68.3438</v>
          </cell>
        </row>
        <row r="1347">
          <cell r="A1347">
            <v>68.3398</v>
          </cell>
        </row>
        <row r="1348">
          <cell r="A1348">
            <v>68.3633</v>
          </cell>
        </row>
        <row r="1349">
          <cell r="A1349">
            <v>68.9834</v>
          </cell>
        </row>
        <row r="1350">
          <cell r="A1350">
            <v>68.8115</v>
          </cell>
        </row>
        <row r="1351">
          <cell r="A1351">
            <v>68.8154</v>
          </cell>
        </row>
        <row r="1352">
          <cell r="A1352">
            <v>68.8115</v>
          </cell>
        </row>
        <row r="1353">
          <cell r="A1353">
            <v>68.8154</v>
          </cell>
        </row>
        <row r="1354">
          <cell r="A1354">
            <v>69.1162</v>
          </cell>
        </row>
        <row r="1355">
          <cell r="A1355">
            <v>68.8857</v>
          </cell>
        </row>
        <row r="1356">
          <cell r="A1356">
            <v>68.8779</v>
          </cell>
        </row>
        <row r="1357">
          <cell r="A1357">
            <v>68.8857</v>
          </cell>
        </row>
        <row r="1358">
          <cell r="A1358">
            <v>68.8311</v>
          </cell>
        </row>
        <row r="1359">
          <cell r="A1359">
            <v>68.8975</v>
          </cell>
        </row>
        <row r="1360">
          <cell r="A1360">
            <v>68.835</v>
          </cell>
        </row>
        <row r="1361">
          <cell r="A1361">
            <v>68.8311</v>
          </cell>
        </row>
        <row r="1362">
          <cell r="A1362">
            <v>68.832</v>
          </cell>
        </row>
        <row r="1363">
          <cell r="A1363">
            <v>68.7852</v>
          </cell>
        </row>
        <row r="1364">
          <cell r="A1364">
            <v>68.9336</v>
          </cell>
        </row>
        <row r="1365">
          <cell r="A1365">
            <v>68.9102</v>
          </cell>
        </row>
        <row r="1366">
          <cell r="A1366">
            <v>68.8086</v>
          </cell>
        </row>
        <row r="1367">
          <cell r="A1367">
            <v>68.8047</v>
          </cell>
        </row>
        <row r="1368">
          <cell r="A1368">
            <v>68.8086</v>
          </cell>
        </row>
        <row r="1369">
          <cell r="A1369">
            <v>68.8047</v>
          </cell>
        </row>
        <row r="1370">
          <cell r="A1370">
            <v>68.832</v>
          </cell>
        </row>
        <row r="1371">
          <cell r="A1371">
            <v>68.8086</v>
          </cell>
        </row>
        <row r="1372">
          <cell r="A1372">
            <v>68.8945</v>
          </cell>
        </row>
        <row r="1373">
          <cell r="A1373">
            <v>68.8086</v>
          </cell>
        </row>
        <row r="1374">
          <cell r="A1374">
            <v>68.8086</v>
          </cell>
        </row>
        <row r="1375">
          <cell r="A1375">
            <v>68.8086</v>
          </cell>
        </row>
        <row r="1376">
          <cell r="A1376">
            <v>68.8086</v>
          </cell>
        </row>
        <row r="1377">
          <cell r="A1377">
            <v>68.8086</v>
          </cell>
        </row>
        <row r="1378">
          <cell r="A1378">
            <v>68.832</v>
          </cell>
        </row>
        <row r="1379">
          <cell r="A1379">
            <v>38.9688</v>
          </cell>
        </row>
        <row r="1380">
          <cell r="A1380">
            <v>38.9365</v>
          </cell>
        </row>
        <row r="1381">
          <cell r="A1381">
            <v>38.9404</v>
          </cell>
        </row>
        <row r="1382">
          <cell r="A1382">
            <v>38.9365</v>
          </cell>
        </row>
        <row r="1383">
          <cell r="A1383">
            <v>38.9404</v>
          </cell>
        </row>
        <row r="1384">
          <cell r="A1384">
            <v>38.999</v>
          </cell>
        </row>
        <row r="1385">
          <cell r="A1385">
            <v>38.9443</v>
          </cell>
        </row>
        <row r="1386">
          <cell r="A1386">
            <v>38.9404</v>
          </cell>
        </row>
        <row r="1387">
          <cell r="A1387">
            <v>38.9443</v>
          </cell>
        </row>
        <row r="1388">
          <cell r="A1388">
            <v>38.9404</v>
          </cell>
        </row>
        <row r="1389">
          <cell r="A1389">
            <v>38.9443</v>
          </cell>
        </row>
        <row r="1390">
          <cell r="A1390">
            <v>38.9414</v>
          </cell>
        </row>
        <row r="1391">
          <cell r="A1391">
            <v>38.9453</v>
          </cell>
        </row>
        <row r="1392">
          <cell r="A1392">
            <v>38.9414</v>
          </cell>
        </row>
        <row r="1393">
          <cell r="A1393">
            <v>38.9453</v>
          </cell>
        </row>
        <row r="1394">
          <cell r="A1394">
            <v>38.9336</v>
          </cell>
        </row>
        <row r="1395">
          <cell r="A1395">
            <v>38.9414</v>
          </cell>
        </row>
        <row r="1396">
          <cell r="A1396">
            <v>38.9375</v>
          </cell>
        </row>
        <row r="1397">
          <cell r="A1397">
            <v>38.9414</v>
          </cell>
        </row>
        <row r="1398">
          <cell r="A1398">
            <v>38.9375</v>
          </cell>
        </row>
        <row r="1399">
          <cell r="A1399">
            <v>38.9414</v>
          </cell>
        </row>
        <row r="1400">
          <cell r="A1400">
            <v>38.9375</v>
          </cell>
        </row>
        <row r="1401">
          <cell r="A1401">
            <v>38.9414</v>
          </cell>
        </row>
        <row r="1402">
          <cell r="A1402">
            <v>38.9375</v>
          </cell>
        </row>
        <row r="1403">
          <cell r="A1403">
            <v>38.9414</v>
          </cell>
        </row>
        <row r="1404">
          <cell r="A1404">
            <v>38.9375</v>
          </cell>
        </row>
        <row r="1405">
          <cell r="A1405">
            <v>38.9414</v>
          </cell>
        </row>
        <row r="1406">
          <cell r="A1406">
            <v>38.9375</v>
          </cell>
        </row>
        <row r="1407">
          <cell r="A1407">
            <v>38.9404</v>
          </cell>
        </row>
        <row r="1408">
          <cell r="A1408">
            <v>38.9365</v>
          </cell>
        </row>
        <row r="1409">
          <cell r="A1409">
            <v>38.9404</v>
          </cell>
        </row>
        <row r="1410">
          <cell r="A1410">
            <v>38.9365</v>
          </cell>
        </row>
        <row r="1411">
          <cell r="A1411">
            <v>38.9404</v>
          </cell>
        </row>
        <row r="1412">
          <cell r="A1412">
            <v>38.9365</v>
          </cell>
        </row>
        <row r="1413">
          <cell r="A1413">
            <v>38.9404</v>
          </cell>
        </row>
        <row r="1414">
          <cell r="A1414">
            <v>38.9365</v>
          </cell>
        </row>
        <row r="1415">
          <cell r="A1415">
            <v>38.9404</v>
          </cell>
        </row>
        <row r="1416">
          <cell r="A1416">
            <v>38.9404</v>
          </cell>
        </row>
        <row r="1417">
          <cell r="A1417">
            <v>38.9404</v>
          </cell>
        </row>
        <row r="1418">
          <cell r="A1418">
            <v>38.9404</v>
          </cell>
        </row>
        <row r="1419">
          <cell r="A1419">
            <v>38.9414</v>
          </cell>
        </row>
        <row r="1420">
          <cell r="A1420">
            <v>38.9414</v>
          </cell>
        </row>
        <row r="1421">
          <cell r="A1421">
            <v>38.9414</v>
          </cell>
        </row>
        <row r="1422">
          <cell r="A1422">
            <v>38.9414</v>
          </cell>
        </row>
        <row r="1423">
          <cell r="A1423">
            <v>38.9414</v>
          </cell>
        </row>
        <row r="1424">
          <cell r="A1424">
            <v>38.9414</v>
          </cell>
        </row>
        <row r="1425">
          <cell r="A1425">
            <v>38.9414</v>
          </cell>
        </row>
        <row r="1426">
          <cell r="A1426">
            <v>38.9414</v>
          </cell>
        </row>
        <row r="1427">
          <cell r="A1427">
            <v>38.9414</v>
          </cell>
        </row>
        <row r="1428">
          <cell r="A1428">
            <v>38.9414</v>
          </cell>
        </row>
        <row r="1429">
          <cell r="A1429">
            <v>38.9258</v>
          </cell>
        </row>
        <row r="1430">
          <cell r="A1430">
            <v>38.9258</v>
          </cell>
        </row>
        <row r="1431">
          <cell r="A1431">
            <v>38.9258</v>
          </cell>
        </row>
        <row r="1432">
          <cell r="A1432">
            <v>38.9258</v>
          </cell>
        </row>
        <row r="1433">
          <cell r="A1433">
            <v>38.9258</v>
          </cell>
        </row>
        <row r="1434">
          <cell r="A1434">
            <v>38.9258</v>
          </cell>
        </row>
        <row r="1435">
          <cell r="A1435">
            <v>38.9258</v>
          </cell>
        </row>
        <row r="1436">
          <cell r="A1436">
            <v>38.9248</v>
          </cell>
        </row>
        <row r="1437">
          <cell r="A1437">
            <v>38.9248</v>
          </cell>
        </row>
        <row r="1438">
          <cell r="A1438">
            <v>38.9248</v>
          </cell>
        </row>
        <row r="1439">
          <cell r="A1439">
            <v>38.9248</v>
          </cell>
        </row>
        <row r="1440">
          <cell r="A1440">
            <v>38.9248</v>
          </cell>
        </row>
        <row r="1441">
          <cell r="A1441">
            <v>38.9248</v>
          </cell>
        </row>
        <row r="1442">
          <cell r="A1442">
            <v>38.9248</v>
          </cell>
        </row>
        <row r="1443">
          <cell r="A1443">
            <v>38.9248</v>
          </cell>
        </row>
        <row r="1444">
          <cell r="A1444">
            <v>38.9248</v>
          </cell>
        </row>
        <row r="1445">
          <cell r="A1445">
            <v>38.9248</v>
          </cell>
        </row>
        <row r="1446">
          <cell r="A1446">
            <v>38.9287</v>
          </cell>
        </row>
        <row r="1447">
          <cell r="A1447">
            <v>38.9248</v>
          </cell>
        </row>
        <row r="1448">
          <cell r="A1448">
            <v>38.9248</v>
          </cell>
        </row>
        <row r="1449">
          <cell r="A1449">
            <v>38.9258</v>
          </cell>
        </row>
        <row r="1450">
          <cell r="A1450">
            <v>38.9258</v>
          </cell>
        </row>
        <row r="1451">
          <cell r="A1451">
            <v>38.9258</v>
          </cell>
        </row>
        <row r="1452">
          <cell r="A1452">
            <v>38.9258</v>
          </cell>
        </row>
        <row r="1453">
          <cell r="A1453">
            <v>38.9258</v>
          </cell>
        </row>
        <row r="1454">
          <cell r="A1454">
            <v>38.9258</v>
          </cell>
        </row>
        <row r="1455">
          <cell r="A1455">
            <v>38.9258</v>
          </cell>
        </row>
        <row r="1456">
          <cell r="A1456">
            <v>38.9219</v>
          </cell>
        </row>
        <row r="1457">
          <cell r="A1457">
            <v>38.9258</v>
          </cell>
        </row>
        <row r="1458">
          <cell r="A1458">
            <v>38.9258</v>
          </cell>
        </row>
        <row r="1459">
          <cell r="A1459">
            <v>38.9258</v>
          </cell>
        </row>
        <row r="1460">
          <cell r="A1460">
            <v>38.9258</v>
          </cell>
        </row>
        <row r="1461">
          <cell r="A1461">
            <v>38.9258</v>
          </cell>
        </row>
        <row r="1462">
          <cell r="A1462">
            <v>38.9258</v>
          </cell>
        </row>
        <row r="1463">
          <cell r="A1463">
            <v>38.9258</v>
          </cell>
        </row>
        <row r="1464">
          <cell r="A1464">
            <v>38.9258</v>
          </cell>
        </row>
        <row r="1465">
          <cell r="A1465">
            <v>38.9248</v>
          </cell>
        </row>
        <row r="1466">
          <cell r="A1466">
            <v>38.9248</v>
          </cell>
        </row>
        <row r="1467">
          <cell r="A1467">
            <v>38.9248</v>
          </cell>
        </row>
        <row r="1468">
          <cell r="A1468">
            <v>38.9248</v>
          </cell>
        </row>
        <row r="1469">
          <cell r="A1469">
            <v>38.9248</v>
          </cell>
        </row>
        <row r="1470">
          <cell r="A1470">
            <v>38.9248</v>
          </cell>
        </row>
        <row r="1471">
          <cell r="A1471">
            <v>38.9248</v>
          </cell>
        </row>
        <row r="1472">
          <cell r="A1472">
            <v>38.9248</v>
          </cell>
        </row>
        <row r="1473">
          <cell r="A1473">
            <v>38.9248</v>
          </cell>
        </row>
        <row r="1474">
          <cell r="A1474">
            <v>38.9248</v>
          </cell>
        </row>
        <row r="1475">
          <cell r="A1475">
            <v>38.9248</v>
          </cell>
        </row>
        <row r="1476">
          <cell r="A1476">
            <v>38.9287</v>
          </cell>
        </row>
        <row r="1477">
          <cell r="A1477">
            <v>38.9258</v>
          </cell>
        </row>
        <row r="1478">
          <cell r="A1478">
            <v>38.9258</v>
          </cell>
        </row>
        <row r="1479">
          <cell r="A1479">
            <v>38.9258</v>
          </cell>
        </row>
        <row r="1480">
          <cell r="A1480">
            <v>38.9258</v>
          </cell>
        </row>
        <row r="1481">
          <cell r="A1481">
            <v>38.9258</v>
          </cell>
        </row>
        <row r="1482">
          <cell r="A1482">
            <v>38.9258</v>
          </cell>
        </row>
        <row r="1483">
          <cell r="A1483">
            <v>38.9258</v>
          </cell>
        </row>
        <row r="1484">
          <cell r="A1484">
            <v>38.9258</v>
          </cell>
        </row>
        <row r="1485">
          <cell r="A1485">
            <v>38.9258</v>
          </cell>
        </row>
        <row r="1486">
          <cell r="A1486">
            <v>38.9258</v>
          </cell>
        </row>
        <row r="1487">
          <cell r="A1487">
            <v>38.9258</v>
          </cell>
        </row>
        <row r="1488">
          <cell r="A1488">
            <v>38.9258</v>
          </cell>
        </row>
        <row r="1489">
          <cell r="A1489">
            <v>38.9258</v>
          </cell>
        </row>
        <row r="1490">
          <cell r="A1490">
            <v>38.9258</v>
          </cell>
        </row>
        <row r="1491">
          <cell r="A1491">
            <v>38.9258</v>
          </cell>
        </row>
        <row r="1492">
          <cell r="A1492">
            <v>38.9258</v>
          </cell>
        </row>
        <row r="1493">
          <cell r="A1493">
            <v>38.9258</v>
          </cell>
        </row>
        <row r="1494">
          <cell r="A1494">
            <v>38.9258</v>
          </cell>
        </row>
        <row r="1495">
          <cell r="A1495">
            <v>38.9209</v>
          </cell>
        </row>
        <row r="1496">
          <cell r="A1496">
            <v>38.9248</v>
          </cell>
        </row>
        <row r="1497">
          <cell r="A1497">
            <v>38.9248</v>
          </cell>
        </row>
        <row r="1498">
          <cell r="A1498">
            <v>38.9248</v>
          </cell>
        </row>
        <row r="1499">
          <cell r="A1499">
            <v>38.9248</v>
          </cell>
        </row>
        <row r="1500">
          <cell r="A1500">
            <v>38.9248</v>
          </cell>
        </row>
        <row r="1501">
          <cell r="A1501">
            <v>38.9248</v>
          </cell>
        </row>
        <row r="1502">
          <cell r="A1502">
            <v>38.9248</v>
          </cell>
        </row>
        <row r="1503">
          <cell r="A1503">
            <v>38.9248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测试报告"/>
      <sheetName val="遗留buglist"/>
      <sheetName val="综合打分"/>
      <sheetName val="Response Time "/>
      <sheetName val="App Sources"/>
      <sheetName val="内存泄漏"/>
      <sheetName val="Baidu App"/>
    </sheetNames>
    <sheetDataSet>
      <sheetData sheetId="0"/>
      <sheetData sheetId="1"/>
      <sheetData sheetId="2"/>
      <sheetData sheetId="3"/>
      <sheetData sheetId="4"/>
      <sheetData sheetId="5">
        <row r="1">
          <cell r="A1">
            <v>265.716</v>
          </cell>
        </row>
        <row r="2">
          <cell r="A2">
            <v>243.44</v>
          </cell>
        </row>
        <row r="3">
          <cell r="A3">
            <v>243.046</v>
          </cell>
        </row>
        <row r="4">
          <cell r="A4">
            <v>243.034</v>
          </cell>
        </row>
        <row r="5">
          <cell r="A5">
            <v>8.13184</v>
          </cell>
        </row>
        <row r="6">
          <cell r="A6">
            <v>16.8428</v>
          </cell>
        </row>
        <row r="7">
          <cell r="A7">
            <v>33.5342</v>
          </cell>
        </row>
        <row r="8">
          <cell r="A8">
            <v>37.9189</v>
          </cell>
        </row>
        <row r="9">
          <cell r="A9">
            <v>37.9678</v>
          </cell>
        </row>
        <row r="10">
          <cell r="A10">
            <v>39.7715</v>
          </cell>
        </row>
        <row r="11">
          <cell r="A11">
            <v>42.749</v>
          </cell>
        </row>
        <row r="12">
          <cell r="A12">
            <v>44.1836</v>
          </cell>
        </row>
        <row r="13">
          <cell r="A13">
            <v>46.4033</v>
          </cell>
        </row>
        <row r="14">
          <cell r="A14">
            <v>58.4707</v>
          </cell>
        </row>
        <row r="15">
          <cell r="A15">
            <v>49.1025</v>
          </cell>
        </row>
        <row r="16">
          <cell r="A16">
            <v>77.4531</v>
          </cell>
        </row>
        <row r="17">
          <cell r="A17">
            <v>84.4082</v>
          </cell>
        </row>
        <row r="18">
          <cell r="A18">
            <v>91.1787</v>
          </cell>
        </row>
        <row r="19">
          <cell r="A19">
            <v>96.6973</v>
          </cell>
        </row>
        <row r="20">
          <cell r="A20">
            <v>96.1582</v>
          </cell>
        </row>
        <row r="21">
          <cell r="A21">
            <v>107.573</v>
          </cell>
        </row>
        <row r="22">
          <cell r="A22">
            <v>119.295</v>
          </cell>
        </row>
        <row r="23">
          <cell r="A23">
            <v>124.782</v>
          </cell>
        </row>
        <row r="24">
          <cell r="A24">
            <v>118.633</v>
          </cell>
        </row>
        <row r="25">
          <cell r="A25">
            <v>165.159</v>
          </cell>
        </row>
        <row r="26">
          <cell r="A26">
            <v>165.753</v>
          </cell>
        </row>
        <row r="27">
          <cell r="A27">
            <v>166.348</v>
          </cell>
        </row>
        <row r="28">
          <cell r="A28">
            <v>165.501</v>
          </cell>
        </row>
        <row r="29">
          <cell r="A29">
            <v>168.335</v>
          </cell>
        </row>
        <row r="30">
          <cell r="A30">
            <v>168.798</v>
          </cell>
        </row>
        <row r="31">
          <cell r="A31">
            <v>171.462</v>
          </cell>
        </row>
        <row r="32">
          <cell r="A32">
            <v>171.421</v>
          </cell>
        </row>
        <row r="33">
          <cell r="A33">
            <v>173.742</v>
          </cell>
        </row>
        <row r="34">
          <cell r="A34">
            <v>174.865</v>
          </cell>
        </row>
        <row r="35">
          <cell r="A35">
            <v>177.455</v>
          </cell>
        </row>
        <row r="36">
          <cell r="A36">
            <v>178.652</v>
          </cell>
        </row>
        <row r="37">
          <cell r="A37">
            <v>178.672</v>
          </cell>
        </row>
        <row r="38">
          <cell r="A38">
            <v>178.57</v>
          </cell>
        </row>
        <row r="39">
          <cell r="A39">
            <v>178.57</v>
          </cell>
        </row>
        <row r="40">
          <cell r="A40">
            <v>178.566</v>
          </cell>
        </row>
        <row r="41">
          <cell r="A41">
            <v>178.578</v>
          </cell>
        </row>
        <row r="42">
          <cell r="A42">
            <v>178.555</v>
          </cell>
        </row>
        <row r="43">
          <cell r="A43">
            <v>178.547</v>
          </cell>
        </row>
        <row r="44">
          <cell r="A44">
            <v>185.125</v>
          </cell>
        </row>
        <row r="45">
          <cell r="A45">
            <v>185.129</v>
          </cell>
        </row>
        <row r="46">
          <cell r="A46">
            <v>184.988</v>
          </cell>
        </row>
        <row r="47">
          <cell r="A47">
            <v>184.976</v>
          </cell>
        </row>
        <row r="48">
          <cell r="A48">
            <v>184.991</v>
          </cell>
        </row>
        <row r="49">
          <cell r="A49">
            <v>184.983</v>
          </cell>
        </row>
        <row r="50">
          <cell r="A50">
            <v>184.964</v>
          </cell>
        </row>
        <row r="51">
          <cell r="A51">
            <v>184.968</v>
          </cell>
        </row>
        <row r="52">
          <cell r="A52">
            <v>184.979</v>
          </cell>
        </row>
        <row r="53">
          <cell r="A53">
            <v>184.968</v>
          </cell>
        </row>
        <row r="54">
          <cell r="A54">
            <v>184.96</v>
          </cell>
        </row>
        <row r="55">
          <cell r="A55">
            <v>184.964</v>
          </cell>
        </row>
        <row r="56">
          <cell r="A56">
            <v>184.882</v>
          </cell>
        </row>
        <row r="57">
          <cell r="A57">
            <v>184.945</v>
          </cell>
        </row>
        <row r="58">
          <cell r="A58">
            <v>185.168</v>
          </cell>
        </row>
        <row r="59">
          <cell r="A59">
            <v>185.358</v>
          </cell>
        </row>
        <row r="60">
          <cell r="A60">
            <v>186.46</v>
          </cell>
        </row>
        <row r="61">
          <cell r="A61">
            <v>186.593</v>
          </cell>
        </row>
        <row r="62">
          <cell r="A62">
            <v>186.905</v>
          </cell>
        </row>
        <row r="63">
          <cell r="A63">
            <v>187.039</v>
          </cell>
        </row>
        <row r="64">
          <cell r="A64">
            <v>187.023</v>
          </cell>
        </row>
        <row r="65">
          <cell r="A65">
            <v>186.855</v>
          </cell>
        </row>
        <row r="66">
          <cell r="A66">
            <v>186.871</v>
          </cell>
        </row>
        <row r="67">
          <cell r="A67">
            <v>186.848</v>
          </cell>
        </row>
        <row r="68">
          <cell r="A68">
            <v>186.859</v>
          </cell>
        </row>
        <row r="69">
          <cell r="A69">
            <v>186.48</v>
          </cell>
        </row>
        <row r="70">
          <cell r="A70">
            <v>187.831</v>
          </cell>
        </row>
        <row r="71">
          <cell r="A71">
            <v>187.707</v>
          </cell>
        </row>
        <row r="72">
          <cell r="A72">
            <v>198.612</v>
          </cell>
        </row>
        <row r="73">
          <cell r="A73">
            <v>199.294</v>
          </cell>
        </row>
        <row r="74">
          <cell r="A74">
            <v>199.263</v>
          </cell>
        </row>
        <row r="75">
          <cell r="A75">
            <v>199.224</v>
          </cell>
        </row>
        <row r="76">
          <cell r="A76">
            <v>199.22</v>
          </cell>
        </row>
        <row r="77">
          <cell r="A77">
            <v>199.228</v>
          </cell>
        </row>
        <row r="78">
          <cell r="A78">
            <v>199.603</v>
          </cell>
        </row>
        <row r="79">
          <cell r="A79">
            <v>201.619</v>
          </cell>
        </row>
        <row r="80">
          <cell r="A80">
            <v>225.094</v>
          </cell>
        </row>
        <row r="81">
          <cell r="A81">
            <v>219.933</v>
          </cell>
        </row>
        <row r="82">
          <cell r="A82">
            <v>215.446</v>
          </cell>
        </row>
        <row r="83">
          <cell r="A83">
            <v>214.299</v>
          </cell>
        </row>
        <row r="84">
          <cell r="A84">
            <v>206.845</v>
          </cell>
        </row>
        <row r="85">
          <cell r="A85">
            <v>207.198</v>
          </cell>
        </row>
        <row r="86">
          <cell r="A86">
            <v>207.783</v>
          </cell>
        </row>
        <row r="87">
          <cell r="A87">
            <v>208.549</v>
          </cell>
        </row>
        <row r="88">
          <cell r="A88">
            <v>208.839</v>
          </cell>
        </row>
        <row r="89">
          <cell r="A89">
            <v>208.695</v>
          </cell>
        </row>
        <row r="90">
          <cell r="A90">
            <v>208.637</v>
          </cell>
        </row>
        <row r="91">
          <cell r="A91">
            <v>208.922</v>
          </cell>
        </row>
        <row r="92">
          <cell r="A92">
            <v>208.869</v>
          </cell>
        </row>
        <row r="93">
          <cell r="A93">
            <v>208.843</v>
          </cell>
        </row>
        <row r="94">
          <cell r="A94">
            <v>209.055</v>
          </cell>
        </row>
        <row r="95">
          <cell r="A95">
            <v>209.031</v>
          </cell>
        </row>
        <row r="96">
          <cell r="A96">
            <v>209.039</v>
          </cell>
        </row>
        <row r="97">
          <cell r="A97">
            <v>220.511</v>
          </cell>
        </row>
        <row r="98">
          <cell r="A98">
            <v>236.149</v>
          </cell>
        </row>
        <row r="99">
          <cell r="A99">
            <v>241.384</v>
          </cell>
        </row>
        <row r="100">
          <cell r="A100">
            <v>242.583</v>
          </cell>
        </row>
        <row r="101">
          <cell r="A101">
            <v>242.935</v>
          </cell>
        </row>
        <row r="102">
          <cell r="A102">
            <v>242.673</v>
          </cell>
        </row>
        <row r="103">
          <cell r="A103">
            <v>242.845</v>
          </cell>
        </row>
        <row r="104">
          <cell r="A104">
            <v>242.786</v>
          </cell>
        </row>
        <row r="105">
          <cell r="A105">
            <v>244.521</v>
          </cell>
        </row>
        <row r="106">
          <cell r="A106">
            <v>244.454</v>
          </cell>
        </row>
        <row r="107">
          <cell r="A107">
            <v>224.133</v>
          </cell>
        </row>
        <row r="108">
          <cell r="A108">
            <v>225.359</v>
          </cell>
        </row>
        <row r="109">
          <cell r="A109">
            <v>224.223</v>
          </cell>
        </row>
        <row r="110">
          <cell r="A110">
            <v>224.277</v>
          </cell>
        </row>
        <row r="111">
          <cell r="A111">
            <v>224.043</v>
          </cell>
        </row>
        <row r="112">
          <cell r="A112">
            <v>224.227</v>
          </cell>
        </row>
        <row r="113">
          <cell r="A113">
            <v>224.27</v>
          </cell>
        </row>
        <row r="114">
          <cell r="A114">
            <v>224.086</v>
          </cell>
        </row>
        <row r="115">
          <cell r="A115">
            <v>224.027</v>
          </cell>
        </row>
        <row r="116">
          <cell r="A116">
            <v>223.969</v>
          </cell>
        </row>
        <row r="117">
          <cell r="A117">
            <v>224.023</v>
          </cell>
        </row>
        <row r="118">
          <cell r="A118">
            <v>224.051</v>
          </cell>
        </row>
        <row r="119">
          <cell r="A119">
            <v>223.918</v>
          </cell>
        </row>
        <row r="120">
          <cell r="A120">
            <v>223.867</v>
          </cell>
        </row>
        <row r="121">
          <cell r="A121">
            <v>223.871</v>
          </cell>
        </row>
        <row r="122">
          <cell r="A122">
            <v>223.859</v>
          </cell>
        </row>
        <row r="123">
          <cell r="A123">
            <v>223.836</v>
          </cell>
        </row>
        <row r="124">
          <cell r="A124">
            <v>223.809</v>
          </cell>
        </row>
        <row r="125">
          <cell r="A125">
            <v>223.793</v>
          </cell>
        </row>
        <row r="126">
          <cell r="A126">
            <v>223.957</v>
          </cell>
        </row>
        <row r="127">
          <cell r="A127">
            <v>247.004</v>
          </cell>
        </row>
        <row r="128">
          <cell r="A128">
            <v>246.637</v>
          </cell>
        </row>
        <row r="129">
          <cell r="A129">
            <v>246.637</v>
          </cell>
        </row>
        <row r="130">
          <cell r="A130">
            <v>246.418</v>
          </cell>
        </row>
        <row r="131">
          <cell r="A131">
            <v>246.379</v>
          </cell>
        </row>
        <row r="132">
          <cell r="A132">
            <v>246.16</v>
          </cell>
        </row>
        <row r="133">
          <cell r="A133">
            <v>246.479</v>
          </cell>
        </row>
        <row r="134">
          <cell r="A134">
            <v>246.49</v>
          </cell>
        </row>
        <row r="135">
          <cell r="A135">
            <v>224.768</v>
          </cell>
        </row>
        <row r="136">
          <cell r="A136">
            <v>225.221</v>
          </cell>
        </row>
        <row r="137">
          <cell r="A137">
            <v>224.533</v>
          </cell>
        </row>
        <row r="138">
          <cell r="A138">
            <v>224.494</v>
          </cell>
        </row>
        <row r="139">
          <cell r="A139">
            <v>224.453</v>
          </cell>
        </row>
        <row r="140">
          <cell r="A140">
            <v>224.438</v>
          </cell>
        </row>
        <row r="141">
          <cell r="A141">
            <v>224.551</v>
          </cell>
        </row>
        <row r="142">
          <cell r="A142">
            <v>224.418</v>
          </cell>
        </row>
        <row r="143">
          <cell r="A143">
            <v>224.391</v>
          </cell>
        </row>
        <row r="144">
          <cell r="A144">
            <v>224.512</v>
          </cell>
        </row>
        <row r="145">
          <cell r="A145">
            <v>224.492</v>
          </cell>
        </row>
        <row r="146">
          <cell r="A146">
            <v>224.414</v>
          </cell>
        </row>
        <row r="147">
          <cell r="A147">
            <v>224.414</v>
          </cell>
        </row>
        <row r="148">
          <cell r="A148">
            <v>224.426</v>
          </cell>
        </row>
        <row r="149">
          <cell r="A149">
            <v>224.371</v>
          </cell>
        </row>
        <row r="150">
          <cell r="A150">
            <v>224.367</v>
          </cell>
        </row>
        <row r="151">
          <cell r="A151">
            <v>224.428</v>
          </cell>
        </row>
        <row r="152">
          <cell r="A152">
            <v>224.424</v>
          </cell>
        </row>
        <row r="153">
          <cell r="A153">
            <v>224.412</v>
          </cell>
        </row>
        <row r="154">
          <cell r="A154">
            <v>224.424</v>
          </cell>
        </row>
        <row r="155">
          <cell r="A155">
            <v>235.515</v>
          </cell>
        </row>
        <row r="156">
          <cell r="A156">
            <v>247.108</v>
          </cell>
        </row>
        <row r="157">
          <cell r="A157">
            <v>247.241</v>
          </cell>
        </row>
        <row r="158">
          <cell r="A158">
            <v>247.444</v>
          </cell>
        </row>
        <row r="159">
          <cell r="A159">
            <v>248.843</v>
          </cell>
        </row>
        <row r="160">
          <cell r="A160">
            <v>250.923</v>
          </cell>
        </row>
        <row r="161">
          <cell r="A161">
            <v>250.884</v>
          </cell>
        </row>
        <row r="162">
          <cell r="A162">
            <v>251.208</v>
          </cell>
        </row>
        <row r="163">
          <cell r="A163">
            <v>252.985</v>
          </cell>
        </row>
        <row r="164">
          <cell r="A164">
            <v>259.411</v>
          </cell>
        </row>
        <row r="165">
          <cell r="A165">
            <v>261.095</v>
          </cell>
        </row>
        <row r="166">
          <cell r="A166">
            <v>262.181</v>
          </cell>
        </row>
        <row r="167">
          <cell r="A167">
            <v>265.739</v>
          </cell>
        </row>
        <row r="168">
          <cell r="A168">
            <v>267.228</v>
          </cell>
        </row>
        <row r="169">
          <cell r="A169">
            <v>268.075</v>
          </cell>
        </row>
        <row r="170">
          <cell r="A170">
            <v>256.685</v>
          </cell>
        </row>
        <row r="171">
          <cell r="A171">
            <v>256.286</v>
          </cell>
        </row>
        <row r="172">
          <cell r="A172">
            <v>256.345</v>
          </cell>
        </row>
        <row r="173">
          <cell r="A173">
            <v>256.364</v>
          </cell>
        </row>
        <row r="174">
          <cell r="A174">
            <v>256.317</v>
          </cell>
        </row>
        <row r="175">
          <cell r="A175">
            <v>256.325</v>
          </cell>
        </row>
        <row r="176">
          <cell r="A176">
            <v>256.372</v>
          </cell>
        </row>
        <row r="177">
          <cell r="A177">
            <v>256.333</v>
          </cell>
        </row>
        <row r="178">
          <cell r="A178">
            <v>258.651</v>
          </cell>
        </row>
        <row r="179">
          <cell r="A179">
            <v>263.005</v>
          </cell>
        </row>
        <row r="180">
          <cell r="A180">
            <v>263.255</v>
          </cell>
        </row>
        <row r="181">
          <cell r="A181">
            <v>266.524</v>
          </cell>
        </row>
        <row r="182">
          <cell r="A182">
            <v>266.173</v>
          </cell>
        </row>
        <row r="183">
          <cell r="A183">
            <v>258.606</v>
          </cell>
        </row>
        <row r="184">
          <cell r="A184">
            <v>258.122</v>
          </cell>
        </row>
        <row r="185">
          <cell r="A185">
            <v>258.354</v>
          </cell>
        </row>
        <row r="186">
          <cell r="A186">
            <v>258.111</v>
          </cell>
        </row>
        <row r="187">
          <cell r="A187">
            <v>258.127</v>
          </cell>
        </row>
        <row r="188">
          <cell r="A188">
            <v>258.119</v>
          </cell>
        </row>
        <row r="189">
          <cell r="A189">
            <v>258.459</v>
          </cell>
        </row>
        <row r="190">
          <cell r="A190">
            <v>258.229</v>
          </cell>
        </row>
        <row r="191">
          <cell r="A191">
            <v>258.054</v>
          </cell>
        </row>
        <row r="192">
          <cell r="A192">
            <v>258.046</v>
          </cell>
        </row>
        <row r="193">
          <cell r="A193">
            <v>258.038</v>
          </cell>
        </row>
        <row r="194">
          <cell r="A194">
            <v>258.026</v>
          </cell>
        </row>
        <row r="195">
          <cell r="A195">
            <v>258.062</v>
          </cell>
        </row>
        <row r="196">
          <cell r="A196">
            <v>258.22</v>
          </cell>
        </row>
        <row r="197">
          <cell r="A197">
            <v>258.033</v>
          </cell>
        </row>
        <row r="198">
          <cell r="A198">
            <v>258.021</v>
          </cell>
        </row>
        <row r="199">
          <cell r="A199">
            <v>258.049</v>
          </cell>
        </row>
        <row r="200">
          <cell r="A200">
            <v>258.037</v>
          </cell>
        </row>
        <row r="201">
          <cell r="A201">
            <v>258.029</v>
          </cell>
        </row>
        <row r="202">
          <cell r="A202">
            <v>258.033</v>
          </cell>
        </row>
        <row r="203">
          <cell r="A203">
            <v>258.041</v>
          </cell>
        </row>
        <row r="204">
          <cell r="A204">
            <v>258.053</v>
          </cell>
        </row>
        <row r="205">
          <cell r="A205">
            <v>268.396</v>
          </cell>
        </row>
        <row r="206">
          <cell r="A206">
            <v>255.439</v>
          </cell>
        </row>
        <row r="207">
          <cell r="A207">
            <v>255.705</v>
          </cell>
        </row>
        <row r="208">
          <cell r="A208">
            <v>230.619</v>
          </cell>
        </row>
        <row r="209">
          <cell r="A209">
            <v>215.287</v>
          </cell>
        </row>
        <row r="210">
          <cell r="A210">
            <v>214.225</v>
          </cell>
        </row>
        <row r="211">
          <cell r="A211">
            <v>212.99</v>
          </cell>
        </row>
        <row r="212">
          <cell r="A212">
            <v>212.764</v>
          </cell>
        </row>
        <row r="213">
          <cell r="A213">
            <v>212.752</v>
          </cell>
        </row>
        <row r="214">
          <cell r="A214">
            <v>232.287</v>
          </cell>
        </row>
        <row r="215">
          <cell r="A215">
            <v>231.174</v>
          </cell>
        </row>
        <row r="216">
          <cell r="A216">
            <v>230.064</v>
          </cell>
        </row>
        <row r="217">
          <cell r="A217">
            <v>230.115</v>
          </cell>
        </row>
        <row r="218">
          <cell r="A218">
            <v>230.057</v>
          </cell>
        </row>
        <row r="219">
          <cell r="A219">
            <v>229.982</v>
          </cell>
        </row>
        <row r="220">
          <cell r="A220">
            <v>229.986</v>
          </cell>
        </row>
        <row r="221">
          <cell r="A221">
            <v>229.994</v>
          </cell>
        </row>
        <row r="222">
          <cell r="A222">
            <v>230.443</v>
          </cell>
        </row>
        <row r="223">
          <cell r="A223">
            <v>231.6</v>
          </cell>
        </row>
        <row r="224">
          <cell r="A224">
            <v>231.74</v>
          </cell>
        </row>
        <row r="225">
          <cell r="A225">
            <v>231.814</v>
          </cell>
        </row>
        <row r="226">
          <cell r="A226">
            <v>234.564</v>
          </cell>
        </row>
        <row r="227">
          <cell r="A227">
            <v>235.691</v>
          </cell>
        </row>
        <row r="228">
          <cell r="A228">
            <v>235.713</v>
          </cell>
        </row>
        <row r="229">
          <cell r="A229">
            <v>245.65</v>
          </cell>
        </row>
        <row r="230">
          <cell r="A230">
            <v>245.232</v>
          </cell>
        </row>
        <row r="231">
          <cell r="A231">
            <v>245.361</v>
          </cell>
        </row>
        <row r="232">
          <cell r="A232">
            <v>245.637</v>
          </cell>
        </row>
        <row r="233">
          <cell r="A233">
            <v>246.855</v>
          </cell>
        </row>
        <row r="234">
          <cell r="A234">
            <v>246.699</v>
          </cell>
        </row>
        <row r="235">
          <cell r="A235">
            <v>247.797</v>
          </cell>
        </row>
        <row r="236">
          <cell r="A236">
            <v>247.492</v>
          </cell>
        </row>
        <row r="237">
          <cell r="A237">
            <v>248.527</v>
          </cell>
        </row>
        <row r="238">
          <cell r="A238">
            <v>248.594</v>
          </cell>
        </row>
        <row r="239">
          <cell r="A239">
            <v>249.343</v>
          </cell>
        </row>
        <row r="240">
          <cell r="A240">
            <v>250.351</v>
          </cell>
        </row>
        <row r="241">
          <cell r="A241">
            <v>250.187</v>
          </cell>
        </row>
        <row r="242">
          <cell r="A242">
            <v>250.315</v>
          </cell>
        </row>
        <row r="243">
          <cell r="A243">
            <v>251.015</v>
          </cell>
        </row>
        <row r="244">
          <cell r="A244">
            <v>251.841</v>
          </cell>
        </row>
        <row r="245">
          <cell r="A245">
            <v>251.692</v>
          </cell>
        </row>
        <row r="246">
          <cell r="A246">
            <v>251.704</v>
          </cell>
        </row>
        <row r="247">
          <cell r="A247">
            <v>250.993</v>
          </cell>
        </row>
        <row r="248">
          <cell r="A248">
            <v>251.814</v>
          </cell>
        </row>
        <row r="249">
          <cell r="A249">
            <v>253.756</v>
          </cell>
        </row>
        <row r="250">
          <cell r="A250">
            <v>253.127</v>
          </cell>
        </row>
        <row r="251">
          <cell r="A251">
            <v>254.287</v>
          </cell>
        </row>
        <row r="252">
          <cell r="A252">
            <v>254.193</v>
          </cell>
        </row>
        <row r="253">
          <cell r="A253">
            <v>254.525</v>
          </cell>
        </row>
        <row r="254">
          <cell r="A254">
            <v>256.057</v>
          </cell>
        </row>
        <row r="255">
          <cell r="A255">
            <v>255.885</v>
          </cell>
        </row>
        <row r="256">
          <cell r="A256">
            <v>257.229</v>
          </cell>
        </row>
        <row r="257">
          <cell r="A257">
            <v>256.959</v>
          </cell>
        </row>
        <row r="258">
          <cell r="A258">
            <v>257.857</v>
          </cell>
        </row>
        <row r="259">
          <cell r="A259">
            <v>257.797</v>
          </cell>
        </row>
        <row r="260">
          <cell r="A260">
            <v>257.969</v>
          </cell>
        </row>
        <row r="261">
          <cell r="A261">
            <v>259.045</v>
          </cell>
        </row>
        <row r="262">
          <cell r="A262">
            <v>259.018</v>
          </cell>
        </row>
        <row r="263">
          <cell r="A263">
            <v>259.49</v>
          </cell>
        </row>
        <row r="264">
          <cell r="A264">
            <v>259.545</v>
          </cell>
        </row>
        <row r="265">
          <cell r="A265">
            <v>260.01</v>
          </cell>
        </row>
        <row r="266">
          <cell r="A266">
            <v>259.445</v>
          </cell>
        </row>
        <row r="267">
          <cell r="A267">
            <v>259.426</v>
          </cell>
        </row>
        <row r="268">
          <cell r="A268">
            <v>259.402</v>
          </cell>
        </row>
        <row r="269">
          <cell r="A269">
            <v>259.406</v>
          </cell>
        </row>
        <row r="270">
          <cell r="A270">
            <v>259.41</v>
          </cell>
        </row>
        <row r="271">
          <cell r="A271">
            <v>259.406</v>
          </cell>
        </row>
        <row r="272">
          <cell r="A272">
            <v>259.398</v>
          </cell>
        </row>
        <row r="273">
          <cell r="A273">
            <v>259.418</v>
          </cell>
        </row>
        <row r="274">
          <cell r="A274">
            <v>259.87</v>
          </cell>
        </row>
        <row r="275">
          <cell r="A275">
            <v>247.457</v>
          </cell>
        </row>
        <row r="276">
          <cell r="A276">
            <v>234.493</v>
          </cell>
        </row>
        <row r="277">
          <cell r="A277">
            <v>235.417</v>
          </cell>
        </row>
        <row r="278">
          <cell r="A278">
            <v>235.511</v>
          </cell>
        </row>
        <row r="279">
          <cell r="A279">
            <v>236.012</v>
          </cell>
        </row>
        <row r="280">
          <cell r="A280">
            <v>237.301</v>
          </cell>
        </row>
        <row r="281">
          <cell r="A281">
            <v>237.605</v>
          </cell>
        </row>
        <row r="282">
          <cell r="A282">
            <v>237.938</v>
          </cell>
        </row>
        <row r="283">
          <cell r="A283">
            <v>239.685</v>
          </cell>
        </row>
        <row r="284">
          <cell r="A284">
            <v>242.565</v>
          </cell>
        </row>
        <row r="285">
          <cell r="A285">
            <v>242.897</v>
          </cell>
        </row>
        <row r="286">
          <cell r="A286">
            <v>242.411</v>
          </cell>
        </row>
        <row r="287">
          <cell r="A287">
            <v>244.302</v>
          </cell>
        </row>
        <row r="288">
          <cell r="A288">
            <v>244.7</v>
          </cell>
        </row>
        <row r="289">
          <cell r="A289">
            <v>245.095</v>
          </cell>
        </row>
        <row r="290">
          <cell r="A290">
            <v>246.214</v>
          </cell>
        </row>
        <row r="291">
          <cell r="A291">
            <v>246.226</v>
          </cell>
        </row>
        <row r="292">
          <cell r="A292">
            <v>245.991</v>
          </cell>
        </row>
        <row r="293">
          <cell r="A293">
            <v>246.761</v>
          </cell>
        </row>
        <row r="294">
          <cell r="A294">
            <v>247.21</v>
          </cell>
        </row>
        <row r="295">
          <cell r="A295">
            <v>247.081</v>
          </cell>
        </row>
        <row r="296">
          <cell r="A296">
            <v>247.026</v>
          </cell>
        </row>
        <row r="297">
          <cell r="A297">
            <v>246.683</v>
          </cell>
        </row>
        <row r="298">
          <cell r="A298">
            <v>246.655</v>
          </cell>
        </row>
        <row r="299">
          <cell r="A299">
            <v>246.667</v>
          </cell>
        </row>
        <row r="300">
          <cell r="A300">
            <v>246.519</v>
          </cell>
        </row>
        <row r="301">
          <cell r="A301">
            <v>246.507</v>
          </cell>
        </row>
        <row r="302">
          <cell r="A302">
            <v>246.503</v>
          </cell>
        </row>
        <row r="303">
          <cell r="A303">
            <v>246.515</v>
          </cell>
        </row>
        <row r="304">
          <cell r="A304">
            <v>246.651</v>
          </cell>
        </row>
        <row r="305">
          <cell r="A305">
            <v>246.663</v>
          </cell>
        </row>
        <row r="306">
          <cell r="A306">
            <v>246.667</v>
          </cell>
        </row>
        <row r="307">
          <cell r="A307">
            <v>246.663</v>
          </cell>
        </row>
        <row r="308">
          <cell r="A308">
            <v>230.093</v>
          </cell>
        </row>
        <row r="309">
          <cell r="A309">
            <v>230.142</v>
          </cell>
        </row>
        <row r="310">
          <cell r="A310">
            <v>268.889</v>
          </cell>
        </row>
        <row r="311">
          <cell r="A311">
            <v>274.911</v>
          </cell>
        </row>
        <row r="312">
          <cell r="A312">
            <v>275.683</v>
          </cell>
        </row>
        <row r="313">
          <cell r="A313">
            <v>275.214</v>
          </cell>
        </row>
        <row r="314">
          <cell r="A314">
            <v>275.015</v>
          </cell>
        </row>
        <row r="315">
          <cell r="A315">
            <v>275.03</v>
          </cell>
        </row>
        <row r="316">
          <cell r="A316">
            <v>274.675</v>
          </cell>
        </row>
        <row r="317">
          <cell r="A317">
            <v>274.565</v>
          </cell>
        </row>
        <row r="318">
          <cell r="A318">
            <v>274.565</v>
          </cell>
        </row>
        <row r="319">
          <cell r="A319">
            <v>274.878</v>
          </cell>
        </row>
        <row r="320">
          <cell r="A320">
            <v>275.665</v>
          </cell>
        </row>
        <row r="321">
          <cell r="A321">
            <v>278.177</v>
          </cell>
        </row>
        <row r="322">
          <cell r="A322">
            <v>278.423</v>
          </cell>
        </row>
        <row r="323">
          <cell r="A323">
            <v>278.587</v>
          </cell>
        </row>
        <row r="324">
          <cell r="A324">
            <v>269.422</v>
          </cell>
        </row>
        <row r="325">
          <cell r="A325">
            <v>267.375</v>
          </cell>
        </row>
        <row r="326">
          <cell r="A326">
            <v>267.336</v>
          </cell>
        </row>
        <row r="327">
          <cell r="A327">
            <v>272.593</v>
          </cell>
        </row>
        <row r="328">
          <cell r="A328">
            <v>273.786</v>
          </cell>
        </row>
        <row r="329">
          <cell r="A329">
            <v>268.716</v>
          </cell>
        </row>
        <row r="330">
          <cell r="A330">
            <v>269.337</v>
          </cell>
        </row>
        <row r="331">
          <cell r="A331">
            <v>269.646</v>
          </cell>
        </row>
        <row r="332">
          <cell r="A332">
            <v>270.405</v>
          </cell>
        </row>
        <row r="333">
          <cell r="A333">
            <v>268.3</v>
          </cell>
        </row>
        <row r="334">
          <cell r="A334">
            <v>269.073</v>
          </cell>
        </row>
        <row r="335">
          <cell r="A335">
            <v>269.397</v>
          </cell>
        </row>
        <row r="336">
          <cell r="A336">
            <v>269.339</v>
          </cell>
        </row>
        <row r="337">
          <cell r="A337">
            <v>269.952</v>
          </cell>
        </row>
        <row r="338">
          <cell r="A338">
            <v>269.901</v>
          </cell>
        </row>
        <row r="339">
          <cell r="A339">
            <v>269.831</v>
          </cell>
        </row>
        <row r="340">
          <cell r="A340">
            <v>270.394</v>
          </cell>
        </row>
        <row r="341">
          <cell r="A341">
            <v>271.815</v>
          </cell>
        </row>
        <row r="342">
          <cell r="A342">
            <v>270.394</v>
          </cell>
        </row>
        <row r="343">
          <cell r="A343">
            <v>271.526</v>
          </cell>
        </row>
        <row r="344">
          <cell r="A344">
            <v>271.538</v>
          </cell>
        </row>
        <row r="345">
          <cell r="A345">
            <v>271.351</v>
          </cell>
        </row>
        <row r="346">
          <cell r="A346">
            <v>271.315</v>
          </cell>
        </row>
        <row r="347">
          <cell r="A347">
            <v>271.737</v>
          </cell>
        </row>
        <row r="348">
          <cell r="A348">
            <v>272.89</v>
          </cell>
        </row>
        <row r="349">
          <cell r="A349">
            <v>274.198</v>
          </cell>
        </row>
        <row r="350">
          <cell r="A350">
            <v>274.378</v>
          </cell>
        </row>
        <row r="351">
          <cell r="A351">
            <v>274.808</v>
          </cell>
        </row>
        <row r="352">
          <cell r="A352">
            <v>275.226</v>
          </cell>
        </row>
        <row r="353">
          <cell r="A353">
            <v>272.851</v>
          </cell>
        </row>
        <row r="354">
          <cell r="A354">
            <v>272.558</v>
          </cell>
        </row>
        <row r="355">
          <cell r="A355">
            <v>272.339</v>
          </cell>
        </row>
        <row r="356">
          <cell r="A356">
            <v>272.233</v>
          </cell>
        </row>
        <row r="357">
          <cell r="A357">
            <v>272.206</v>
          </cell>
        </row>
        <row r="358">
          <cell r="A358">
            <v>276.222</v>
          </cell>
        </row>
        <row r="359">
          <cell r="A359">
            <v>273.921</v>
          </cell>
        </row>
        <row r="360">
          <cell r="A360">
            <v>275.249</v>
          </cell>
        </row>
        <row r="361">
          <cell r="A361">
            <v>274.972</v>
          </cell>
        </row>
        <row r="362">
          <cell r="A362">
            <v>274.905</v>
          </cell>
        </row>
        <row r="363">
          <cell r="A363">
            <v>274.917</v>
          </cell>
        </row>
        <row r="364">
          <cell r="A364">
            <v>274.874</v>
          </cell>
        </row>
        <row r="365">
          <cell r="A365">
            <v>274.874</v>
          </cell>
        </row>
        <row r="366">
          <cell r="A366">
            <v>274.944</v>
          </cell>
        </row>
        <row r="367">
          <cell r="A367">
            <v>275.237</v>
          </cell>
        </row>
        <row r="368">
          <cell r="A368">
            <v>275.315</v>
          </cell>
        </row>
        <row r="369">
          <cell r="A369">
            <v>275.206</v>
          </cell>
        </row>
        <row r="370">
          <cell r="A370">
            <v>276.128</v>
          </cell>
        </row>
        <row r="371">
          <cell r="A371">
            <v>277.163</v>
          </cell>
        </row>
        <row r="372">
          <cell r="A372">
            <v>276.897</v>
          </cell>
        </row>
        <row r="373">
          <cell r="A373">
            <v>278.034</v>
          </cell>
        </row>
        <row r="374">
          <cell r="A374">
            <v>279.124</v>
          </cell>
        </row>
        <row r="375">
          <cell r="A375">
            <v>280.14</v>
          </cell>
        </row>
        <row r="376">
          <cell r="A376">
            <v>282.456</v>
          </cell>
        </row>
        <row r="377">
          <cell r="A377">
            <v>283.671</v>
          </cell>
        </row>
        <row r="378">
          <cell r="A378">
            <v>282.851</v>
          </cell>
        </row>
        <row r="379">
          <cell r="A379">
            <v>283.104</v>
          </cell>
        </row>
        <row r="380">
          <cell r="A380">
            <v>282.835</v>
          </cell>
        </row>
        <row r="381">
          <cell r="A381">
            <v>293.085</v>
          </cell>
        </row>
        <row r="382">
          <cell r="A382">
            <v>292.335</v>
          </cell>
        </row>
        <row r="383">
          <cell r="A383">
            <v>292.288</v>
          </cell>
        </row>
        <row r="384">
          <cell r="A384">
            <v>288.8</v>
          </cell>
        </row>
        <row r="385">
          <cell r="A385">
            <v>288.729</v>
          </cell>
        </row>
        <row r="386">
          <cell r="A386">
            <v>282.292</v>
          </cell>
        </row>
        <row r="387">
          <cell r="A387">
            <v>282.077</v>
          </cell>
        </row>
        <row r="388">
          <cell r="A388">
            <v>281.183</v>
          </cell>
        </row>
        <row r="389">
          <cell r="A389">
            <v>283.819</v>
          </cell>
        </row>
        <row r="390">
          <cell r="A390">
            <v>222.731</v>
          </cell>
        </row>
        <row r="391">
          <cell r="A391">
            <v>175.628</v>
          </cell>
        </row>
        <row r="392">
          <cell r="A392">
            <v>175.601</v>
          </cell>
        </row>
        <row r="393">
          <cell r="A393">
            <v>175.612</v>
          </cell>
        </row>
        <row r="394">
          <cell r="A394">
            <v>200.161</v>
          </cell>
        </row>
        <row r="395">
          <cell r="A395">
            <v>241.333</v>
          </cell>
        </row>
        <row r="396">
          <cell r="A396">
            <v>241.356</v>
          </cell>
        </row>
        <row r="397">
          <cell r="A397">
            <v>241.321</v>
          </cell>
        </row>
        <row r="398">
          <cell r="A398">
            <v>241.341</v>
          </cell>
        </row>
        <row r="399">
          <cell r="A399">
            <v>241.317</v>
          </cell>
        </row>
        <row r="400">
          <cell r="A400">
            <v>241.321</v>
          </cell>
        </row>
        <row r="401">
          <cell r="A401">
            <v>241.575</v>
          </cell>
        </row>
        <row r="402">
          <cell r="A402">
            <v>242.028</v>
          </cell>
        </row>
        <row r="403">
          <cell r="A403">
            <v>238.138</v>
          </cell>
        </row>
        <row r="404">
          <cell r="A404">
            <v>246.133</v>
          </cell>
        </row>
        <row r="405">
          <cell r="A405">
            <v>246.414</v>
          </cell>
        </row>
        <row r="406">
          <cell r="A406">
            <v>246.742</v>
          </cell>
        </row>
        <row r="407">
          <cell r="A407">
            <v>246.727</v>
          </cell>
        </row>
        <row r="408">
          <cell r="A408">
            <v>246.711</v>
          </cell>
        </row>
        <row r="409">
          <cell r="A409">
            <v>246.719</v>
          </cell>
        </row>
        <row r="410">
          <cell r="A410">
            <v>247.07</v>
          </cell>
        </row>
        <row r="411">
          <cell r="A411">
            <v>240.111</v>
          </cell>
        </row>
        <row r="412">
          <cell r="A412">
            <v>237.191</v>
          </cell>
        </row>
        <row r="413">
          <cell r="A413">
            <v>238.137</v>
          </cell>
        </row>
        <row r="414">
          <cell r="A414">
            <v>235.969</v>
          </cell>
        </row>
        <row r="415">
          <cell r="A415">
            <v>236.414</v>
          </cell>
        </row>
        <row r="416">
          <cell r="A416">
            <v>236.855</v>
          </cell>
        </row>
        <row r="417">
          <cell r="A417">
            <v>237.148</v>
          </cell>
        </row>
        <row r="418">
          <cell r="A418">
            <v>237.566</v>
          </cell>
        </row>
        <row r="419">
          <cell r="A419">
            <v>237.711</v>
          </cell>
        </row>
        <row r="420">
          <cell r="A420">
            <v>237.621</v>
          </cell>
        </row>
        <row r="421">
          <cell r="A421">
            <v>237.895</v>
          </cell>
        </row>
        <row r="422">
          <cell r="A422">
            <v>237.891</v>
          </cell>
        </row>
        <row r="423">
          <cell r="A423">
            <v>238.164</v>
          </cell>
        </row>
        <row r="424">
          <cell r="A424">
            <v>238.223</v>
          </cell>
        </row>
        <row r="425">
          <cell r="A425">
            <v>238.844</v>
          </cell>
        </row>
        <row r="426">
          <cell r="A426">
            <v>238.805</v>
          </cell>
        </row>
        <row r="427">
          <cell r="A427">
            <v>238.809</v>
          </cell>
        </row>
        <row r="428">
          <cell r="A428">
            <v>239.516</v>
          </cell>
        </row>
        <row r="429">
          <cell r="A429">
            <v>264.727</v>
          </cell>
        </row>
        <row r="430">
          <cell r="A430">
            <v>267.633</v>
          </cell>
        </row>
        <row r="431">
          <cell r="A431">
            <v>267.684</v>
          </cell>
        </row>
        <row r="432">
          <cell r="A432">
            <v>267.961</v>
          </cell>
        </row>
        <row r="433">
          <cell r="A433">
            <v>268.121</v>
          </cell>
        </row>
        <row r="434">
          <cell r="A434">
            <v>268.551</v>
          </cell>
        </row>
        <row r="435">
          <cell r="A435">
            <v>270.129</v>
          </cell>
        </row>
        <row r="436">
          <cell r="A436">
            <v>271.605</v>
          </cell>
        </row>
        <row r="437">
          <cell r="A437">
            <v>249.991</v>
          </cell>
        </row>
        <row r="438">
          <cell r="A438">
            <v>250.101</v>
          </cell>
        </row>
        <row r="439">
          <cell r="A439">
            <v>249.808</v>
          </cell>
        </row>
        <row r="440">
          <cell r="A440">
            <v>249.741</v>
          </cell>
        </row>
        <row r="441">
          <cell r="A441">
            <v>249.71</v>
          </cell>
        </row>
        <row r="442">
          <cell r="A442">
            <v>249.729</v>
          </cell>
        </row>
        <row r="443">
          <cell r="A443">
            <v>249.62</v>
          </cell>
        </row>
        <row r="444">
          <cell r="A444">
            <v>249.647</v>
          </cell>
        </row>
        <row r="445">
          <cell r="A445">
            <v>249.655</v>
          </cell>
        </row>
        <row r="446">
          <cell r="A446">
            <v>249.546</v>
          </cell>
        </row>
        <row r="447">
          <cell r="A447">
            <v>249.495</v>
          </cell>
        </row>
        <row r="448">
          <cell r="A448">
            <v>249.46</v>
          </cell>
        </row>
        <row r="449">
          <cell r="A449">
            <v>253.905</v>
          </cell>
        </row>
        <row r="450">
          <cell r="A450">
            <v>272.472</v>
          </cell>
        </row>
        <row r="451">
          <cell r="A451">
            <v>272.362</v>
          </cell>
        </row>
        <row r="452">
          <cell r="A452">
            <v>272.065</v>
          </cell>
        </row>
        <row r="453">
          <cell r="A453">
            <v>271.921</v>
          </cell>
        </row>
        <row r="454">
          <cell r="A454">
            <v>272.726</v>
          </cell>
        </row>
        <row r="455">
          <cell r="A455">
            <v>272.659</v>
          </cell>
        </row>
        <row r="456">
          <cell r="A456">
            <v>254.005</v>
          </cell>
        </row>
        <row r="457">
          <cell r="A457">
            <v>251.286</v>
          </cell>
        </row>
        <row r="458">
          <cell r="A458">
            <v>251.149</v>
          </cell>
        </row>
        <row r="459">
          <cell r="A459">
            <v>251.032</v>
          </cell>
        </row>
        <row r="460">
          <cell r="A460">
            <v>250.849</v>
          </cell>
        </row>
        <row r="461">
          <cell r="A461">
            <v>250.854</v>
          </cell>
        </row>
        <row r="462">
          <cell r="A462">
            <v>250.788</v>
          </cell>
        </row>
        <row r="463">
          <cell r="A463">
            <v>250.8</v>
          </cell>
        </row>
        <row r="464">
          <cell r="A464">
            <v>250.808</v>
          </cell>
        </row>
        <row r="465">
          <cell r="A465">
            <v>250.792</v>
          </cell>
        </row>
        <row r="466">
          <cell r="A466">
            <v>250.782</v>
          </cell>
        </row>
        <row r="467">
          <cell r="A467">
            <v>250.896</v>
          </cell>
        </row>
        <row r="468">
          <cell r="A468">
            <v>250.774</v>
          </cell>
        </row>
        <row r="469">
          <cell r="A469">
            <v>250.72</v>
          </cell>
        </row>
        <row r="470">
          <cell r="A470">
            <v>251.235</v>
          </cell>
        </row>
        <row r="471">
          <cell r="A471">
            <v>264.458</v>
          </cell>
        </row>
        <row r="472">
          <cell r="A472">
            <v>270.864</v>
          </cell>
        </row>
        <row r="473">
          <cell r="A473">
            <v>272.392</v>
          </cell>
        </row>
        <row r="474">
          <cell r="A474">
            <v>274.966</v>
          </cell>
        </row>
        <row r="475">
          <cell r="A475">
            <v>277.587</v>
          </cell>
        </row>
        <row r="476">
          <cell r="A476">
            <v>278.958</v>
          </cell>
        </row>
        <row r="477">
          <cell r="A477">
            <v>281.157</v>
          </cell>
        </row>
        <row r="478">
          <cell r="A478">
            <v>280.099</v>
          </cell>
        </row>
        <row r="479">
          <cell r="A479">
            <v>280.044</v>
          </cell>
        </row>
        <row r="480">
          <cell r="A480">
            <v>280.075</v>
          </cell>
        </row>
        <row r="481">
          <cell r="A481">
            <v>280.095</v>
          </cell>
        </row>
        <row r="482">
          <cell r="A482">
            <v>280.04</v>
          </cell>
        </row>
        <row r="483">
          <cell r="A483">
            <v>280.087</v>
          </cell>
        </row>
        <row r="484">
          <cell r="A484">
            <v>280.06</v>
          </cell>
        </row>
        <row r="485">
          <cell r="A485">
            <v>279.993</v>
          </cell>
        </row>
        <row r="486">
          <cell r="A486">
            <v>279.942</v>
          </cell>
        </row>
        <row r="487">
          <cell r="A487">
            <v>279.954</v>
          </cell>
        </row>
        <row r="488">
          <cell r="A488">
            <v>279.915</v>
          </cell>
        </row>
        <row r="489">
          <cell r="A489">
            <v>279.938</v>
          </cell>
        </row>
        <row r="490">
          <cell r="A490">
            <v>279.946</v>
          </cell>
        </row>
        <row r="491">
          <cell r="A491">
            <v>279.935</v>
          </cell>
        </row>
        <row r="492">
          <cell r="A492">
            <v>279.985</v>
          </cell>
        </row>
        <row r="493">
          <cell r="A493">
            <v>280.017</v>
          </cell>
        </row>
        <row r="494">
          <cell r="A494">
            <v>279.935</v>
          </cell>
        </row>
        <row r="495">
          <cell r="A495">
            <v>279.931</v>
          </cell>
        </row>
        <row r="496">
          <cell r="A496">
            <v>279.954</v>
          </cell>
        </row>
        <row r="497">
          <cell r="A497">
            <v>279.95</v>
          </cell>
        </row>
        <row r="498">
          <cell r="A498">
            <v>280.845</v>
          </cell>
        </row>
        <row r="499">
          <cell r="A499">
            <v>280.478</v>
          </cell>
        </row>
        <row r="500">
          <cell r="A500">
            <v>280.552</v>
          </cell>
        </row>
        <row r="501">
          <cell r="A501">
            <v>280.95</v>
          </cell>
        </row>
        <row r="502">
          <cell r="A502">
            <v>281.677</v>
          </cell>
        </row>
        <row r="503">
          <cell r="A503">
            <v>283.72</v>
          </cell>
        </row>
        <row r="504">
          <cell r="A504">
            <v>287.45</v>
          </cell>
        </row>
        <row r="505">
          <cell r="A505">
            <v>291.536</v>
          </cell>
        </row>
        <row r="506">
          <cell r="A506">
            <v>297.856</v>
          </cell>
        </row>
        <row r="507">
          <cell r="A507">
            <v>303.161</v>
          </cell>
        </row>
        <row r="508">
          <cell r="A508">
            <v>310.024</v>
          </cell>
        </row>
        <row r="509">
          <cell r="A509">
            <v>313.743</v>
          </cell>
        </row>
        <row r="510">
          <cell r="A510">
            <v>311.36</v>
          </cell>
        </row>
        <row r="511">
          <cell r="A511">
            <v>304.235</v>
          </cell>
        </row>
        <row r="512">
          <cell r="A512">
            <v>304.544</v>
          </cell>
        </row>
        <row r="513">
          <cell r="A513">
            <v>304.126</v>
          </cell>
        </row>
        <row r="514">
          <cell r="A514">
            <v>305.116</v>
          </cell>
        </row>
        <row r="515">
          <cell r="A515">
            <v>304.897</v>
          </cell>
        </row>
        <row r="516">
          <cell r="A516">
            <v>304.784</v>
          </cell>
        </row>
        <row r="517">
          <cell r="A517">
            <v>304.847</v>
          </cell>
        </row>
        <row r="518">
          <cell r="A518">
            <v>304.819</v>
          </cell>
        </row>
        <row r="519">
          <cell r="A519">
            <v>304.843</v>
          </cell>
        </row>
        <row r="520">
          <cell r="A520">
            <v>304.812</v>
          </cell>
        </row>
        <row r="521">
          <cell r="A521">
            <v>304.882</v>
          </cell>
        </row>
        <row r="522">
          <cell r="A522">
            <v>304.854</v>
          </cell>
        </row>
        <row r="523">
          <cell r="A523">
            <v>304.878</v>
          </cell>
        </row>
        <row r="524">
          <cell r="A524">
            <v>304.87</v>
          </cell>
        </row>
        <row r="525">
          <cell r="A525">
            <v>304.866</v>
          </cell>
        </row>
        <row r="526">
          <cell r="A526">
            <v>305.147</v>
          </cell>
        </row>
        <row r="527">
          <cell r="A527">
            <v>304.874</v>
          </cell>
        </row>
        <row r="528">
          <cell r="A528">
            <v>304.808</v>
          </cell>
        </row>
        <row r="529">
          <cell r="A529">
            <v>289.026</v>
          </cell>
        </row>
        <row r="530">
          <cell r="A530">
            <v>289.019</v>
          </cell>
        </row>
        <row r="531">
          <cell r="A531">
            <v>264.191</v>
          </cell>
        </row>
        <row r="532">
          <cell r="A532">
            <v>248.18</v>
          </cell>
        </row>
        <row r="533">
          <cell r="A533">
            <v>247.949</v>
          </cell>
        </row>
        <row r="534">
          <cell r="A534">
            <v>247.938</v>
          </cell>
        </row>
        <row r="535">
          <cell r="A535">
            <v>247.957</v>
          </cell>
        </row>
        <row r="536">
          <cell r="A536">
            <v>277.215</v>
          </cell>
        </row>
        <row r="537">
          <cell r="A537">
            <v>279.109</v>
          </cell>
        </row>
        <row r="538">
          <cell r="A538">
            <v>279.078</v>
          </cell>
        </row>
        <row r="539">
          <cell r="A539">
            <v>289.469</v>
          </cell>
        </row>
        <row r="540">
          <cell r="A540">
            <v>289.328</v>
          </cell>
        </row>
        <row r="541">
          <cell r="A541">
            <v>289.859</v>
          </cell>
        </row>
        <row r="542">
          <cell r="A542">
            <v>290.348</v>
          </cell>
        </row>
        <row r="543">
          <cell r="A543">
            <v>291.922</v>
          </cell>
        </row>
        <row r="544">
          <cell r="A544">
            <v>292.152</v>
          </cell>
        </row>
        <row r="545">
          <cell r="A545">
            <v>292.816</v>
          </cell>
        </row>
        <row r="546">
          <cell r="A546">
            <v>294.262</v>
          </cell>
        </row>
        <row r="547">
          <cell r="A547">
            <v>294.816</v>
          </cell>
        </row>
        <row r="548">
          <cell r="A548">
            <v>295.188</v>
          </cell>
        </row>
        <row r="549">
          <cell r="A549">
            <v>295.816</v>
          </cell>
        </row>
        <row r="550">
          <cell r="A550">
            <v>295.691</v>
          </cell>
        </row>
        <row r="551">
          <cell r="A551">
            <v>295.66</v>
          </cell>
        </row>
        <row r="552">
          <cell r="A552">
            <v>295.922</v>
          </cell>
        </row>
        <row r="553">
          <cell r="A553">
            <v>296.711</v>
          </cell>
        </row>
        <row r="554">
          <cell r="A554">
            <v>297.965</v>
          </cell>
        </row>
        <row r="555">
          <cell r="A555">
            <v>298.211</v>
          </cell>
        </row>
        <row r="556">
          <cell r="A556">
            <v>299.461</v>
          </cell>
        </row>
        <row r="557">
          <cell r="A557">
            <v>299.289</v>
          </cell>
        </row>
        <row r="558">
          <cell r="A558">
            <v>299.938</v>
          </cell>
        </row>
        <row r="559">
          <cell r="A559">
            <v>299.824</v>
          </cell>
        </row>
        <row r="560">
          <cell r="A560">
            <v>301.508</v>
          </cell>
        </row>
        <row r="561">
          <cell r="A561">
            <v>301.219</v>
          </cell>
        </row>
        <row r="562">
          <cell r="A562">
            <v>301.406</v>
          </cell>
        </row>
        <row r="563">
          <cell r="A563">
            <v>288.33</v>
          </cell>
        </row>
        <row r="564">
          <cell r="A564">
            <v>276.572</v>
          </cell>
        </row>
        <row r="565">
          <cell r="A565">
            <v>276.311</v>
          </cell>
        </row>
        <row r="566">
          <cell r="A566">
            <v>276.463</v>
          </cell>
        </row>
        <row r="567">
          <cell r="A567">
            <v>276.588</v>
          </cell>
        </row>
        <row r="568">
          <cell r="A568">
            <v>277.451</v>
          </cell>
        </row>
        <row r="569">
          <cell r="A569">
            <v>277.428</v>
          </cell>
        </row>
        <row r="570">
          <cell r="A570">
            <v>277.424</v>
          </cell>
        </row>
        <row r="571">
          <cell r="A571">
            <v>277.482</v>
          </cell>
        </row>
        <row r="572">
          <cell r="A572">
            <v>277.428</v>
          </cell>
        </row>
        <row r="573">
          <cell r="A573">
            <v>277.873</v>
          </cell>
        </row>
        <row r="574">
          <cell r="A574">
            <v>278.893</v>
          </cell>
        </row>
        <row r="575">
          <cell r="A575">
            <v>284.51</v>
          </cell>
        </row>
        <row r="576">
          <cell r="A576">
            <v>283.654</v>
          </cell>
        </row>
        <row r="577">
          <cell r="A577">
            <v>285.83</v>
          </cell>
        </row>
        <row r="578">
          <cell r="A578">
            <v>286.162</v>
          </cell>
        </row>
        <row r="579">
          <cell r="A579">
            <v>288.158</v>
          </cell>
        </row>
        <row r="580">
          <cell r="A580">
            <v>287.982</v>
          </cell>
        </row>
        <row r="581">
          <cell r="A581">
            <v>287.904</v>
          </cell>
        </row>
        <row r="582">
          <cell r="A582">
            <v>287.908</v>
          </cell>
        </row>
        <row r="583">
          <cell r="A583">
            <v>287.662</v>
          </cell>
        </row>
        <row r="584">
          <cell r="A584">
            <v>287.396</v>
          </cell>
        </row>
        <row r="585">
          <cell r="A585">
            <v>287.385</v>
          </cell>
        </row>
        <row r="586">
          <cell r="A586">
            <v>287.404</v>
          </cell>
        </row>
        <row r="587">
          <cell r="A587">
            <v>287.412</v>
          </cell>
        </row>
        <row r="588">
          <cell r="A588">
            <v>287.475</v>
          </cell>
        </row>
        <row r="589">
          <cell r="A589">
            <v>287.443</v>
          </cell>
        </row>
        <row r="590">
          <cell r="A590">
            <v>270.955</v>
          </cell>
        </row>
        <row r="591">
          <cell r="A591">
            <v>270.604</v>
          </cell>
        </row>
        <row r="592">
          <cell r="A592">
            <v>270.471</v>
          </cell>
        </row>
        <row r="593">
          <cell r="A593">
            <v>270.404</v>
          </cell>
        </row>
        <row r="594">
          <cell r="A594">
            <v>270.412</v>
          </cell>
        </row>
        <row r="595">
          <cell r="A595">
            <v>270.443</v>
          </cell>
        </row>
        <row r="596">
          <cell r="A596">
            <v>270.412</v>
          </cell>
        </row>
        <row r="597">
          <cell r="A597">
            <v>284.381</v>
          </cell>
        </row>
        <row r="598">
          <cell r="A598">
            <v>284.49</v>
          </cell>
        </row>
        <row r="599">
          <cell r="A599">
            <v>284.064</v>
          </cell>
        </row>
        <row r="600">
          <cell r="A600">
            <v>284.049</v>
          </cell>
        </row>
        <row r="601">
          <cell r="A601">
            <v>284.049</v>
          </cell>
        </row>
        <row r="602">
          <cell r="A602">
            <v>312.814</v>
          </cell>
        </row>
        <row r="603">
          <cell r="A603">
            <v>310.182</v>
          </cell>
        </row>
        <row r="604">
          <cell r="A604">
            <v>309.443</v>
          </cell>
        </row>
        <row r="605">
          <cell r="A605">
            <v>308.385</v>
          </cell>
        </row>
        <row r="606">
          <cell r="A606">
            <v>310.123</v>
          </cell>
        </row>
        <row r="607">
          <cell r="A607">
            <v>310.611</v>
          </cell>
        </row>
        <row r="608">
          <cell r="A608">
            <v>310.365</v>
          </cell>
        </row>
        <row r="609">
          <cell r="A609">
            <v>310.229</v>
          </cell>
        </row>
        <row r="610">
          <cell r="A610">
            <v>301.543</v>
          </cell>
        </row>
        <row r="611">
          <cell r="A611">
            <v>299.277</v>
          </cell>
        </row>
        <row r="612">
          <cell r="A612">
            <v>299.375</v>
          </cell>
        </row>
        <row r="613">
          <cell r="A613">
            <v>297.578</v>
          </cell>
        </row>
        <row r="614">
          <cell r="A614">
            <v>297.898</v>
          </cell>
        </row>
        <row r="615">
          <cell r="A615">
            <v>298.27</v>
          </cell>
        </row>
        <row r="616">
          <cell r="A616">
            <v>298.789</v>
          </cell>
        </row>
        <row r="617">
          <cell r="A617">
            <v>300.412</v>
          </cell>
        </row>
        <row r="618">
          <cell r="A618">
            <v>297.881</v>
          </cell>
        </row>
        <row r="619">
          <cell r="A619">
            <v>298.334</v>
          </cell>
        </row>
        <row r="620">
          <cell r="A620">
            <v>298.705</v>
          </cell>
        </row>
        <row r="621">
          <cell r="A621">
            <v>299.729</v>
          </cell>
        </row>
        <row r="622">
          <cell r="A622">
            <v>301.814</v>
          </cell>
        </row>
        <row r="623">
          <cell r="A623">
            <v>300.498</v>
          </cell>
        </row>
        <row r="624">
          <cell r="A624">
            <v>301.564</v>
          </cell>
        </row>
        <row r="625">
          <cell r="A625">
            <v>300.939</v>
          </cell>
        </row>
        <row r="626">
          <cell r="A626">
            <v>300.963</v>
          </cell>
        </row>
        <row r="627">
          <cell r="A627">
            <v>300.822</v>
          </cell>
        </row>
        <row r="628">
          <cell r="A628">
            <v>303.9</v>
          </cell>
        </row>
        <row r="629">
          <cell r="A629">
            <v>304.146</v>
          </cell>
        </row>
        <row r="630">
          <cell r="A630">
            <v>304.131</v>
          </cell>
        </row>
        <row r="631">
          <cell r="A631">
            <v>304.568</v>
          </cell>
        </row>
        <row r="632">
          <cell r="A632">
            <v>302.076</v>
          </cell>
        </row>
        <row r="633">
          <cell r="A633">
            <v>302.389</v>
          </cell>
        </row>
        <row r="634">
          <cell r="A634">
            <v>301.842</v>
          </cell>
        </row>
        <row r="635">
          <cell r="A635">
            <v>301.775</v>
          </cell>
        </row>
        <row r="636">
          <cell r="A636">
            <v>301.725</v>
          </cell>
        </row>
        <row r="637">
          <cell r="A637">
            <v>303.252</v>
          </cell>
        </row>
        <row r="638">
          <cell r="A638">
            <v>304.791</v>
          </cell>
        </row>
        <row r="639">
          <cell r="A639">
            <v>304.58</v>
          </cell>
        </row>
        <row r="640">
          <cell r="A640">
            <v>304.893</v>
          </cell>
        </row>
        <row r="641">
          <cell r="A641">
            <v>307.318</v>
          </cell>
        </row>
        <row r="642">
          <cell r="A642">
            <v>309.707</v>
          </cell>
        </row>
        <row r="643">
          <cell r="A643">
            <v>309.254</v>
          </cell>
        </row>
        <row r="644">
          <cell r="A644">
            <v>309.891</v>
          </cell>
        </row>
        <row r="645">
          <cell r="A645">
            <v>312.438</v>
          </cell>
        </row>
        <row r="646">
          <cell r="A646">
            <v>311.973</v>
          </cell>
        </row>
        <row r="647">
          <cell r="A647">
            <v>321.977</v>
          </cell>
        </row>
        <row r="648">
          <cell r="A648">
            <v>332.852</v>
          </cell>
        </row>
        <row r="649">
          <cell r="A649">
            <v>337.148</v>
          </cell>
        </row>
        <row r="650">
          <cell r="A650">
            <v>334.492</v>
          </cell>
        </row>
        <row r="651">
          <cell r="A651">
            <v>249.785</v>
          </cell>
        </row>
        <row r="652">
          <cell r="A652">
            <v>210.07</v>
          </cell>
        </row>
        <row r="653">
          <cell r="A653">
            <v>207.047</v>
          </cell>
        </row>
        <row r="654">
          <cell r="A654">
            <v>206.82</v>
          </cell>
        </row>
        <row r="655">
          <cell r="A655">
            <v>206.031</v>
          </cell>
        </row>
        <row r="656">
          <cell r="A656">
            <v>206.026</v>
          </cell>
        </row>
        <row r="657">
          <cell r="A657">
            <v>206.03</v>
          </cell>
        </row>
        <row r="658">
          <cell r="A658">
            <v>206.032</v>
          </cell>
        </row>
        <row r="659">
          <cell r="A659">
            <v>206.036</v>
          </cell>
        </row>
        <row r="660">
          <cell r="A660">
            <v>206.044</v>
          </cell>
        </row>
        <row r="661">
          <cell r="A661">
            <v>206.035</v>
          </cell>
        </row>
        <row r="662">
          <cell r="A662">
            <v>206.042</v>
          </cell>
        </row>
        <row r="663">
          <cell r="A663">
            <v>205.583</v>
          </cell>
        </row>
        <row r="664">
          <cell r="A664">
            <v>205.563</v>
          </cell>
        </row>
        <row r="665">
          <cell r="A665">
            <v>203.13</v>
          </cell>
        </row>
        <row r="666">
          <cell r="A666">
            <v>203.142</v>
          </cell>
        </row>
        <row r="667">
          <cell r="A667">
            <v>203.118</v>
          </cell>
        </row>
        <row r="668">
          <cell r="A668">
            <v>203.122</v>
          </cell>
        </row>
        <row r="669">
          <cell r="A669">
            <v>203.122</v>
          </cell>
        </row>
        <row r="670">
          <cell r="A670">
            <v>203.122</v>
          </cell>
        </row>
        <row r="671">
          <cell r="A671">
            <v>203.122</v>
          </cell>
        </row>
        <row r="672">
          <cell r="A672">
            <v>229.237</v>
          </cell>
        </row>
        <row r="673">
          <cell r="A673">
            <v>266.925</v>
          </cell>
        </row>
        <row r="674">
          <cell r="A674">
            <v>266.812</v>
          </cell>
        </row>
        <row r="675">
          <cell r="A675">
            <v>266.815</v>
          </cell>
        </row>
        <row r="676">
          <cell r="A676">
            <v>267.366</v>
          </cell>
        </row>
        <row r="677">
          <cell r="A677">
            <v>267.905</v>
          </cell>
        </row>
        <row r="678">
          <cell r="A678">
            <v>267.69</v>
          </cell>
        </row>
        <row r="679">
          <cell r="A679">
            <v>267.347</v>
          </cell>
        </row>
        <row r="680">
          <cell r="A680">
            <v>267.655</v>
          </cell>
        </row>
        <row r="681">
          <cell r="A681">
            <v>267.64</v>
          </cell>
        </row>
        <row r="682">
          <cell r="A682">
            <v>267.644</v>
          </cell>
        </row>
        <row r="683">
          <cell r="A683">
            <v>273.726</v>
          </cell>
        </row>
        <row r="684">
          <cell r="A684">
            <v>278.538</v>
          </cell>
        </row>
        <row r="685">
          <cell r="A685">
            <v>278.425</v>
          </cell>
        </row>
        <row r="686">
          <cell r="A686">
            <v>278.409</v>
          </cell>
        </row>
        <row r="687">
          <cell r="A687">
            <v>278.706</v>
          </cell>
        </row>
        <row r="688">
          <cell r="A688">
            <v>269.189</v>
          </cell>
        </row>
        <row r="689">
          <cell r="A689">
            <v>267.842</v>
          </cell>
        </row>
        <row r="690">
          <cell r="A690">
            <v>269.736</v>
          </cell>
        </row>
        <row r="691">
          <cell r="A691">
            <v>264.854</v>
          </cell>
        </row>
        <row r="692">
          <cell r="A692">
            <v>265.932</v>
          </cell>
        </row>
        <row r="693">
          <cell r="A693">
            <v>266.357</v>
          </cell>
        </row>
        <row r="694">
          <cell r="A694">
            <v>266.541</v>
          </cell>
        </row>
        <row r="695">
          <cell r="A695">
            <v>266.787</v>
          </cell>
        </row>
        <row r="696">
          <cell r="A696">
            <v>266.869</v>
          </cell>
        </row>
        <row r="697">
          <cell r="A697">
            <v>266.963</v>
          </cell>
        </row>
        <row r="698">
          <cell r="A698">
            <v>267.549</v>
          </cell>
        </row>
        <row r="699">
          <cell r="A699">
            <v>267.369</v>
          </cell>
        </row>
        <row r="700">
          <cell r="A700">
            <v>267.256</v>
          </cell>
        </row>
        <row r="701">
          <cell r="A701">
            <v>267.264</v>
          </cell>
        </row>
        <row r="702">
          <cell r="A702">
            <v>284.119</v>
          </cell>
        </row>
        <row r="703">
          <cell r="A703">
            <v>293.158</v>
          </cell>
        </row>
        <row r="704">
          <cell r="A704">
            <v>296.775</v>
          </cell>
        </row>
        <row r="705">
          <cell r="A705">
            <v>296.775</v>
          </cell>
        </row>
        <row r="706">
          <cell r="A706">
            <v>296.891</v>
          </cell>
        </row>
        <row r="707">
          <cell r="A707">
            <v>297.504</v>
          </cell>
        </row>
        <row r="708">
          <cell r="A708">
            <v>299.434</v>
          </cell>
        </row>
        <row r="709">
          <cell r="A709">
            <v>278.613</v>
          </cell>
        </row>
        <row r="710">
          <cell r="A710">
            <v>279.816</v>
          </cell>
        </row>
        <row r="711">
          <cell r="A711">
            <v>278.68</v>
          </cell>
        </row>
        <row r="712">
          <cell r="A712">
            <v>278.785</v>
          </cell>
        </row>
        <row r="713">
          <cell r="A713">
            <v>278.602</v>
          </cell>
        </row>
        <row r="714">
          <cell r="A714">
            <v>278.875</v>
          </cell>
        </row>
        <row r="715">
          <cell r="A715">
            <v>278.66</v>
          </cell>
        </row>
        <row r="716">
          <cell r="A716">
            <v>278.527</v>
          </cell>
        </row>
        <row r="717">
          <cell r="A717">
            <v>278.457</v>
          </cell>
        </row>
        <row r="718">
          <cell r="A718">
            <v>278.406</v>
          </cell>
        </row>
        <row r="719">
          <cell r="A719">
            <v>278.406</v>
          </cell>
        </row>
        <row r="720">
          <cell r="A720">
            <v>292.363</v>
          </cell>
        </row>
        <row r="721">
          <cell r="A721">
            <v>301.383</v>
          </cell>
        </row>
        <row r="722">
          <cell r="A722">
            <v>301.086</v>
          </cell>
        </row>
        <row r="723">
          <cell r="A723">
            <v>300.977</v>
          </cell>
        </row>
        <row r="724">
          <cell r="A724">
            <v>279.422</v>
          </cell>
        </row>
        <row r="725">
          <cell r="A725">
            <v>280.102</v>
          </cell>
        </row>
        <row r="726">
          <cell r="A726">
            <v>279.332</v>
          </cell>
        </row>
        <row r="727">
          <cell r="A727">
            <v>279.266</v>
          </cell>
        </row>
        <row r="728">
          <cell r="A728">
            <v>279.281</v>
          </cell>
        </row>
        <row r="729">
          <cell r="A729">
            <v>279.195</v>
          </cell>
        </row>
        <row r="730">
          <cell r="A730">
            <v>279.127</v>
          </cell>
        </row>
        <row r="731">
          <cell r="A731">
            <v>278.979</v>
          </cell>
        </row>
        <row r="732">
          <cell r="A732">
            <v>279.104</v>
          </cell>
        </row>
        <row r="733">
          <cell r="A733">
            <v>279.021</v>
          </cell>
        </row>
        <row r="734">
          <cell r="A734">
            <v>279.01</v>
          </cell>
        </row>
        <row r="735">
          <cell r="A735">
            <v>278.889</v>
          </cell>
        </row>
        <row r="736">
          <cell r="A736">
            <v>295.842</v>
          </cell>
        </row>
        <row r="737">
          <cell r="A737">
            <v>301.568</v>
          </cell>
        </row>
        <row r="738">
          <cell r="A738">
            <v>301.607</v>
          </cell>
        </row>
        <row r="739">
          <cell r="A739">
            <v>301.412</v>
          </cell>
        </row>
        <row r="740">
          <cell r="A740">
            <v>302.367</v>
          </cell>
        </row>
        <row r="741">
          <cell r="A741">
            <v>304.613</v>
          </cell>
        </row>
        <row r="742">
          <cell r="A742">
            <v>306.941</v>
          </cell>
        </row>
        <row r="743">
          <cell r="A743">
            <v>308.852</v>
          </cell>
        </row>
        <row r="744">
          <cell r="A744">
            <v>309.023</v>
          </cell>
        </row>
        <row r="745">
          <cell r="A745">
            <v>309.098</v>
          </cell>
        </row>
        <row r="746">
          <cell r="A746">
            <v>309.695</v>
          </cell>
        </row>
        <row r="747">
          <cell r="A747">
            <v>309.203</v>
          </cell>
        </row>
        <row r="748">
          <cell r="A748">
            <v>311.617</v>
          </cell>
        </row>
        <row r="749">
          <cell r="A749">
            <v>315.086</v>
          </cell>
        </row>
        <row r="750">
          <cell r="A750">
            <v>319.391</v>
          </cell>
        </row>
        <row r="751">
          <cell r="A751">
            <v>324.664</v>
          </cell>
        </row>
        <row r="752">
          <cell r="A752">
            <v>326.34</v>
          </cell>
        </row>
        <row r="753">
          <cell r="A753">
            <v>325.254</v>
          </cell>
        </row>
        <row r="754">
          <cell r="A754">
            <v>316.164</v>
          </cell>
        </row>
        <row r="755">
          <cell r="A755">
            <v>316.215</v>
          </cell>
        </row>
        <row r="756">
          <cell r="A756">
            <v>317.141</v>
          </cell>
        </row>
        <row r="757">
          <cell r="A757">
            <v>316.98</v>
          </cell>
        </row>
        <row r="758">
          <cell r="A758">
            <v>316.961</v>
          </cell>
        </row>
        <row r="759">
          <cell r="A759">
            <v>316.836</v>
          </cell>
        </row>
        <row r="760">
          <cell r="A760">
            <v>317.074</v>
          </cell>
        </row>
        <row r="761">
          <cell r="A761">
            <v>317.07</v>
          </cell>
        </row>
        <row r="762">
          <cell r="A762">
            <v>317.332</v>
          </cell>
        </row>
        <row r="763">
          <cell r="A763">
            <v>317.612</v>
          </cell>
        </row>
        <row r="764">
          <cell r="A764">
            <v>339.546</v>
          </cell>
        </row>
        <row r="765">
          <cell r="A765">
            <v>301.386</v>
          </cell>
        </row>
        <row r="766">
          <cell r="A766">
            <v>301.362</v>
          </cell>
        </row>
        <row r="767">
          <cell r="A767">
            <v>304.198</v>
          </cell>
        </row>
        <row r="768">
          <cell r="A768">
            <v>298.577</v>
          </cell>
        </row>
        <row r="769">
          <cell r="A769">
            <v>299.612</v>
          </cell>
        </row>
        <row r="770">
          <cell r="A770">
            <v>297.249</v>
          </cell>
        </row>
        <row r="771">
          <cell r="A771">
            <v>286.983</v>
          </cell>
        </row>
        <row r="772">
          <cell r="A772">
            <v>277.663</v>
          </cell>
        </row>
        <row r="773">
          <cell r="A773">
            <v>277.71</v>
          </cell>
        </row>
        <row r="774">
          <cell r="A774">
            <v>277.835</v>
          </cell>
        </row>
        <row r="775">
          <cell r="A775">
            <v>301.509</v>
          </cell>
        </row>
        <row r="776">
          <cell r="A776">
            <v>275.153</v>
          </cell>
        </row>
        <row r="777">
          <cell r="A777">
            <v>275.099</v>
          </cell>
        </row>
        <row r="778">
          <cell r="A778">
            <v>287.989</v>
          </cell>
        </row>
        <row r="779">
          <cell r="A779">
            <v>289.888</v>
          </cell>
        </row>
        <row r="780">
          <cell r="A780">
            <v>290.856</v>
          </cell>
        </row>
        <row r="781">
          <cell r="A781">
            <v>300.778</v>
          </cell>
        </row>
        <row r="782">
          <cell r="A782">
            <v>302.841</v>
          </cell>
        </row>
        <row r="783">
          <cell r="A783">
            <v>302.399</v>
          </cell>
        </row>
        <row r="784">
          <cell r="A784">
            <v>303.263</v>
          </cell>
        </row>
        <row r="785">
          <cell r="A785">
            <v>303.485</v>
          </cell>
        </row>
        <row r="786">
          <cell r="A786">
            <v>304.442</v>
          </cell>
        </row>
        <row r="787">
          <cell r="A787">
            <v>305.259</v>
          </cell>
        </row>
        <row r="788">
          <cell r="A788">
            <v>305.751</v>
          </cell>
        </row>
        <row r="789">
          <cell r="A789">
            <v>307.847</v>
          </cell>
        </row>
        <row r="790">
          <cell r="A790">
            <v>308.218</v>
          </cell>
        </row>
        <row r="791">
          <cell r="A791">
            <v>309.8</v>
          </cell>
        </row>
        <row r="792">
          <cell r="A792">
            <v>310.409</v>
          </cell>
        </row>
        <row r="793">
          <cell r="A793">
            <v>310.632</v>
          </cell>
        </row>
        <row r="794">
          <cell r="A794">
            <v>311.866</v>
          </cell>
        </row>
        <row r="795">
          <cell r="A795">
            <v>312.339</v>
          </cell>
        </row>
        <row r="796">
          <cell r="A796">
            <v>312.952</v>
          </cell>
        </row>
        <row r="797">
          <cell r="A797">
            <v>312.917</v>
          </cell>
        </row>
        <row r="798">
          <cell r="A798">
            <v>314.233</v>
          </cell>
        </row>
        <row r="799">
          <cell r="A799">
            <v>313.874</v>
          </cell>
        </row>
        <row r="800">
          <cell r="A800">
            <v>313.741</v>
          </cell>
        </row>
        <row r="801">
          <cell r="A801">
            <v>302.234</v>
          </cell>
        </row>
        <row r="802">
          <cell r="A802">
            <v>294.746</v>
          </cell>
        </row>
        <row r="803">
          <cell r="A803">
            <v>294.727</v>
          </cell>
        </row>
        <row r="804">
          <cell r="A804">
            <v>296.688</v>
          </cell>
        </row>
        <row r="805">
          <cell r="A805">
            <v>297.523</v>
          </cell>
        </row>
        <row r="806">
          <cell r="A806">
            <v>300.309</v>
          </cell>
        </row>
        <row r="807">
          <cell r="A807">
            <v>302.344</v>
          </cell>
        </row>
        <row r="808">
          <cell r="A808">
            <v>305.801</v>
          </cell>
        </row>
        <row r="809">
          <cell r="A809">
            <v>306.299</v>
          </cell>
        </row>
        <row r="810">
          <cell r="A810">
            <v>306.58</v>
          </cell>
        </row>
        <row r="811">
          <cell r="A811">
            <v>306.42</v>
          </cell>
        </row>
        <row r="812">
          <cell r="A812">
            <v>306.35</v>
          </cell>
        </row>
        <row r="813">
          <cell r="A813">
            <v>306.35</v>
          </cell>
        </row>
        <row r="814">
          <cell r="A814">
            <v>305.643</v>
          </cell>
        </row>
        <row r="815">
          <cell r="A815">
            <v>304.061</v>
          </cell>
        </row>
        <row r="816">
          <cell r="A816">
            <v>303.936</v>
          </cell>
        </row>
        <row r="817">
          <cell r="A817">
            <v>303.768</v>
          </cell>
        </row>
        <row r="818">
          <cell r="A818">
            <v>327.717</v>
          </cell>
        </row>
        <row r="819">
          <cell r="A819">
            <v>330.615</v>
          </cell>
        </row>
        <row r="820">
          <cell r="A820">
            <v>326.213</v>
          </cell>
        </row>
        <row r="821">
          <cell r="A821">
            <v>324.799</v>
          </cell>
        </row>
        <row r="822">
          <cell r="A822">
            <v>324.4</v>
          </cell>
        </row>
        <row r="823">
          <cell r="A823">
            <v>324.619</v>
          </cell>
        </row>
        <row r="824">
          <cell r="A824">
            <v>315.221</v>
          </cell>
        </row>
        <row r="825">
          <cell r="A825">
            <v>313.947</v>
          </cell>
        </row>
        <row r="826">
          <cell r="A826">
            <v>312.174</v>
          </cell>
        </row>
        <row r="827">
          <cell r="A827">
            <v>312.697</v>
          </cell>
        </row>
        <row r="828">
          <cell r="A828">
            <v>313.096</v>
          </cell>
        </row>
        <row r="829">
          <cell r="A829">
            <v>313.49</v>
          </cell>
        </row>
        <row r="830">
          <cell r="A830">
            <v>315.271</v>
          </cell>
        </row>
        <row r="831">
          <cell r="A831">
            <v>312.916</v>
          </cell>
        </row>
        <row r="832">
          <cell r="A832">
            <v>313.072</v>
          </cell>
        </row>
        <row r="833">
          <cell r="A833">
            <v>314.9</v>
          </cell>
        </row>
        <row r="834">
          <cell r="A834">
            <v>314.084</v>
          </cell>
        </row>
        <row r="835">
          <cell r="A835">
            <v>315.471</v>
          </cell>
        </row>
        <row r="836">
          <cell r="A836">
            <v>314.65</v>
          </cell>
        </row>
        <row r="837">
          <cell r="A837">
            <v>314.713</v>
          </cell>
        </row>
        <row r="838">
          <cell r="A838">
            <v>315.928</v>
          </cell>
        </row>
        <row r="839">
          <cell r="A839">
            <v>318.463</v>
          </cell>
        </row>
        <row r="840">
          <cell r="A840">
            <v>318.158</v>
          </cell>
        </row>
        <row r="841">
          <cell r="A841">
            <v>318.283</v>
          </cell>
        </row>
        <row r="842">
          <cell r="A842">
            <v>318.248</v>
          </cell>
        </row>
        <row r="843">
          <cell r="A843">
            <v>318.354</v>
          </cell>
        </row>
        <row r="844">
          <cell r="A844">
            <v>315.979</v>
          </cell>
        </row>
        <row r="845">
          <cell r="A845">
            <v>315.795</v>
          </cell>
        </row>
        <row r="846">
          <cell r="A846">
            <v>315.518</v>
          </cell>
        </row>
        <row r="847">
          <cell r="A847">
            <v>315.432</v>
          </cell>
        </row>
        <row r="848">
          <cell r="A848">
            <v>319.326</v>
          </cell>
        </row>
        <row r="849">
          <cell r="A849">
            <v>317.865</v>
          </cell>
        </row>
        <row r="850">
          <cell r="A850">
            <v>318.346</v>
          </cell>
        </row>
        <row r="851">
          <cell r="A851">
            <v>320.006</v>
          </cell>
        </row>
        <row r="852">
          <cell r="A852">
            <v>322.936</v>
          </cell>
        </row>
        <row r="853">
          <cell r="A853">
            <v>322.658</v>
          </cell>
        </row>
        <row r="854">
          <cell r="A854">
            <v>324.213</v>
          </cell>
        </row>
        <row r="855">
          <cell r="A855">
            <v>333.406</v>
          </cell>
        </row>
        <row r="856">
          <cell r="A856">
            <v>332.348</v>
          </cell>
        </row>
        <row r="857">
          <cell r="A857">
            <v>339.059</v>
          </cell>
        </row>
        <row r="858">
          <cell r="A858">
            <v>318.605</v>
          </cell>
        </row>
        <row r="859">
          <cell r="A859">
            <v>315.477</v>
          </cell>
        </row>
        <row r="860">
          <cell r="A860">
            <v>320.391</v>
          </cell>
        </row>
        <row r="861">
          <cell r="A861">
            <v>320.23</v>
          </cell>
        </row>
        <row r="862">
          <cell r="A862">
            <v>268.082</v>
          </cell>
        </row>
        <row r="863">
          <cell r="A863">
            <v>266.539</v>
          </cell>
        </row>
        <row r="864">
          <cell r="A864">
            <v>218.277</v>
          </cell>
        </row>
        <row r="865">
          <cell r="A865">
            <v>218.207</v>
          </cell>
        </row>
        <row r="866">
          <cell r="A866">
            <v>218.199</v>
          </cell>
        </row>
        <row r="867">
          <cell r="A867">
            <v>218.204</v>
          </cell>
        </row>
        <row r="868">
          <cell r="A868">
            <v>218.196</v>
          </cell>
        </row>
        <row r="869">
          <cell r="A869">
            <v>218.2</v>
          </cell>
        </row>
        <row r="870">
          <cell r="A870">
            <v>218.2</v>
          </cell>
        </row>
        <row r="871">
          <cell r="A871">
            <v>218.884</v>
          </cell>
        </row>
        <row r="872">
          <cell r="A872">
            <v>218.181</v>
          </cell>
        </row>
        <row r="873">
          <cell r="A873">
            <v>215.771</v>
          </cell>
        </row>
        <row r="874">
          <cell r="A874">
            <v>215.317</v>
          </cell>
        </row>
        <row r="875">
          <cell r="A875">
            <v>210.817</v>
          </cell>
        </row>
        <row r="876">
          <cell r="A876">
            <v>210.802</v>
          </cell>
        </row>
        <row r="877">
          <cell r="A877">
            <v>210.802</v>
          </cell>
        </row>
        <row r="878">
          <cell r="A878">
            <v>210.802</v>
          </cell>
        </row>
        <row r="879">
          <cell r="A879">
            <v>243.935</v>
          </cell>
        </row>
        <row r="880">
          <cell r="A880">
            <v>267.067</v>
          </cell>
        </row>
        <row r="881">
          <cell r="A881">
            <v>267.052</v>
          </cell>
        </row>
        <row r="882">
          <cell r="A882">
            <v>267.036</v>
          </cell>
        </row>
        <row r="883">
          <cell r="A883">
            <v>267.036</v>
          </cell>
        </row>
        <row r="884">
          <cell r="A884">
            <v>267.157</v>
          </cell>
        </row>
        <row r="885">
          <cell r="A885">
            <v>271.583</v>
          </cell>
        </row>
        <row r="886">
          <cell r="A886">
            <v>271.968</v>
          </cell>
        </row>
        <row r="887">
          <cell r="A887">
            <v>271.733</v>
          </cell>
        </row>
        <row r="888">
          <cell r="A888">
            <v>272.53</v>
          </cell>
        </row>
        <row r="889">
          <cell r="A889">
            <v>272.87</v>
          </cell>
        </row>
        <row r="890">
          <cell r="A890">
            <v>273.397</v>
          </cell>
        </row>
        <row r="891">
          <cell r="A891">
            <v>273.683</v>
          </cell>
        </row>
        <row r="892">
          <cell r="A892">
            <v>273.519</v>
          </cell>
        </row>
        <row r="893">
          <cell r="A893">
            <v>273.718</v>
          </cell>
        </row>
        <row r="894">
          <cell r="A894">
            <v>274.366</v>
          </cell>
        </row>
        <row r="895">
          <cell r="A895">
            <v>274.507</v>
          </cell>
        </row>
        <row r="896">
          <cell r="A896">
            <v>274.937</v>
          </cell>
        </row>
        <row r="897">
          <cell r="A897">
            <v>299.269</v>
          </cell>
        </row>
        <row r="898">
          <cell r="A898">
            <v>302.937</v>
          </cell>
        </row>
        <row r="899">
          <cell r="A899">
            <v>305.28</v>
          </cell>
        </row>
        <row r="900">
          <cell r="A900">
            <v>285.503</v>
          </cell>
        </row>
        <row r="901">
          <cell r="A901">
            <v>286.858</v>
          </cell>
        </row>
        <row r="902">
          <cell r="A902">
            <v>285.519</v>
          </cell>
        </row>
        <row r="903">
          <cell r="A903">
            <v>285.144</v>
          </cell>
        </row>
        <row r="904">
          <cell r="A904">
            <v>285.538</v>
          </cell>
        </row>
        <row r="905">
          <cell r="A905">
            <v>285.444</v>
          </cell>
        </row>
        <row r="906">
          <cell r="A906">
            <v>285.472</v>
          </cell>
        </row>
        <row r="907">
          <cell r="A907">
            <v>285.358</v>
          </cell>
        </row>
        <row r="908">
          <cell r="A908">
            <v>299.823</v>
          </cell>
        </row>
        <row r="909">
          <cell r="A909">
            <v>308.339</v>
          </cell>
        </row>
        <row r="910">
          <cell r="A910">
            <v>307.847</v>
          </cell>
        </row>
        <row r="911">
          <cell r="A911">
            <v>308.097</v>
          </cell>
        </row>
        <row r="912">
          <cell r="A912">
            <v>308.644</v>
          </cell>
        </row>
        <row r="913">
          <cell r="A913">
            <v>287.37</v>
          </cell>
        </row>
        <row r="914">
          <cell r="A914">
            <v>286.972</v>
          </cell>
        </row>
        <row r="915">
          <cell r="A915">
            <v>286.37</v>
          </cell>
        </row>
        <row r="916">
          <cell r="A916">
            <v>286.265</v>
          </cell>
        </row>
        <row r="917">
          <cell r="A917">
            <v>286.405</v>
          </cell>
        </row>
        <row r="918">
          <cell r="A918">
            <v>286.308</v>
          </cell>
        </row>
        <row r="919">
          <cell r="A919">
            <v>286.229</v>
          </cell>
        </row>
        <row r="920">
          <cell r="A920">
            <v>286.233</v>
          </cell>
        </row>
        <row r="921">
          <cell r="A921">
            <v>286.308</v>
          </cell>
        </row>
        <row r="922">
          <cell r="A922">
            <v>300.515</v>
          </cell>
        </row>
        <row r="923">
          <cell r="A923">
            <v>309.108</v>
          </cell>
        </row>
        <row r="924">
          <cell r="A924">
            <v>308.624</v>
          </cell>
        </row>
        <row r="925">
          <cell r="A925">
            <v>311.272</v>
          </cell>
        </row>
        <row r="926">
          <cell r="A926">
            <v>314.007</v>
          </cell>
        </row>
        <row r="927">
          <cell r="A927">
            <v>313.644</v>
          </cell>
        </row>
        <row r="928">
          <cell r="A928">
            <v>315.628</v>
          </cell>
        </row>
        <row r="929">
          <cell r="A929">
            <v>315.952</v>
          </cell>
        </row>
        <row r="930">
          <cell r="A930">
            <v>315.433</v>
          </cell>
        </row>
        <row r="931">
          <cell r="A931">
            <v>315.917</v>
          </cell>
        </row>
        <row r="932">
          <cell r="A932">
            <v>315.519</v>
          </cell>
        </row>
        <row r="933">
          <cell r="A933">
            <v>315.386</v>
          </cell>
        </row>
        <row r="934">
          <cell r="A934">
            <v>315.331</v>
          </cell>
        </row>
        <row r="935">
          <cell r="A935">
            <v>315.796</v>
          </cell>
        </row>
        <row r="936">
          <cell r="A936">
            <v>315.522</v>
          </cell>
        </row>
        <row r="937">
          <cell r="A937">
            <v>315.542</v>
          </cell>
        </row>
        <row r="938">
          <cell r="A938">
            <v>315.354</v>
          </cell>
        </row>
        <row r="939">
          <cell r="A939">
            <v>315.585</v>
          </cell>
        </row>
        <row r="940">
          <cell r="A940">
            <v>315.929</v>
          </cell>
        </row>
        <row r="941">
          <cell r="A941">
            <v>315.3</v>
          </cell>
        </row>
        <row r="942">
          <cell r="A942">
            <v>315.327</v>
          </cell>
        </row>
        <row r="943">
          <cell r="A943">
            <v>315.397</v>
          </cell>
        </row>
        <row r="944">
          <cell r="A944">
            <v>315.366</v>
          </cell>
        </row>
        <row r="945">
          <cell r="A945">
            <v>315.847</v>
          </cell>
        </row>
        <row r="946">
          <cell r="A946">
            <v>315.784</v>
          </cell>
        </row>
        <row r="947">
          <cell r="A947">
            <v>322.827</v>
          </cell>
        </row>
        <row r="948">
          <cell r="A948">
            <v>326.28</v>
          </cell>
        </row>
        <row r="949">
          <cell r="A949">
            <v>323.944</v>
          </cell>
        </row>
        <row r="950">
          <cell r="A950">
            <v>319.167</v>
          </cell>
        </row>
        <row r="951">
          <cell r="A951">
            <v>318.925</v>
          </cell>
        </row>
        <row r="952">
          <cell r="A952">
            <v>328.601</v>
          </cell>
        </row>
        <row r="953">
          <cell r="A953">
            <v>303.956</v>
          </cell>
        </row>
        <row r="954">
          <cell r="A954">
            <v>276.835</v>
          </cell>
        </row>
        <row r="955">
          <cell r="A955">
            <v>275.71</v>
          </cell>
        </row>
        <row r="956">
          <cell r="A956">
            <v>291.987</v>
          </cell>
        </row>
        <row r="957">
          <cell r="A957">
            <v>301.608</v>
          </cell>
        </row>
        <row r="958">
          <cell r="A958">
            <v>303.3</v>
          </cell>
        </row>
        <row r="959">
          <cell r="A959">
            <v>303.763</v>
          </cell>
        </row>
        <row r="960">
          <cell r="A960">
            <v>304.427</v>
          </cell>
        </row>
        <row r="961">
          <cell r="A961">
            <v>304.466</v>
          </cell>
        </row>
        <row r="962">
          <cell r="A962">
            <v>304.524</v>
          </cell>
        </row>
        <row r="963">
          <cell r="A963">
            <v>304.853</v>
          </cell>
        </row>
        <row r="964">
          <cell r="A964">
            <v>307.474</v>
          </cell>
        </row>
        <row r="965">
          <cell r="A965">
            <v>306.513</v>
          </cell>
        </row>
        <row r="966">
          <cell r="A966">
            <v>306.462</v>
          </cell>
        </row>
        <row r="967">
          <cell r="A967">
            <v>309.935</v>
          </cell>
        </row>
        <row r="968">
          <cell r="A968">
            <v>311.286</v>
          </cell>
        </row>
        <row r="969">
          <cell r="A969">
            <v>310.872</v>
          </cell>
        </row>
        <row r="970">
          <cell r="A970">
            <v>316.415</v>
          </cell>
        </row>
        <row r="971">
          <cell r="A971">
            <v>320.528</v>
          </cell>
        </row>
        <row r="972">
          <cell r="A972">
            <v>320.614</v>
          </cell>
        </row>
        <row r="973">
          <cell r="A973">
            <v>322.927</v>
          </cell>
        </row>
        <row r="974">
          <cell r="A974">
            <v>322.646</v>
          </cell>
        </row>
        <row r="975">
          <cell r="A975">
            <v>324.138</v>
          </cell>
        </row>
        <row r="976">
          <cell r="A976">
            <v>325.833</v>
          </cell>
        </row>
        <row r="977">
          <cell r="A977">
            <v>326.118</v>
          </cell>
        </row>
        <row r="978">
          <cell r="A978">
            <v>326.724</v>
          </cell>
        </row>
        <row r="979">
          <cell r="A979">
            <v>327.06</v>
          </cell>
        </row>
        <row r="980">
          <cell r="A980">
            <v>326.915</v>
          </cell>
        </row>
        <row r="981">
          <cell r="A981">
            <v>327.087</v>
          </cell>
        </row>
        <row r="982">
          <cell r="A982">
            <v>327.688</v>
          </cell>
        </row>
        <row r="983">
          <cell r="A983">
            <v>327.536</v>
          </cell>
        </row>
        <row r="984">
          <cell r="A984">
            <v>328.192</v>
          </cell>
        </row>
        <row r="985">
          <cell r="A985">
            <v>344.118</v>
          </cell>
        </row>
        <row r="986">
          <cell r="A986">
            <v>344.024</v>
          </cell>
        </row>
        <row r="987">
          <cell r="A987">
            <v>340.548</v>
          </cell>
        </row>
        <row r="988">
          <cell r="A988">
            <v>326.438</v>
          </cell>
        </row>
        <row r="989">
          <cell r="A989">
            <v>325.016</v>
          </cell>
        </row>
        <row r="990">
          <cell r="A990">
            <v>312.438</v>
          </cell>
        </row>
        <row r="991">
          <cell r="A991">
            <v>313.641</v>
          </cell>
        </row>
        <row r="992">
          <cell r="A992">
            <v>314.172</v>
          </cell>
        </row>
        <row r="993">
          <cell r="A993">
            <v>314.469</v>
          </cell>
        </row>
        <row r="994">
          <cell r="A994">
            <v>312.023</v>
          </cell>
        </row>
        <row r="995">
          <cell r="A995">
            <v>312.922</v>
          </cell>
        </row>
        <row r="996">
          <cell r="A996">
            <v>314.051</v>
          </cell>
        </row>
        <row r="997">
          <cell r="A997">
            <v>316.414</v>
          </cell>
        </row>
        <row r="998">
          <cell r="A998">
            <v>315.758</v>
          </cell>
        </row>
        <row r="999">
          <cell r="A999">
            <v>315.594</v>
          </cell>
        </row>
        <row r="1000">
          <cell r="A1000">
            <v>315.383</v>
          </cell>
        </row>
        <row r="1001">
          <cell r="A1001">
            <v>316.586</v>
          </cell>
        </row>
        <row r="1002">
          <cell r="A1002">
            <v>318.754</v>
          </cell>
        </row>
        <row r="1003">
          <cell r="A1003">
            <v>318.609</v>
          </cell>
        </row>
        <row r="1004">
          <cell r="A1004">
            <v>318.496</v>
          </cell>
        </row>
        <row r="1005">
          <cell r="A1005">
            <v>318.961</v>
          </cell>
        </row>
        <row r="1006">
          <cell r="A1006">
            <v>318.922</v>
          </cell>
        </row>
        <row r="1007">
          <cell r="A1007">
            <v>317.055</v>
          </cell>
        </row>
        <row r="1008">
          <cell r="A1008">
            <v>316.039</v>
          </cell>
        </row>
        <row r="1009">
          <cell r="A1009">
            <v>316.02</v>
          </cell>
        </row>
        <row r="1010">
          <cell r="A1010">
            <v>315.918</v>
          </cell>
        </row>
        <row r="1011">
          <cell r="A1011">
            <v>319.035</v>
          </cell>
        </row>
        <row r="1012">
          <cell r="A1012">
            <v>318.934</v>
          </cell>
        </row>
        <row r="1013">
          <cell r="A1013">
            <v>318.777</v>
          </cell>
        </row>
        <row r="1014">
          <cell r="A1014">
            <v>318.727</v>
          </cell>
        </row>
        <row r="1015">
          <cell r="A1015">
            <v>318.789</v>
          </cell>
        </row>
        <row r="1016">
          <cell r="A1016">
            <v>321.797</v>
          </cell>
        </row>
        <row r="1017">
          <cell r="A1017">
            <v>322.641</v>
          </cell>
        </row>
        <row r="1018">
          <cell r="A1018">
            <v>323.773</v>
          </cell>
        </row>
        <row r="1019">
          <cell r="A1019">
            <v>326.531</v>
          </cell>
        </row>
        <row r="1020">
          <cell r="A1020">
            <v>335.602</v>
          </cell>
        </row>
        <row r="1021">
          <cell r="A1021">
            <v>334.824</v>
          </cell>
        </row>
        <row r="1022">
          <cell r="A1022">
            <v>334.129</v>
          </cell>
        </row>
        <row r="1023">
          <cell r="A1023">
            <v>270.379</v>
          </cell>
        </row>
        <row r="1024">
          <cell r="A1024">
            <v>223.297</v>
          </cell>
        </row>
        <row r="1025">
          <cell r="A1025">
            <v>222.91</v>
          </cell>
        </row>
        <row r="1026">
          <cell r="A1026">
            <v>222.906</v>
          </cell>
        </row>
        <row r="1027">
          <cell r="A1027">
            <v>218.539</v>
          </cell>
        </row>
        <row r="1028">
          <cell r="A1028">
            <v>218.551</v>
          </cell>
        </row>
        <row r="1029">
          <cell r="A1029">
            <v>218.457</v>
          </cell>
        </row>
        <row r="1030">
          <cell r="A1030">
            <v>218.41</v>
          </cell>
        </row>
      </sheetData>
      <sheetData sheetId="6"/>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测试报告"/>
      <sheetName val="遗留buglist"/>
      <sheetName val="内存泄露"/>
    </sheetNames>
    <sheetDataSet>
      <sheetData sheetId="0"/>
      <sheetData sheetId="1"/>
      <sheetData sheetId="2">
        <row r="1">
          <cell r="A1">
            <v>148.937</v>
          </cell>
        </row>
        <row r="2">
          <cell r="A2">
            <v>134.894</v>
          </cell>
        </row>
        <row r="3">
          <cell r="A3">
            <v>133.924</v>
          </cell>
        </row>
        <row r="4">
          <cell r="A4">
            <v>133.951</v>
          </cell>
        </row>
        <row r="5">
          <cell r="A5">
            <v>134.112</v>
          </cell>
        </row>
        <row r="6">
          <cell r="A6">
            <v>134.011</v>
          </cell>
        </row>
        <row r="7">
          <cell r="A7">
            <v>134.054</v>
          </cell>
        </row>
        <row r="8">
          <cell r="A8">
            <v>134.039</v>
          </cell>
        </row>
        <row r="9">
          <cell r="A9">
            <v>134.009</v>
          </cell>
        </row>
        <row r="10">
          <cell r="A10">
            <v>133.954</v>
          </cell>
        </row>
        <row r="11">
          <cell r="A11">
            <v>134.196</v>
          </cell>
        </row>
        <row r="12">
          <cell r="A12">
            <v>133.946</v>
          </cell>
        </row>
        <row r="13">
          <cell r="A13">
            <v>134.153</v>
          </cell>
        </row>
        <row r="14">
          <cell r="A14">
            <v>133.902</v>
          </cell>
        </row>
        <row r="15">
          <cell r="A15">
            <v>133.883</v>
          </cell>
        </row>
        <row r="16">
          <cell r="A16">
            <v>133.906</v>
          </cell>
        </row>
        <row r="17">
          <cell r="A17">
            <v>134.062</v>
          </cell>
        </row>
        <row r="18">
          <cell r="A18">
            <v>133.903</v>
          </cell>
        </row>
        <row r="19">
          <cell r="A19">
            <v>133.556</v>
          </cell>
        </row>
        <row r="20">
          <cell r="A20">
            <v>134.056</v>
          </cell>
        </row>
        <row r="21">
          <cell r="A21">
            <v>133.942</v>
          </cell>
        </row>
        <row r="22">
          <cell r="A22">
            <v>134.126</v>
          </cell>
        </row>
        <row r="23">
          <cell r="A23">
            <v>134.864</v>
          </cell>
        </row>
        <row r="24">
          <cell r="A24">
            <v>133.809</v>
          </cell>
        </row>
        <row r="25">
          <cell r="A25">
            <v>133.629</v>
          </cell>
        </row>
        <row r="26">
          <cell r="A26">
            <v>133.824</v>
          </cell>
        </row>
        <row r="27">
          <cell r="A27">
            <v>134.008</v>
          </cell>
        </row>
        <row r="28">
          <cell r="A28">
            <v>133.641</v>
          </cell>
        </row>
        <row r="29">
          <cell r="A29">
            <v>133.833</v>
          </cell>
        </row>
        <row r="30">
          <cell r="A30">
            <v>133.712</v>
          </cell>
        </row>
        <row r="31">
          <cell r="A31">
            <v>133.56</v>
          </cell>
        </row>
        <row r="32">
          <cell r="A32">
            <v>133.782</v>
          </cell>
        </row>
        <row r="33">
          <cell r="A33">
            <v>133.442</v>
          </cell>
        </row>
        <row r="34">
          <cell r="A34">
            <v>133.505</v>
          </cell>
        </row>
        <row r="35">
          <cell r="A35">
            <v>133.297</v>
          </cell>
        </row>
        <row r="36">
          <cell r="A36">
            <v>133.31</v>
          </cell>
        </row>
        <row r="37">
          <cell r="A37">
            <v>133.282</v>
          </cell>
        </row>
        <row r="38">
          <cell r="A38">
            <v>133.337</v>
          </cell>
        </row>
        <row r="39">
          <cell r="A39">
            <v>133.407</v>
          </cell>
        </row>
        <row r="40">
          <cell r="A40">
            <v>133.619</v>
          </cell>
        </row>
        <row r="41">
          <cell r="A41">
            <v>133.596</v>
          </cell>
        </row>
        <row r="42">
          <cell r="A42">
            <v>133.553</v>
          </cell>
        </row>
        <row r="43">
          <cell r="A43">
            <v>133.4</v>
          </cell>
        </row>
        <row r="44">
          <cell r="A44">
            <v>133.314</v>
          </cell>
        </row>
        <row r="45">
          <cell r="A45">
            <v>133.471</v>
          </cell>
        </row>
        <row r="46">
          <cell r="A46">
            <v>133.403</v>
          </cell>
        </row>
        <row r="47">
          <cell r="A47">
            <v>133.587</v>
          </cell>
        </row>
        <row r="48">
          <cell r="A48">
            <v>133.61</v>
          </cell>
        </row>
        <row r="49">
          <cell r="A49">
            <v>133.493</v>
          </cell>
        </row>
        <row r="50">
          <cell r="A50">
            <v>133.342</v>
          </cell>
        </row>
        <row r="51">
          <cell r="A51">
            <v>133.408</v>
          </cell>
        </row>
        <row r="52">
          <cell r="A52">
            <v>133.541</v>
          </cell>
        </row>
        <row r="53">
          <cell r="A53">
            <v>133.225</v>
          </cell>
        </row>
        <row r="54">
          <cell r="A54">
            <v>133.49</v>
          </cell>
        </row>
        <row r="55">
          <cell r="A55">
            <v>133.377</v>
          </cell>
        </row>
        <row r="56">
          <cell r="A56">
            <v>133.271</v>
          </cell>
        </row>
        <row r="57">
          <cell r="A57">
            <v>133.439</v>
          </cell>
        </row>
        <row r="58">
          <cell r="A58">
            <v>133.393</v>
          </cell>
        </row>
        <row r="59">
          <cell r="A59">
            <v>133.321</v>
          </cell>
        </row>
        <row r="60">
          <cell r="A60">
            <v>133.524</v>
          </cell>
        </row>
        <row r="61">
          <cell r="A61">
            <v>133.603</v>
          </cell>
        </row>
        <row r="62">
          <cell r="A62">
            <v>133.614</v>
          </cell>
        </row>
        <row r="63">
          <cell r="A63">
            <v>133.385</v>
          </cell>
        </row>
        <row r="64">
          <cell r="A64">
            <v>133.564</v>
          </cell>
        </row>
        <row r="65">
          <cell r="A65">
            <v>133.564</v>
          </cell>
        </row>
        <row r="66">
          <cell r="A66">
            <v>133.658</v>
          </cell>
        </row>
        <row r="67">
          <cell r="A67">
            <v>133.459</v>
          </cell>
        </row>
        <row r="68">
          <cell r="A68">
            <v>133.6</v>
          </cell>
        </row>
        <row r="69">
          <cell r="A69">
            <v>133.142</v>
          </cell>
        </row>
        <row r="70">
          <cell r="A70">
            <v>133.243</v>
          </cell>
        </row>
        <row r="71">
          <cell r="A71">
            <v>133.63</v>
          </cell>
        </row>
        <row r="72">
          <cell r="A72">
            <v>133.403</v>
          </cell>
        </row>
        <row r="73">
          <cell r="A73">
            <v>133.251</v>
          </cell>
        </row>
        <row r="74">
          <cell r="A74">
            <v>133.639</v>
          </cell>
        </row>
        <row r="75">
          <cell r="A75">
            <v>133.584</v>
          </cell>
        </row>
        <row r="76">
          <cell r="A76">
            <v>133.604</v>
          </cell>
        </row>
        <row r="77">
          <cell r="A77">
            <v>133.896</v>
          </cell>
        </row>
        <row r="78">
          <cell r="A78">
            <v>133.486</v>
          </cell>
        </row>
        <row r="79">
          <cell r="A79">
            <v>133.471</v>
          </cell>
        </row>
        <row r="80">
          <cell r="A80">
            <v>133.446</v>
          </cell>
        </row>
        <row r="81">
          <cell r="A81">
            <v>133.302</v>
          </cell>
        </row>
        <row r="82">
          <cell r="A82">
            <v>133.231</v>
          </cell>
        </row>
        <row r="83">
          <cell r="A83">
            <v>133.372</v>
          </cell>
        </row>
        <row r="84">
          <cell r="A84">
            <v>133.556</v>
          </cell>
        </row>
        <row r="85">
          <cell r="A85">
            <v>133.396</v>
          </cell>
        </row>
        <row r="86">
          <cell r="A86">
            <v>133.662</v>
          </cell>
        </row>
        <row r="87">
          <cell r="A87">
            <v>133.494</v>
          </cell>
        </row>
        <row r="88">
          <cell r="A88">
            <v>133.514</v>
          </cell>
        </row>
        <row r="89">
          <cell r="A89">
            <v>133.322</v>
          </cell>
        </row>
        <row r="90">
          <cell r="A90">
            <v>132.4</v>
          </cell>
        </row>
        <row r="91">
          <cell r="A91">
            <v>132.353</v>
          </cell>
        </row>
        <row r="92">
          <cell r="A92">
            <v>132.341</v>
          </cell>
        </row>
        <row r="93">
          <cell r="A93">
            <v>132.399</v>
          </cell>
        </row>
        <row r="94">
          <cell r="A94">
            <v>132.329</v>
          </cell>
        </row>
        <row r="95">
          <cell r="A95">
            <v>132.321</v>
          </cell>
        </row>
        <row r="96">
          <cell r="A96">
            <v>132.33</v>
          </cell>
        </row>
        <row r="97">
          <cell r="A97">
            <v>132.326</v>
          </cell>
        </row>
        <row r="98">
          <cell r="A98">
            <v>132.326</v>
          </cell>
        </row>
        <row r="99">
          <cell r="A99">
            <v>132.33</v>
          </cell>
        </row>
        <row r="100">
          <cell r="A100">
            <v>132.314</v>
          </cell>
        </row>
        <row r="101">
          <cell r="A101">
            <v>132.311</v>
          </cell>
        </row>
        <row r="102">
          <cell r="A102">
            <v>132.313</v>
          </cell>
        </row>
        <row r="103">
          <cell r="A103">
            <v>132.31</v>
          </cell>
        </row>
        <row r="104">
          <cell r="A104">
            <v>132.321</v>
          </cell>
        </row>
        <row r="105">
          <cell r="A105">
            <v>132.31</v>
          </cell>
        </row>
        <row r="106">
          <cell r="A106">
            <v>132.313</v>
          </cell>
        </row>
        <row r="107">
          <cell r="A107">
            <v>132.314</v>
          </cell>
        </row>
        <row r="108">
          <cell r="A108">
            <v>132.314</v>
          </cell>
        </row>
        <row r="109">
          <cell r="A109">
            <v>132.311</v>
          </cell>
        </row>
        <row r="110">
          <cell r="A110">
            <v>132.314</v>
          </cell>
        </row>
        <row r="111">
          <cell r="A111">
            <v>133.085</v>
          </cell>
        </row>
        <row r="112">
          <cell r="A112">
            <v>137.304</v>
          </cell>
        </row>
        <row r="113">
          <cell r="A113">
            <v>131.998</v>
          </cell>
        </row>
        <row r="114">
          <cell r="A114">
            <v>135.104</v>
          </cell>
        </row>
        <row r="115">
          <cell r="A115">
            <v>136.01</v>
          </cell>
        </row>
        <row r="116">
          <cell r="A116">
            <v>137.002</v>
          </cell>
        </row>
        <row r="117">
          <cell r="A117">
            <v>134.6</v>
          </cell>
        </row>
        <row r="118">
          <cell r="A118">
            <v>140.562</v>
          </cell>
        </row>
        <row r="119">
          <cell r="A119">
            <v>138.954</v>
          </cell>
        </row>
        <row r="120">
          <cell r="A120">
            <v>143.949</v>
          </cell>
        </row>
        <row r="121">
          <cell r="A121">
            <v>143.498</v>
          </cell>
        </row>
        <row r="122">
          <cell r="A122">
            <v>153.51</v>
          </cell>
        </row>
        <row r="123">
          <cell r="A123">
            <v>150.667</v>
          </cell>
        </row>
        <row r="124">
          <cell r="A124">
            <v>149.627</v>
          </cell>
        </row>
        <row r="125">
          <cell r="A125">
            <v>148.307</v>
          </cell>
        </row>
        <row r="126">
          <cell r="A126">
            <v>151.815</v>
          </cell>
        </row>
        <row r="127">
          <cell r="A127">
            <v>149.818</v>
          </cell>
        </row>
        <row r="128">
          <cell r="A128">
            <v>147.912</v>
          </cell>
        </row>
        <row r="129">
          <cell r="A129">
            <v>148.307</v>
          </cell>
        </row>
        <row r="130">
          <cell r="A130">
            <v>153.39</v>
          </cell>
        </row>
        <row r="131">
          <cell r="A131">
            <v>148.233</v>
          </cell>
        </row>
        <row r="132">
          <cell r="A132">
            <v>148.058</v>
          </cell>
        </row>
        <row r="133">
          <cell r="A133">
            <v>148.893</v>
          </cell>
        </row>
        <row r="134">
          <cell r="A134">
            <v>147.909</v>
          </cell>
        </row>
        <row r="135">
          <cell r="A135">
            <v>148.5</v>
          </cell>
        </row>
        <row r="136">
          <cell r="A136">
            <v>147.319</v>
          </cell>
        </row>
        <row r="137">
          <cell r="A137">
            <v>148.694</v>
          </cell>
        </row>
        <row r="138">
          <cell r="A138">
            <v>151.052</v>
          </cell>
        </row>
        <row r="139">
          <cell r="A139">
            <v>143.654</v>
          </cell>
        </row>
        <row r="140">
          <cell r="A140">
            <v>144.981</v>
          </cell>
        </row>
        <row r="141">
          <cell r="A141">
            <v>142.849</v>
          </cell>
        </row>
        <row r="142">
          <cell r="A142">
            <v>140.453</v>
          </cell>
        </row>
        <row r="143">
          <cell r="A143">
            <v>140.184</v>
          </cell>
        </row>
        <row r="144">
          <cell r="A144">
            <v>140.184</v>
          </cell>
        </row>
        <row r="145">
          <cell r="A145">
            <v>140.191</v>
          </cell>
        </row>
        <row r="146">
          <cell r="A146">
            <v>140.153</v>
          </cell>
        </row>
        <row r="147">
          <cell r="A147">
            <v>136.896</v>
          </cell>
        </row>
        <row r="148">
          <cell r="A148">
            <v>137.95</v>
          </cell>
        </row>
        <row r="149">
          <cell r="A149">
            <v>144.285</v>
          </cell>
        </row>
        <row r="150">
          <cell r="A150">
            <v>142.382</v>
          </cell>
        </row>
        <row r="151">
          <cell r="A151">
            <v>151.518</v>
          </cell>
        </row>
        <row r="152">
          <cell r="A152">
            <v>147.539</v>
          </cell>
        </row>
        <row r="153">
          <cell r="A153">
            <v>151.178</v>
          </cell>
        </row>
        <row r="154">
          <cell r="A154">
            <v>147.768</v>
          </cell>
        </row>
        <row r="155">
          <cell r="A155">
            <v>147.537</v>
          </cell>
        </row>
        <row r="156">
          <cell r="A156">
            <v>146.491</v>
          </cell>
        </row>
        <row r="157">
          <cell r="A157">
            <v>147.593</v>
          </cell>
        </row>
        <row r="158">
          <cell r="A158">
            <v>160.37</v>
          </cell>
        </row>
        <row r="159">
          <cell r="A159">
            <v>160.962</v>
          </cell>
        </row>
        <row r="160">
          <cell r="A160">
            <v>157.91</v>
          </cell>
        </row>
        <row r="161">
          <cell r="A161">
            <v>154.98</v>
          </cell>
        </row>
        <row r="162">
          <cell r="A162">
            <v>155.559</v>
          </cell>
        </row>
        <row r="163">
          <cell r="A163">
            <v>156.859</v>
          </cell>
        </row>
        <row r="164">
          <cell r="A164">
            <v>155.008</v>
          </cell>
        </row>
        <row r="165">
          <cell r="A165">
            <v>154.941</v>
          </cell>
        </row>
        <row r="166">
          <cell r="A166">
            <v>153.211</v>
          </cell>
        </row>
        <row r="167">
          <cell r="A167">
            <v>152.648</v>
          </cell>
        </row>
        <row r="168">
          <cell r="A168">
            <v>151.735</v>
          </cell>
        </row>
        <row r="169">
          <cell r="A169">
            <v>155.22</v>
          </cell>
        </row>
        <row r="170">
          <cell r="A170">
            <v>150.426</v>
          </cell>
        </row>
        <row r="171">
          <cell r="A171">
            <v>149.33</v>
          </cell>
        </row>
        <row r="172">
          <cell r="A172">
            <v>150.522</v>
          </cell>
        </row>
        <row r="173">
          <cell r="A173">
            <v>142.694</v>
          </cell>
        </row>
        <row r="174">
          <cell r="A174">
            <v>142.246</v>
          </cell>
        </row>
        <row r="175">
          <cell r="A175">
            <v>141.749</v>
          </cell>
        </row>
        <row r="176">
          <cell r="A176">
            <v>141.968</v>
          </cell>
        </row>
        <row r="177">
          <cell r="A177">
            <v>148.959</v>
          </cell>
        </row>
        <row r="178">
          <cell r="A178">
            <v>145.579</v>
          </cell>
        </row>
        <row r="179">
          <cell r="A179">
            <v>144.958</v>
          </cell>
        </row>
        <row r="180">
          <cell r="A180">
            <v>146.331</v>
          </cell>
        </row>
        <row r="181">
          <cell r="A181">
            <v>148.694</v>
          </cell>
        </row>
        <row r="182">
          <cell r="A182">
            <v>150.603</v>
          </cell>
        </row>
        <row r="183">
          <cell r="A183">
            <v>159.563</v>
          </cell>
        </row>
        <row r="184">
          <cell r="A184">
            <v>171.298</v>
          </cell>
        </row>
        <row r="185">
          <cell r="A185">
            <v>163.051</v>
          </cell>
        </row>
        <row r="186">
          <cell r="A186">
            <v>163.531</v>
          </cell>
        </row>
        <row r="187">
          <cell r="A187">
            <v>163.059</v>
          </cell>
        </row>
        <row r="188">
          <cell r="A188">
            <v>163.204</v>
          </cell>
        </row>
        <row r="189">
          <cell r="A189">
            <v>161.376</v>
          </cell>
        </row>
        <row r="190">
          <cell r="A190">
            <v>160.911</v>
          </cell>
        </row>
        <row r="191">
          <cell r="A191">
            <v>161.826</v>
          </cell>
        </row>
        <row r="192">
          <cell r="A192">
            <v>161.673</v>
          </cell>
        </row>
        <row r="193">
          <cell r="A193">
            <v>162.07</v>
          </cell>
        </row>
        <row r="194">
          <cell r="A194">
            <v>164.688</v>
          </cell>
        </row>
        <row r="195">
          <cell r="A195">
            <v>165.001</v>
          </cell>
        </row>
        <row r="196">
          <cell r="A196">
            <v>160.333</v>
          </cell>
        </row>
        <row r="197">
          <cell r="A197">
            <v>157.121</v>
          </cell>
        </row>
        <row r="198">
          <cell r="A198">
            <v>159.648</v>
          </cell>
        </row>
        <row r="199">
          <cell r="A199">
            <v>171.226</v>
          </cell>
        </row>
        <row r="200">
          <cell r="A200">
            <v>152.547</v>
          </cell>
        </row>
        <row r="201">
          <cell r="A201">
            <v>149.629</v>
          </cell>
        </row>
        <row r="202">
          <cell r="A202">
            <v>149.534</v>
          </cell>
        </row>
        <row r="203">
          <cell r="A203">
            <v>149.583</v>
          </cell>
        </row>
        <row r="204">
          <cell r="A204">
            <v>148.899</v>
          </cell>
        </row>
        <row r="205">
          <cell r="A205">
            <v>150.966</v>
          </cell>
        </row>
        <row r="206">
          <cell r="A206">
            <v>151.096</v>
          </cell>
        </row>
        <row r="207">
          <cell r="A207">
            <v>155.747</v>
          </cell>
        </row>
        <row r="208">
          <cell r="A208">
            <v>161.452</v>
          </cell>
        </row>
        <row r="209">
          <cell r="A209">
            <v>155.697</v>
          </cell>
        </row>
        <row r="210">
          <cell r="A210">
            <v>151.218</v>
          </cell>
        </row>
        <row r="211">
          <cell r="A211">
            <v>149.749</v>
          </cell>
        </row>
        <row r="212">
          <cell r="A212">
            <v>152.334</v>
          </cell>
        </row>
        <row r="213">
          <cell r="A213">
            <v>152.146</v>
          </cell>
        </row>
        <row r="214">
          <cell r="A214">
            <v>151.685</v>
          </cell>
        </row>
        <row r="215">
          <cell r="A215">
            <v>149.865</v>
          </cell>
        </row>
        <row r="216">
          <cell r="A216">
            <v>149.709</v>
          </cell>
        </row>
        <row r="217">
          <cell r="A217">
            <v>149.854</v>
          </cell>
        </row>
        <row r="218">
          <cell r="A218">
            <v>149.593</v>
          </cell>
        </row>
        <row r="219">
          <cell r="A219">
            <v>149.526</v>
          </cell>
        </row>
        <row r="220">
          <cell r="A220">
            <v>149.265</v>
          </cell>
        </row>
        <row r="221">
          <cell r="A221">
            <v>149.2</v>
          </cell>
        </row>
        <row r="222">
          <cell r="A222">
            <v>149.469</v>
          </cell>
        </row>
        <row r="223">
          <cell r="A223">
            <v>167.394</v>
          </cell>
        </row>
        <row r="224">
          <cell r="A224">
            <v>171.597</v>
          </cell>
        </row>
        <row r="225">
          <cell r="A225">
            <v>175.094</v>
          </cell>
        </row>
        <row r="226">
          <cell r="A226">
            <v>170.13</v>
          </cell>
        </row>
        <row r="227">
          <cell r="A227">
            <v>152.579</v>
          </cell>
        </row>
        <row r="228">
          <cell r="A228">
            <v>130.548</v>
          </cell>
        </row>
        <row r="229">
          <cell r="A229">
            <v>133.061</v>
          </cell>
        </row>
        <row r="230">
          <cell r="A230">
            <v>133.252</v>
          </cell>
        </row>
        <row r="231">
          <cell r="A231">
            <v>133.433</v>
          </cell>
        </row>
        <row r="232">
          <cell r="A232">
            <v>135.937</v>
          </cell>
        </row>
        <row r="233">
          <cell r="A233">
            <v>134.485</v>
          </cell>
        </row>
        <row r="234">
          <cell r="A234">
            <v>135.723</v>
          </cell>
        </row>
        <row r="235">
          <cell r="A235">
            <v>132.045</v>
          </cell>
        </row>
        <row r="236">
          <cell r="A236">
            <v>132.009</v>
          </cell>
        </row>
        <row r="237">
          <cell r="A237">
            <v>132.864</v>
          </cell>
        </row>
        <row r="238">
          <cell r="A238">
            <v>137.759</v>
          </cell>
        </row>
        <row r="239">
          <cell r="A239">
            <v>137.493</v>
          </cell>
        </row>
        <row r="240">
          <cell r="A240">
            <v>135.791</v>
          </cell>
        </row>
        <row r="241">
          <cell r="A241">
            <v>134.686</v>
          </cell>
        </row>
        <row r="242">
          <cell r="A242">
            <v>134.674</v>
          </cell>
        </row>
        <row r="243">
          <cell r="A243">
            <v>134.729</v>
          </cell>
        </row>
        <row r="244">
          <cell r="A244">
            <v>134.846</v>
          </cell>
        </row>
        <row r="245">
          <cell r="A245">
            <v>133.908</v>
          </cell>
        </row>
        <row r="246">
          <cell r="A246">
            <v>133.931</v>
          </cell>
        </row>
        <row r="247">
          <cell r="A247">
            <v>133.899</v>
          </cell>
        </row>
        <row r="248">
          <cell r="A248">
            <v>133.813</v>
          </cell>
        </row>
        <row r="249">
          <cell r="A249">
            <v>134.096</v>
          </cell>
        </row>
        <row r="250">
          <cell r="A250">
            <v>134.354</v>
          </cell>
        </row>
        <row r="251">
          <cell r="A251">
            <v>134.135</v>
          </cell>
        </row>
        <row r="252">
          <cell r="A252">
            <v>134.049</v>
          </cell>
        </row>
        <row r="253">
          <cell r="A253">
            <v>134.35</v>
          </cell>
        </row>
        <row r="254">
          <cell r="A254">
            <v>134.127</v>
          </cell>
        </row>
        <row r="255">
          <cell r="A255">
            <v>134.622</v>
          </cell>
        </row>
        <row r="256">
          <cell r="A256">
            <v>134.341</v>
          </cell>
        </row>
        <row r="257">
          <cell r="A257">
            <v>134.259</v>
          </cell>
        </row>
        <row r="258">
          <cell r="A258">
            <v>134.38</v>
          </cell>
        </row>
        <row r="259">
          <cell r="A259">
            <v>134.212</v>
          </cell>
        </row>
        <row r="260">
          <cell r="A260">
            <v>134.26</v>
          </cell>
        </row>
        <row r="261">
          <cell r="A261">
            <v>134.209</v>
          </cell>
        </row>
        <row r="262">
          <cell r="A262">
            <v>134.068</v>
          </cell>
        </row>
        <row r="263">
          <cell r="A263">
            <v>134.186</v>
          </cell>
        </row>
        <row r="264">
          <cell r="A264">
            <v>134.287</v>
          </cell>
        </row>
        <row r="265">
          <cell r="A265">
            <v>134.096</v>
          </cell>
        </row>
        <row r="266">
          <cell r="A266">
            <v>134.259</v>
          </cell>
        </row>
        <row r="267">
          <cell r="A267">
            <v>134.431</v>
          </cell>
        </row>
        <row r="268">
          <cell r="A268">
            <v>134.356</v>
          </cell>
        </row>
        <row r="269">
          <cell r="A269">
            <v>134.353</v>
          </cell>
        </row>
        <row r="270">
          <cell r="A270">
            <v>134.299</v>
          </cell>
        </row>
        <row r="271">
          <cell r="A271">
            <v>134.424</v>
          </cell>
        </row>
        <row r="272">
          <cell r="A272">
            <v>134.619</v>
          </cell>
        </row>
        <row r="273">
          <cell r="A273">
            <v>134.533</v>
          </cell>
        </row>
        <row r="274">
          <cell r="A274">
            <v>134.361</v>
          </cell>
        </row>
        <row r="275">
          <cell r="A275">
            <v>134.506</v>
          </cell>
        </row>
        <row r="276">
          <cell r="A276">
            <v>134.463</v>
          </cell>
        </row>
        <row r="277">
          <cell r="A277">
            <v>134.553</v>
          </cell>
        </row>
        <row r="278">
          <cell r="A278">
            <v>134.556</v>
          </cell>
        </row>
        <row r="279">
          <cell r="A279">
            <v>134.298</v>
          </cell>
        </row>
        <row r="280">
          <cell r="A280">
            <v>134.228</v>
          </cell>
        </row>
        <row r="281">
          <cell r="A281">
            <v>134.384</v>
          </cell>
        </row>
        <row r="282">
          <cell r="A282">
            <v>134.36</v>
          </cell>
        </row>
        <row r="283">
          <cell r="A283">
            <v>134.256</v>
          </cell>
        </row>
        <row r="284">
          <cell r="A284">
            <v>134.303</v>
          </cell>
        </row>
        <row r="285">
          <cell r="A285">
            <v>134.287</v>
          </cell>
        </row>
        <row r="286">
          <cell r="A286">
            <v>134.369</v>
          </cell>
        </row>
        <row r="287">
          <cell r="A287">
            <v>134.201</v>
          </cell>
        </row>
        <row r="288">
          <cell r="A288">
            <v>134.318</v>
          </cell>
        </row>
        <row r="289">
          <cell r="A289">
            <v>134.341</v>
          </cell>
        </row>
        <row r="290">
          <cell r="A290">
            <v>134.212</v>
          </cell>
        </row>
        <row r="291">
          <cell r="A291">
            <v>134.208</v>
          </cell>
        </row>
        <row r="292">
          <cell r="A292">
            <v>134.11</v>
          </cell>
        </row>
        <row r="293">
          <cell r="A293">
            <v>134.341</v>
          </cell>
        </row>
        <row r="294">
          <cell r="A294">
            <v>134.353</v>
          </cell>
        </row>
        <row r="295">
          <cell r="A295">
            <v>134.26</v>
          </cell>
        </row>
        <row r="296">
          <cell r="A296">
            <v>134.01</v>
          </cell>
        </row>
        <row r="297">
          <cell r="A297">
            <v>134.205</v>
          </cell>
        </row>
        <row r="298">
          <cell r="A298">
            <v>134.287</v>
          </cell>
        </row>
        <row r="299">
          <cell r="A299">
            <v>134.232</v>
          </cell>
        </row>
        <row r="300">
          <cell r="A300">
            <v>134.354</v>
          </cell>
        </row>
        <row r="301">
          <cell r="A301">
            <v>134.278</v>
          </cell>
        </row>
        <row r="302">
          <cell r="A302">
            <v>134.274</v>
          </cell>
        </row>
        <row r="303">
          <cell r="A303">
            <v>134.353</v>
          </cell>
        </row>
        <row r="304">
          <cell r="A304">
            <v>134.356</v>
          </cell>
        </row>
        <row r="305">
          <cell r="A305">
            <v>134.22</v>
          </cell>
        </row>
        <row r="306">
          <cell r="A306">
            <v>134.225</v>
          </cell>
        </row>
        <row r="307">
          <cell r="A307">
            <v>134.322</v>
          </cell>
        </row>
        <row r="308">
          <cell r="A308">
            <v>134.178</v>
          </cell>
        </row>
        <row r="309">
          <cell r="A309">
            <v>134.35</v>
          </cell>
        </row>
        <row r="310">
          <cell r="A310">
            <v>134.424</v>
          </cell>
        </row>
        <row r="311">
          <cell r="A311">
            <v>134.404</v>
          </cell>
        </row>
        <row r="312">
          <cell r="A312">
            <v>134.17</v>
          </cell>
        </row>
        <row r="313">
          <cell r="A313">
            <v>134.267</v>
          </cell>
        </row>
        <row r="314">
          <cell r="A314">
            <v>134.225</v>
          </cell>
        </row>
        <row r="315">
          <cell r="A315">
            <v>134.318</v>
          </cell>
        </row>
        <row r="316">
          <cell r="A316">
            <v>134.271</v>
          </cell>
        </row>
        <row r="317">
          <cell r="A317">
            <v>131.025</v>
          </cell>
        </row>
        <row r="318">
          <cell r="A318">
            <v>134.163</v>
          </cell>
        </row>
        <row r="319">
          <cell r="A319">
            <v>134.187</v>
          </cell>
        </row>
        <row r="320">
          <cell r="A320">
            <v>134.159</v>
          </cell>
        </row>
        <row r="321">
          <cell r="A321">
            <v>134.062</v>
          </cell>
        </row>
        <row r="322">
          <cell r="A322">
            <v>134.007</v>
          </cell>
        </row>
        <row r="323">
          <cell r="A323">
            <v>133.784</v>
          </cell>
        </row>
        <row r="324">
          <cell r="A324">
            <v>133.569</v>
          </cell>
        </row>
        <row r="325">
          <cell r="A325">
            <v>133.873</v>
          </cell>
        </row>
        <row r="326">
          <cell r="A326">
            <v>133.713</v>
          </cell>
        </row>
        <row r="327">
          <cell r="A327">
            <v>133.85</v>
          </cell>
        </row>
        <row r="328">
          <cell r="A328">
            <v>134.006</v>
          </cell>
        </row>
        <row r="329">
          <cell r="A329">
            <v>133.826</v>
          </cell>
        </row>
        <row r="330">
          <cell r="A330">
            <v>133.733</v>
          </cell>
        </row>
        <row r="331">
          <cell r="A331">
            <v>134.163</v>
          </cell>
        </row>
        <row r="332">
          <cell r="A332">
            <v>133.804</v>
          </cell>
        </row>
        <row r="333">
          <cell r="A333">
            <v>133.741</v>
          </cell>
        </row>
        <row r="334">
          <cell r="A334">
            <v>133.62</v>
          </cell>
        </row>
        <row r="335">
          <cell r="A335">
            <v>133.671</v>
          </cell>
        </row>
        <row r="336">
          <cell r="A336">
            <v>133.714</v>
          </cell>
        </row>
        <row r="337">
          <cell r="A337">
            <v>133.908</v>
          </cell>
        </row>
        <row r="338">
          <cell r="A338">
            <v>133.654</v>
          </cell>
        </row>
        <row r="339">
          <cell r="A339">
            <v>134.232</v>
          </cell>
        </row>
        <row r="340">
          <cell r="A340">
            <v>134.053</v>
          </cell>
        </row>
        <row r="341">
          <cell r="A341">
            <v>133.861</v>
          </cell>
        </row>
        <row r="342">
          <cell r="A342">
            <v>134.089</v>
          </cell>
        </row>
        <row r="343">
          <cell r="A343">
            <v>134.167</v>
          </cell>
        </row>
        <row r="344">
          <cell r="A344">
            <v>133.565</v>
          </cell>
        </row>
        <row r="345">
          <cell r="A345">
            <v>133.546</v>
          </cell>
        </row>
        <row r="346">
          <cell r="A346">
            <v>133.687</v>
          </cell>
        </row>
        <row r="347">
          <cell r="A347">
            <v>133.772</v>
          </cell>
        </row>
        <row r="348">
          <cell r="A348">
            <v>133.687</v>
          </cell>
        </row>
        <row r="349">
          <cell r="A349">
            <v>133.443</v>
          </cell>
        </row>
        <row r="350">
          <cell r="A350">
            <v>133.674</v>
          </cell>
        </row>
        <row r="351">
          <cell r="A351">
            <v>133.701</v>
          </cell>
        </row>
        <row r="352">
          <cell r="A352">
            <v>133.74</v>
          </cell>
        </row>
        <row r="353">
          <cell r="A353">
            <v>133.768</v>
          </cell>
        </row>
        <row r="354">
          <cell r="A354">
            <v>133.71</v>
          </cell>
        </row>
        <row r="355">
          <cell r="A355">
            <v>133.62</v>
          </cell>
        </row>
        <row r="356">
          <cell r="A356">
            <v>133.749</v>
          </cell>
        </row>
        <row r="357">
          <cell r="A357">
            <v>133.597</v>
          </cell>
        </row>
        <row r="358">
          <cell r="A358">
            <v>133.565</v>
          </cell>
        </row>
        <row r="359">
          <cell r="A359">
            <v>133.729</v>
          </cell>
        </row>
        <row r="360">
          <cell r="A360">
            <v>133.772</v>
          </cell>
        </row>
        <row r="361">
          <cell r="A361">
            <v>133.564</v>
          </cell>
        </row>
        <row r="362">
          <cell r="A362">
            <v>133.881</v>
          </cell>
        </row>
        <row r="363">
          <cell r="A363">
            <v>133.787</v>
          </cell>
        </row>
        <row r="364">
          <cell r="A364">
            <v>133.639</v>
          </cell>
        </row>
        <row r="365">
          <cell r="A365">
            <v>133.678</v>
          </cell>
        </row>
        <row r="366">
          <cell r="A366">
            <v>133.741</v>
          </cell>
        </row>
        <row r="367">
          <cell r="A367">
            <v>133.386</v>
          </cell>
        </row>
        <row r="368">
          <cell r="A368">
            <v>133.487</v>
          </cell>
        </row>
        <row r="369">
          <cell r="A369">
            <v>133.405</v>
          </cell>
        </row>
        <row r="370">
          <cell r="A370">
            <v>133.479</v>
          </cell>
        </row>
        <row r="371">
          <cell r="A371">
            <v>133.534</v>
          </cell>
        </row>
        <row r="372">
          <cell r="A372">
            <v>133.304</v>
          </cell>
        </row>
        <row r="373">
          <cell r="A373">
            <v>133.266</v>
          </cell>
        </row>
        <row r="374">
          <cell r="A374">
            <v>133.434</v>
          </cell>
        </row>
        <row r="375">
          <cell r="A375">
            <v>133.398</v>
          </cell>
        </row>
        <row r="376">
          <cell r="A376">
            <v>133.281</v>
          </cell>
        </row>
        <row r="377">
          <cell r="A377">
            <v>133.254</v>
          </cell>
        </row>
        <row r="378">
          <cell r="A378">
            <v>133.524</v>
          </cell>
        </row>
        <row r="379">
          <cell r="A379">
            <v>133.614</v>
          </cell>
        </row>
        <row r="380">
          <cell r="A380">
            <v>133.466</v>
          </cell>
        </row>
        <row r="381">
          <cell r="A381">
            <v>133.392</v>
          </cell>
        </row>
        <row r="382">
          <cell r="A382">
            <v>133.228</v>
          </cell>
        </row>
        <row r="383">
          <cell r="A383">
            <v>133.185</v>
          </cell>
        </row>
        <row r="384">
          <cell r="A384">
            <v>133.259</v>
          </cell>
        </row>
        <row r="385">
          <cell r="A385">
            <v>133.316</v>
          </cell>
        </row>
        <row r="386">
          <cell r="A386">
            <v>133.266</v>
          </cell>
        </row>
        <row r="387">
          <cell r="A387">
            <v>133.25</v>
          </cell>
        </row>
        <row r="388">
          <cell r="A388">
            <v>132.996</v>
          </cell>
        </row>
        <row r="389">
          <cell r="A389">
            <v>138.937</v>
          </cell>
        </row>
        <row r="390">
          <cell r="A390">
            <v>135.94</v>
          </cell>
        </row>
        <row r="391">
          <cell r="A391">
            <v>132.854</v>
          </cell>
        </row>
        <row r="392">
          <cell r="A392">
            <v>132.995</v>
          </cell>
        </row>
        <row r="393">
          <cell r="A393">
            <v>132.339</v>
          </cell>
        </row>
        <row r="394">
          <cell r="A394">
            <v>130.433</v>
          </cell>
        </row>
        <row r="395">
          <cell r="A395">
            <v>129.588</v>
          </cell>
        </row>
        <row r="396">
          <cell r="A396">
            <v>133.464</v>
          </cell>
        </row>
        <row r="397">
          <cell r="A397">
            <v>133.487</v>
          </cell>
        </row>
        <row r="398">
          <cell r="A398">
            <v>129.292</v>
          </cell>
        </row>
        <row r="399">
          <cell r="A399">
            <v>131.546</v>
          </cell>
        </row>
        <row r="400">
          <cell r="A400">
            <v>136.52</v>
          </cell>
        </row>
        <row r="401">
          <cell r="A401">
            <v>133.27</v>
          </cell>
        </row>
        <row r="402">
          <cell r="A402">
            <v>133.555</v>
          </cell>
        </row>
        <row r="403">
          <cell r="A403">
            <v>134.113</v>
          </cell>
        </row>
        <row r="404">
          <cell r="A404">
            <v>138.705</v>
          </cell>
        </row>
        <row r="405">
          <cell r="A405">
            <v>137.497</v>
          </cell>
        </row>
        <row r="406">
          <cell r="A406">
            <v>142.485</v>
          </cell>
        </row>
        <row r="407">
          <cell r="A407">
            <v>141.356</v>
          </cell>
        </row>
        <row r="408">
          <cell r="A408">
            <v>152.288</v>
          </cell>
        </row>
        <row r="409">
          <cell r="A409">
            <v>150.279</v>
          </cell>
        </row>
        <row r="410">
          <cell r="A410">
            <v>148.239</v>
          </cell>
        </row>
        <row r="411">
          <cell r="A411">
            <v>145.609</v>
          </cell>
        </row>
        <row r="412">
          <cell r="A412">
            <v>150.96</v>
          </cell>
        </row>
        <row r="413">
          <cell r="A413">
            <v>147.689</v>
          </cell>
        </row>
        <row r="414">
          <cell r="A414">
            <v>146.268</v>
          </cell>
        </row>
        <row r="415">
          <cell r="A415">
            <v>150.77</v>
          </cell>
        </row>
        <row r="416">
          <cell r="A416">
            <v>146.16</v>
          </cell>
        </row>
        <row r="417">
          <cell r="A417">
            <v>146.113</v>
          </cell>
        </row>
        <row r="418">
          <cell r="A418">
            <v>146.629</v>
          </cell>
        </row>
        <row r="419">
          <cell r="A419">
            <v>145.136</v>
          </cell>
        </row>
        <row r="420">
          <cell r="A420">
            <v>150.476</v>
          </cell>
        </row>
        <row r="421">
          <cell r="A421">
            <v>143.722</v>
          </cell>
        </row>
        <row r="422">
          <cell r="A422">
            <v>145.465</v>
          </cell>
        </row>
        <row r="423">
          <cell r="A423">
            <v>141.345</v>
          </cell>
        </row>
        <row r="424">
          <cell r="A424">
            <v>140.152</v>
          </cell>
        </row>
        <row r="425">
          <cell r="A425">
            <v>134.729</v>
          </cell>
        </row>
        <row r="426">
          <cell r="A426">
            <v>136.062</v>
          </cell>
        </row>
        <row r="427">
          <cell r="A427">
            <v>137.378</v>
          </cell>
        </row>
        <row r="428">
          <cell r="A428">
            <v>138.401</v>
          </cell>
        </row>
        <row r="429">
          <cell r="A429">
            <v>137.931</v>
          </cell>
        </row>
        <row r="430">
          <cell r="A430">
            <v>140.604</v>
          </cell>
        </row>
        <row r="431">
          <cell r="A431">
            <v>142.192</v>
          </cell>
        </row>
        <row r="432">
          <cell r="A432">
            <v>144.212</v>
          </cell>
        </row>
        <row r="433">
          <cell r="A433">
            <v>151.266</v>
          </cell>
        </row>
        <row r="434">
          <cell r="A434">
            <v>148.271</v>
          </cell>
        </row>
        <row r="435">
          <cell r="A435">
            <v>149.686</v>
          </cell>
        </row>
        <row r="436">
          <cell r="A436">
            <v>146.768</v>
          </cell>
        </row>
        <row r="437">
          <cell r="A437">
            <v>152.703</v>
          </cell>
        </row>
        <row r="438">
          <cell r="A438">
            <v>159.763</v>
          </cell>
        </row>
        <row r="439">
          <cell r="A439">
            <v>158.03</v>
          </cell>
        </row>
        <row r="440">
          <cell r="A440">
            <v>152.987</v>
          </cell>
        </row>
        <row r="441">
          <cell r="A441">
            <v>152.979</v>
          </cell>
        </row>
        <row r="442">
          <cell r="A442">
            <v>152.948</v>
          </cell>
        </row>
        <row r="443">
          <cell r="A443">
            <v>152.547</v>
          </cell>
        </row>
        <row r="444">
          <cell r="A444">
            <v>152.441</v>
          </cell>
        </row>
        <row r="445">
          <cell r="A445">
            <v>152.508</v>
          </cell>
        </row>
        <row r="446">
          <cell r="A446">
            <v>152.766</v>
          </cell>
        </row>
        <row r="447">
          <cell r="A447">
            <v>152.034</v>
          </cell>
        </row>
        <row r="448">
          <cell r="A448">
            <v>153.276</v>
          </cell>
        </row>
        <row r="449">
          <cell r="A449">
            <v>151.237</v>
          </cell>
        </row>
        <row r="450">
          <cell r="A450">
            <v>149.78</v>
          </cell>
        </row>
        <row r="451">
          <cell r="A451">
            <v>145.039</v>
          </cell>
        </row>
        <row r="452">
          <cell r="A452">
            <v>149.674</v>
          </cell>
        </row>
        <row r="453">
          <cell r="A453">
            <v>146.938</v>
          </cell>
        </row>
        <row r="454">
          <cell r="A454">
            <v>144.226</v>
          </cell>
        </row>
        <row r="455">
          <cell r="A455">
            <v>142.283</v>
          </cell>
        </row>
        <row r="456">
          <cell r="A456">
            <v>142.479</v>
          </cell>
        </row>
        <row r="457">
          <cell r="A457">
            <v>150.112</v>
          </cell>
        </row>
        <row r="458">
          <cell r="A458">
            <v>147.141</v>
          </cell>
        </row>
        <row r="459">
          <cell r="A459">
            <v>149.027</v>
          </cell>
        </row>
        <row r="460">
          <cell r="A460">
            <v>148.184</v>
          </cell>
        </row>
        <row r="461">
          <cell r="A461">
            <v>148.055</v>
          </cell>
        </row>
        <row r="462">
          <cell r="A462">
            <v>153.891</v>
          </cell>
        </row>
        <row r="463">
          <cell r="A463">
            <v>161.825</v>
          </cell>
        </row>
        <row r="464">
          <cell r="A464">
            <v>160.337</v>
          </cell>
        </row>
        <row r="465">
          <cell r="A465">
            <v>156.552</v>
          </cell>
        </row>
        <row r="466">
          <cell r="A466">
            <v>156.384</v>
          </cell>
        </row>
        <row r="467">
          <cell r="A467">
            <v>157.044</v>
          </cell>
        </row>
        <row r="468">
          <cell r="A468">
            <v>157.105</v>
          </cell>
        </row>
        <row r="469">
          <cell r="A469">
            <v>156.691</v>
          </cell>
        </row>
        <row r="470">
          <cell r="A470">
            <v>155.931</v>
          </cell>
        </row>
        <row r="471">
          <cell r="A471">
            <v>155.595</v>
          </cell>
        </row>
        <row r="472">
          <cell r="A472">
            <v>156.783</v>
          </cell>
        </row>
        <row r="473">
          <cell r="A473">
            <v>157.66</v>
          </cell>
        </row>
        <row r="474">
          <cell r="A474">
            <v>160.785</v>
          </cell>
        </row>
        <row r="475">
          <cell r="A475">
            <v>162.891</v>
          </cell>
        </row>
        <row r="476">
          <cell r="A476">
            <v>155.724</v>
          </cell>
        </row>
        <row r="477">
          <cell r="A477">
            <v>153.294</v>
          </cell>
        </row>
        <row r="478">
          <cell r="A478">
            <v>151.325</v>
          </cell>
        </row>
        <row r="479">
          <cell r="A479">
            <v>176.613</v>
          </cell>
        </row>
        <row r="480">
          <cell r="A480">
            <v>154.023</v>
          </cell>
        </row>
        <row r="481">
          <cell r="A481">
            <v>150.399</v>
          </cell>
        </row>
        <row r="482">
          <cell r="A482">
            <v>149.063</v>
          </cell>
        </row>
        <row r="483">
          <cell r="A483">
            <v>147.656</v>
          </cell>
        </row>
        <row r="484">
          <cell r="A484">
            <v>147.52</v>
          </cell>
        </row>
        <row r="485">
          <cell r="A485">
            <v>155.492</v>
          </cell>
        </row>
        <row r="486">
          <cell r="A486">
            <v>164.402</v>
          </cell>
        </row>
        <row r="487">
          <cell r="A487">
            <v>156.742</v>
          </cell>
        </row>
        <row r="488">
          <cell r="A488">
            <v>154.746</v>
          </cell>
        </row>
        <row r="489">
          <cell r="A489">
            <v>151.473</v>
          </cell>
        </row>
        <row r="490">
          <cell r="A490">
            <v>152.242</v>
          </cell>
        </row>
        <row r="491">
          <cell r="A491">
            <v>154.101</v>
          </cell>
        </row>
        <row r="492">
          <cell r="A492">
            <v>154.589</v>
          </cell>
        </row>
        <row r="493">
          <cell r="A493">
            <v>150.788</v>
          </cell>
        </row>
        <row r="494">
          <cell r="A494">
            <v>151.128</v>
          </cell>
        </row>
        <row r="495">
          <cell r="A495">
            <v>151.687</v>
          </cell>
        </row>
        <row r="496">
          <cell r="A496">
            <v>151.526</v>
          </cell>
        </row>
        <row r="497">
          <cell r="A497">
            <v>151.315</v>
          </cell>
        </row>
        <row r="498">
          <cell r="A498">
            <v>151.521</v>
          </cell>
        </row>
        <row r="499">
          <cell r="A499">
            <v>151.273</v>
          </cell>
        </row>
        <row r="500">
          <cell r="A500">
            <v>150.703</v>
          </cell>
        </row>
        <row r="501">
          <cell r="A501">
            <v>151.15</v>
          </cell>
        </row>
        <row r="502">
          <cell r="A502">
            <v>155.739</v>
          </cell>
        </row>
        <row r="503">
          <cell r="A503">
            <v>173.618</v>
          </cell>
        </row>
        <row r="504">
          <cell r="A504">
            <v>177.956</v>
          </cell>
        </row>
        <row r="505">
          <cell r="A505">
            <v>169.465</v>
          </cell>
        </row>
        <row r="506">
          <cell r="A506">
            <v>155.914</v>
          </cell>
        </row>
        <row r="507">
          <cell r="A507">
            <v>143.316</v>
          </cell>
        </row>
        <row r="508">
          <cell r="A508">
            <v>143.145</v>
          </cell>
        </row>
        <row r="509">
          <cell r="A509">
            <v>138.561</v>
          </cell>
        </row>
        <row r="510">
          <cell r="A510">
            <v>143.021</v>
          </cell>
        </row>
        <row r="511">
          <cell r="A511">
            <v>144.631</v>
          </cell>
        </row>
        <row r="512">
          <cell r="A512">
            <v>143.683</v>
          </cell>
        </row>
        <row r="513">
          <cell r="A513">
            <v>141.746</v>
          </cell>
        </row>
        <row r="514">
          <cell r="A514">
            <v>140.714</v>
          </cell>
        </row>
        <row r="515">
          <cell r="A515">
            <v>147.458</v>
          </cell>
        </row>
        <row r="516">
          <cell r="A516">
            <v>146.353</v>
          </cell>
        </row>
        <row r="517">
          <cell r="A517">
            <v>146.345</v>
          </cell>
        </row>
        <row r="518">
          <cell r="A518">
            <v>143.177</v>
          </cell>
        </row>
        <row r="519">
          <cell r="A519">
            <v>143.16</v>
          </cell>
        </row>
        <row r="520">
          <cell r="A520">
            <v>142.996</v>
          </cell>
        </row>
        <row r="521">
          <cell r="A521">
            <v>142.789</v>
          </cell>
        </row>
        <row r="522">
          <cell r="A522">
            <v>142.465</v>
          </cell>
        </row>
        <row r="523">
          <cell r="A523">
            <v>142.751</v>
          </cell>
        </row>
        <row r="524">
          <cell r="A524">
            <v>142.435</v>
          </cell>
        </row>
        <row r="525">
          <cell r="A525">
            <v>142.513</v>
          </cell>
        </row>
        <row r="526">
          <cell r="A526">
            <v>142.595</v>
          </cell>
        </row>
        <row r="527">
          <cell r="A527">
            <v>142.743</v>
          </cell>
        </row>
        <row r="528">
          <cell r="A528">
            <v>142.77</v>
          </cell>
        </row>
        <row r="529">
          <cell r="A529">
            <v>142.661</v>
          </cell>
        </row>
        <row r="530">
          <cell r="A530">
            <v>142.7</v>
          </cell>
        </row>
        <row r="531">
          <cell r="A531">
            <v>142.817</v>
          </cell>
        </row>
        <row r="532">
          <cell r="A532">
            <v>142.506</v>
          </cell>
        </row>
        <row r="533">
          <cell r="A533">
            <v>142.779</v>
          </cell>
        </row>
        <row r="534">
          <cell r="A534">
            <v>142.889</v>
          </cell>
        </row>
        <row r="535">
          <cell r="A535">
            <v>142.721</v>
          </cell>
        </row>
        <row r="536">
          <cell r="A536">
            <v>142.561</v>
          </cell>
        </row>
        <row r="537">
          <cell r="A537">
            <v>142.498</v>
          </cell>
        </row>
        <row r="538">
          <cell r="A538">
            <v>142.747</v>
          </cell>
        </row>
        <row r="539">
          <cell r="A539">
            <v>142.419</v>
          </cell>
        </row>
        <row r="540">
          <cell r="A540">
            <v>142.552</v>
          </cell>
        </row>
        <row r="541">
          <cell r="A541">
            <v>142.747</v>
          </cell>
        </row>
        <row r="542">
          <cell r="A542">
            <v>142.902</v>
          </cell>
        </row>
        <row r="543">
          <cell r="A543">
            <v>142.853</v>
          </cell>
        </row>
        <row r="544">
          <cell r="A544">
            <v>142.778</v>
          </cell>
        </row>
        <row r="545">
          <cell r="A545">
            <v>142.712</v>
          </cell>
        </row>
        <row r="546">
          <cell r="A546">
            <v>142.767</v>
          </cell>
        </row>
        <row r="547">
          <cell r="A547">
            <v>144.138</v>
          </cell>
        </row>
        <row r="548">
          <cell r="A548">
            <v>143.224</v>
          </cell>
        </row>
        <row r="549">
          <cell r="A549">
            <v>143.25</v>
          </cell>
        </row>
        <row r="550">
          <cell r="A550">
            <v>142.719</v>
          </cell>
        </row>
        <row r="551">
          <cell r="A551">
            <v>142.762</v>
          </cell>
        </row>
        <row r="552">
          <cell r="A552">
            <v>142.973</v>
          </cell>
        </row>
        <row r="553">
          <cell r="A553">
            <v>143.227</v>
          </cell>
        </row>
        <row r="554">
          <cell r="A554">
            <v>142.907</v>
          </cell>
        </row>
        <row r="555">
          <cell r="A555">
            <v>142.853</v>
          </cell>
        </row>
        <row r="556">
          <cell r="A556">
            <v>142.583</v>
          </cell>
        </row>
        <row r="557">
          <cell r="A557">
            <v>142.798</v>
          </cell>
        </row>
        <row r="558">
          <cell r="A558">
            <v>142.997</v>
          </cell>
        </row>
        <row r="559">
          <cell r="A559">
            <v>142.911</v>
          </cell>
        </row>
        <row r="560">
          <cell r="A560">
            <v>142.762</v>
          </cell>
        </row>
        <row r="561">
          <cell r="A561">
            <v>143</v>
          </cell>
        </row>
        <row r="562">
          <cell r="A562">
            <v>142.934</v>
          </cell>
        </row>
        <row r="563">
          <cell r="A563">
            <v>142.941</v>
          </cell>
        </row>
        <row r="564">
          <cell r="A564">
            <v>142.934</v>
          </cell>
        </row>
        <row r="565">
          <cell r="A565">
            <v>142.853</v>
          </cell>
        </row>
        <row r="566">
          <cell r="A566">
            <v>142.807</v>
          </cell>
        </row>
        <row r="567">
          <cell r="A567">
            <v>142.846</v>
          </cell>
        </row>
        <row r="568">
          <cell r="A568">
            <v>143.014</v>
          </cell>
        </row>
        <row r="569">
          <cell r="A569">
            <v>142.807</v>
          </cell>
        </row>
        <row r="570">
          <cell r="A570">
            <v>142.775</v>
          </cell>
        </row>
        <row r="571">
          <cell r="A571">
            <v>142.869</v>
          </cell>
        </row>
        <row r="572">
          <cell r="A572">
            <v>142.732</v>
          </cell>
        </row>
        <row r="573">
          <cell r="A573">
            <v>142.661</v>
          </cell>
        </row>
        <row r="574">
          <cell r="A574">
            <v>142.931</v>
          </cell>
        </row>
        <row r="575">
          <cell r="A575">
            <v>142.614</v>
          </cell>
        </row>
        <row r="576">
          <cell r="A576">
            <v>142.856</v>
          </cell>
        </row>
        <row r="577">
          <cell r="A577">
            <v>142.923</v>
          </cell>
        </row>
        <row r="578">
          <cell r="A578">
            <v>142.635</v>
          </cell>
        </row>
        <row r="579">
          <cell r="A579">
            <v>142.729</v>
          </cell>
        </row>
        <row r="580">
          <cell r="A580">
            <v>142.807</v>
          </cell>
        </row>
        <row r="581">
          <cell r="A581">
            <v>142.756</v>
          </cell>
        </row>
        <row r="582">
          <cell r="A582">
            <v>142.717</v>
          </cell>
        </row>
        <row r="583">
          <cell r="A583">
            <v>142.811</v>
          </cell>
        </row>
        <row r="584">
          <cell r="A584">
            <v>143.018</v>
          </cell>
        </row>
        <row r="585">
          <cell r="A585">
            <v>142.653</v>
          </cell>
        </row>
        <row r="586">
          <cell r="A586">
            <v>142.735</v>
          </cell>
        </row>
        <row r="587">
          <cell r="A587">
            <v>142.681</v>
          </cell>
        </row>
        <row r="588">
          <cell r="A588">
            <v>142.79</v>
          </cell>
        </row>
        <row r="589">
          <cell r="A589">
            <v>142.896</v>
          </cell>
        </row>
        <row r="590">
          <cell r="A590">
            <v>142.846</v>
          </cell>
        </row>
        <row r="591">
          <cell r="A591">
            <v>142.682</v>
          </cell>
        </row>
        <row r="592">
          <cell r="A592">
            <v>142.686</v>
          </cell>
        </row>
        <row r="593">
          <cell r="A593">
            <v>142.803</v>
          </cell>
        </row>
        <row r="594">
          <cell r="A594">
            <v>142.869</v>
          </cell>
        </row>
        <row r="595">
          <cell r="A595">
            <v>142.818</v>
          </cell>
        </row>
        <row r="596">
          <cell r="A596">
            <v>142.814</v>
          </cell>
        </row>
        <row r="597">
          <cell r="A597">
            <v>142.938</v>
          </cell>
        </row>
        <row r="598">
          <cell r="A598">
            <v>142.755</v>
          </cell>
        </row>
        <row r="599">
          <cell r="A599">
            <v>142.892</v>
          </cell>
        </row>
        <row r="600">
          <cell r="A600">
            <v>142.731</v>
          </cell>
        </row>
        <row r="601">
          <cell r="A601">
            <v>142.634</v>
          </cell>
        </row>
        <row r="602">
          <cell r="A602">
            <v>142.393</v>
          </cell>
        </row>
        <row r="603">
          <cell r="A603">
            <v>142.498</v>
          </cell>
        </row>
        <row r="604">
          <cell r="A604">
            <v>142.639</v>
          </cell>
        </row>
        <row r="605">
          <cell r="A605">
            <v>142.592</v>
          </cell>
        </row>
        <row r="606">
          <cell r="A606">
            <v>142.576</v>
          </cell>
        </row>
        <row r="607">
          <cell r="A607">
            <v>142.213</v>
          </cell>
        </row>
        <row r="608">
          <cell r="A608">
            <v>142.364</v>
          </cell>
        </row>
        <row r="609">
          <cell r="A609">
            <v>142.267</v>
          </cell>
        </row>
        <row r="610">
          <cell r="A610">
            <v>142.388</v>
          </cell>
        </row>
        <row r="611">
          <cell r="A611">
            <v>142.384</v>
          </cell>
        </row>
        <row r="612">
          <cell r="A612">
            <v>142.142</v>
          </cell>
        </row>
        <row r="613">
          <cell r="A613">
            <v>142.134</v>
          </cell>
        </row>
        <row r="614">
          <cell r="A614">
            <v>142.248</v>
          </cell>
        </row>
        <row r="615">
          <cell r="A615">
            <v>142.068</v>
          </cell>
        </row>
        <row r="616">
          <cell r="A616">
            <v>142.33</v>
          </cell>
        </row>
        <row r="617">
          <cell r="A617">
            <v>142.268</v>
          </cell>
        </row>
        <row r="618">
          <cell r="A618">
            <v>142.498</v>
          </cell>
        </row>
        <row r="619">
          <cell r="A619">
            <v>142.338</v>
          </cell>
        </row>
        <row r="620">
          <cell r="A620">
            <v>142.146</v>
          </cell>
        </row>
        <row r="621">
          <cell r="A621">
            <v>142.274</v>
          </cell>
        </row>
        <row r="622">
          <cell r="A622">
            <v>142.29</v>
          </cell>
        </row>
        <row r="623">
          <cell r="A623">
            <v>142.048</v>
          </cell>
        </row>
        <row r="624">
          <cell r="A624">
            <v>142.036</v>
          </cell>
        </row>
        <row r="625">
          <cell r="A625">
            <v>142.235</v>
          </cell>
        </row>
        <row r="626">
          <cell r="A626">
            <v>142.1</v>
          </cell>
        </row>
        <row r="627">
          <cell r="A627">
            <v>142.24</v>
          </cell>
        </row>
        <row r="628">
          <cell r="A628">
            <v>142.111</v>
          </cell>
        </row>
        <row r="629">
          <cell r="A629">
            <v>142.127</v>
          </cell>
        </row>
        <row r="630">
          <cell r="A630">
            <v>141.846</v>
          </cell>
        </row>
        <row r="631">
          <cell r="A631">
            <v>142.131</v>
          </cell>
        </row>
        <row r="632">
          <cell r="A632">
            <v>142.181</v>
          </cell>
        </row>
        <row r="633">
          <cell r="A633">
            <v>142.106</v>
          </cell>
        </row>
        <row r="634">
          <cell r="A634">
            <v>142.052</v>
          </cell>
        </row>
        <row r="635">
          <cell r="A635">
            <v>142.142</v>
          </cell>
        </row>
        <row r="636">
          <cell r="A636">
            <v>142.149</v>
          </cell>
        </row>
        <row r="637">
          <cell r="A637">
            <v>142.302</v>
          </cell>
        </row>
        <row r="638">
          <cell r="A638">
            <v>142.174</v>
          </cell>
        </row>
        <row r="639">
          <cell r="A639">
            <v>142.037</v>
          </cell>
        </row>
        <row r="640">
          <cell r="A640">
            <v>142.143</v>
          </cell>
        </row>
        <row r="641">
          <cell r="A641">
            <v>142.057</v>
          </cell>
        </row>
        <row r="642">
          <cell r="A642">
            <v>142.002</v>
          </cell>
        </row>
        <row r="643">
          <cell r="A643">
            <v>142.025</v>
          </cell>
        </row>
        <row r="644">
          <cell r="A644">
            <v>142.087</v>
          </cell>
        </row>
        <row r="645">
          <cell r="A645">
            <v>142.103</v>
          </cell>
        </row>
        <row r="646">
          <cell r="A646">
            <v>142.052</v>
          </cell>
        </row>
        <row r="647">
          <cell r="A647">
            <v>142.087</v>
          </cell>
        </row>
        <row r="648">
          <cell r="A648">
            <v>142.106</v>
          </cell>
        </row>
        <row r="649">
          <cell r="A649">
            <v>141.86</v>
          </cell>
        </row>
        <row r="650">
          <cell r="A650">
            <v>141.998</v>
          </cell>
        </row>
        <row r="651">
          <cell r="A651">
            <v>142.096</v>
          </cell>
        </row>
        <row r="652">
          <cell r="A652">
            <v>142.146</v>
          </cell>
        </row>
        <row r="653">
          <cell r="A653">
            <v>142.268</v>
          </cell>
        </row>
        <row r="654">
          <cell r="A654">
            <v>142.166</v>
          </cell>
        </row>
        <row r="655">
          <cell r="A655">
            <v>142.01</v>
          </cell>
        </row>
        <row r="656">
          <cell r="A656">
            <v>141.567</v>
          </cell>
        </row>
        <row r="657">
          <cell r="A657">
            <v>141.864</v>
          </cell>
        </row>
        <row r="658">
          <cell r="A658">
            <v>141.79</v>
          </cell>
        </row>
        <row r="659">
          <cell r="A659">
            <v>141.896</v>
          </cell>
        </row>
        <row r="660">
          <cell r="A660">
            <v>141.806</v>
          </cell>
        </row>
        <row r="661">
          <cell r="A661">
            <v>141.782</v>
          </cell>
        </row>
        <row r="662">
          <cell r="A662">
            <v>141.893</v>
          </cell>
        </row>
        <row r="663">
          <cell r="A663">
            <v>141.572</v>
          </cell>
        </row>
        <row r="664">
          <cell r="A664">
            <v>141.721</v>
          </cell>
        </row>
        <row r="665">
          <cell r="A665">
            <v>141.721</v>
          </cell>
        </row>
        <row r="666">
          <cell r="A666">
            <v>141.799</v>
          </cell>
        </row>
        <row r="667">
          <cell r="A667">
            <v>141.678</v>
          </cell>
        </row>
        <row r="668">
          <cell r="A668">
            <v>141.653</v>
          </cell>
        </row>
        <row r="669">
          <cell r="A669">
            <v>141.747</v>
          </cell>
        </row>
        <row r="670">
          <cell r="A670">
            <v>141.915</v>
          </cell>
        </row>
        <row r="671">
          <cell r="A671">
            <v>141.649</v>
          </cell>
        </row>
        <row r="672">
          <cell r="A672">
            <v>141.493</v>
          </cell>
        </row>
        <row r="673">
          <cell r="A673">
            <v>141.591</v>
          </cell>
        </row>
        <row r="674">
          <cell r="A674">
            <v>141.596</v>
          </cell>
        </row>
        <row r="675">
          <cell r="A675">
            <v>141.51</v>
          </cell>
        </row>
        <row r="676">
          <cell r="A676">
            <v>141.494</v>
          </cell>
        </row>
        <row r="677">
          <cell r="A677">
            <v>141.639</v>
          </cell>
        </row>
        <row r="678">
          <cell r="A678">
            <v>141.619</v>
          </cell>
        </row>
        <row r="679">
          <cell r="A679">
            <v>141.826</v>
          </cell>
        </row>
        <row r="680">
          <cell r="A680">
            <v>141.649</v>
          </cell>
        </row>
        <row r="681">
          <cell r="A681">
            <v>141.642</v>
          </cell>
        </row>
        <row r="682">
          <cell r="A682">
            <v>141.7</v>
          </cell>
        </row>
        <row r="683">
          <cell r="A683">
            <v>141.88</v>
          </cell>
        </row>
        <row r="684">
          <cell r="A684">
            <v>141.7</v>
          </cell>
        </row>
        <row r="685">
          <cell r="A685">
            <v>141.627</v>
          </cell>
        </row>
        <row r="686">
          <cell r="A686">
            <v>141.732</v>
          </cell>
        </row>
        <row r="687">
          <cell r="A687">
            <v>141.678</v>
          </cell>
        </row>
        <row r="688">
          <cell r="A688">
            <v>141.549</v>
          </cell>
        </row>
        <row r="689">
          <cell r="A689">
            <v>141.666</v>
          </cell>
        </row>
        <row r="690">
          <cell r="A690">
            <v>141.568</v>
          </cell>
        </row>
        <row r="691">
          <cell r="A691">
            <v>141.678</v>
          </cell>
        </row>
        <row r="692">
          <cell r="A692">
            <v>141.626</v>
          </cell>
        </row>
        <row r="693">
          <cell r="A693">
            <v>141.806</v>
          </cell>
        </row>
        <row r="694">
          <cell r="A694">
            <v>141.696</v>
          </cell>
        </row>
        <row r="695">
          <cell r="A695">
            <v>141.591</v>
          </cell>
        </row>
        <row r="696">
          <cell r="A696">
            <v>141.563</v>
          </cell>
        </row>
        <row r="697">
          <cell r="A697">
            <v>141.802</v>
          </cell>
        </row>
        <row r="698">
          <cell r="A698">
            <v>141.537</v>
          </cell>
        </row>
        <row r="699">
          <cell r="A699">
            <v>141.443</v>
          </cell>
        </row>
        <row r="700">
          <cell r="A700">
            <v>141.33</v>
          </cell>
        </row>
        <row r="701">
          <cell r="A701">
            <v>141.361</v>
          </cell>
        </row>
        <row r="702">
          <cell r="A702">
            <v>141.631</v>
          </cell>
        </row>
        <row r="703">
          <cell r="A703">
            <v>141.623</v>
          </cell>
        </row>
        <row r="704">
          <cell r="A704">
            <v>141.614</v>
          </cell>
        </row>
        <row r="705">
          <cell r="A705">
            <v>141.724</v>
          </cell>
        </row>
        <row r="706">
          <cell r="A706">
            <v>141.724</v>
          </cell>
        </row>
        <row r="707">
          <cell r="A707">
            <v>141.716</v>
          </cell>
        </row>
        <row r="708">
          <cell r="A708">
            <v>141.548</v>
          </cell>
        </row>
        <row r="709">
          <cell r="A709">
            <v>141.423</v>
          </cell>
        </row>
        <row r="710">
          <cell r="A710">
            <v>141.385</v>
          </cell>
        </row>
        <row r="711">
          <cell r="A711">
            <v>141.725</v>
          </cell>
        </row>
        <row r="712">
          <cell r="A712">
            <v>141.662</v>
          </cell>
        </row>
        <row r="713">
          <cell r="A713">
            <v>141.568</v>
          </cell>
        </row>
        <row r="714">
          <cell r="A714">
            <v>141.693</v>
          </cell>
        </row>
        <row r="715">
          <cell r="A715">
            <v>141.615</v>
          </cell>
        </row>
        <row r="716">
          <cell r="A716">
            <v>141.467</v>
          </cell>
        </row>
        <row r="717">
          <cell r="A717">
            <v>141.524</v>
          </cell>
        </row>
        <row r="718">
          <cell r="A718">
            <v>141.712</v>
          </cell>
        </row>
        <row r="719">
          <cell r="A719">
            <v>141.403</v>
          </cell>
        </row>
        <row r="720">
          <cell r="A720">
            <v>141.458</v>
          </cell>
        </row>
        <row r="721">
          <cell r="A721">
            <v>141.458</v>
          </cell>
        </row>
        <row r="722">
          <cell r="A722">
            <v>141.396</v>
          </cell>
        </row>
        <row r="723">
          <cell r="A723">
            <v>141.896</v>
          </cell>
        </row>
        <row r="724">
          <cell r="A724">
            <v>144.436</v>
          </cell>
        </row>
        <row r="725">
          <cell r="A725">
            <v>141.232</v>
          </cell>
        </row>
        <row r="726">
          <cell r="A726">
            <v>139.193</v>
          </cell>
        </row>
        <row r="727">
          <cell r="A727">
            <v>140.688</v>
          </cell>
        </row>
        <row r="728">
          <cell r="A728">
            <v>139.173</v>
          </cell>
        </row>
        <row r="729">
          <cell r="A729">
            <v>141.86</v>
          </cell>
        </row>
        <row r="730">
          <cell r="A730">
            <v>140.591</v>
          </cell>
        </row>
        <row r="731">
          <cell r="A731">
            <v>140.329</v>
          </cell>
        </row>
        <row r="732">
          <cell r="A732">
            <v>137.638</v>
          </cell>
        </row>
        <row r="733">
          <cell r="A733">
            <v>144.201</v>
          </cell>
        </row>
        <row r="734">
          <cell r="A734">
            <v>141.545</v>
          </cell>
        </row>
        <row r="735">
          <cell r="A735">
            <v>141.803</v>
          </cell>
        </row>
        <row r="736">
          <cell r="A736">
            <v>146.074</v>
          </cell>
        </row>
        <row r="737">
          <cell r="A737">
            <v>144.476</v>
          </cell>
        </row>
        <row r="738">
          <cell r="A738">
            <v>149.073</v>
          </cell>
        </row>
        <row r="739">
          <cell r="A739">
            <v>148.862</v>
          </cell>
        </row>
        <row r="740">
          <cell r="A740">
            <v>155.328</v>
          </cell>
        </row>
        <row r="741">
          <cell r="A741">
            <v>156.481</v>
          </cell>
        </row>
        <row r="742">
          <cell r="A742">
            <v>152.751</v>
          </cell>
        </row>
        <row r="743">
          <cell r="A743">
            <v>151.415</v>
          </cell>
        </row>
        <row r="744">
          <cell r="A744">
            <v>151.355</v>
          </cell>
        </row>
        <row r="745">
          <cell r="A745">
            <v>151.129</v>
          </cell>
        </row>
        <row r="746">
          <cell r="A746">
            <v>151.039</v>
          </cell>
        </row>
        <row r="747">
          <cell r="A747">
            <v>150.848</v>
          </cell>
        </row>
        <row r="748">
          <cell r="A748">
            <v>153.638</v>
          </cell>
        </row>
        <row r="749">
          <cell r="A749">
            <v>151.894</v>
          </cell>
        </row>
        <row r="750">
          <cell r="A750">
            <v>156.487</v>
          </cell>
        </row>
        <row r="751">
          <cell r="A751">
            <v>149.397</v>
          </cell>
        </row>
        <row r="752">
          <cell r="A752">
            <v>150.99</v>
          </cell>
        </row>
        <row r="753">
          <cell r="A753">
            <v>154.762</v>
          </cell>
        </row>
        <row r="754">
          <cell r="A754">
            <v>145.622</v>
          </cell>
        </row>
        <row r="755">
          <cell r="A755">
            <v>147.63</v>
          </cell>
        </row>
        <row r="756">
          <cell r="A756">
            <v>142.099</v>
          </cell>
        </row>
        <row r="757">
          <cell r="A757">
            <v>143.497</v>
          </cell>
        </row>
        <row r="758">
          <cell r="A758">
            <v>145.872</v>
          </cell>
        </row>
        <row r="759">
          <cell r="A759">
            <v>149.402</v>
          </cell>
        </row>
        <row r="760">
          <cell r="A760">
            <v>147.469</v>
          </cell>
        </row>
        <row r="761">
          <cell r="A761">
            <v>146.344</v>
          </cell>
        </row>
        <row r="762">
          <cell r="A762">
            <v>154.297</v>
          </cell>
        </row>
        <row r="763">
          <cell r="A763">
            <v>150.583</v>
          </cell>
        </row>
        <row r="764">
          <cell r="A764">
            <v>152.763</v>
          </cell>
        </row>
        <row r="765">
          <cell r="A765">
            <v>150.36</v>
          </cell>
        </row>
        <row r="766">
          <cell r="A766">
            <v>156.142</v>
          </cell>
        </row>
        <row r="767">
          <cell r="A767">
            <v>163.294</v>
          </cell>
        </row>
        <row r="768">
          <cell r="A768">
            <v>159.648</v>
          </cell>
        </row>
        <row r="769">
          <cell r="A769">
            <v>154.896</v>
          </cell>
        </row>
        <row r="770">
          <cell r="A770">
            <v>156.048</v>
          </cell>
        </row>
        <row r="771">
          <cell r="A771">
            <v>154.421</v>
          </cell>
        </row>
        <row r="772">
          <cell r="A772">
            <v>155.026</v>
          </cell>
        </row>
        <row r="773">
          <cell r="A773">
            <v>153.05</v>
          </cell>
        </row>
        <row r="774">
          <cell r="A774">
            <v>153.58</v>
          </cell>
        </row>
        <row r="775">
          <cell r="A775">
            <v>153.881</v>
          </cell>
        </row>
        <row r="776">
          <cell r="A776">
            <v>150.131</v>
          </cell>
        </row>
        <row r="777">
          <cell r="A777">
            <v>150.963</v>
          </cell>
        </row>
        <row r="778">
          <cell r="A778">
            <v>150.021</v>
          </cell>
        </row>
        <row r="779">
          <cell r="A779">
            <v>148.869</v>
          </cell>
        </row>
        <row r="780">
          <cell r="A780">
            <v>152.014</v>
          </cell>
        </row>
        <row r="781">
          <cell r="A781">
            <v>150.608</v>
          </cell>
        </row>
        <row r="782">
          <cell r="A782">
            <v>147.576</v>
          </cell>
        </row>
        <row r="783">
          <cell r="A783">
            <v>143.986</v>
          </cell>
        </row>
        <row r="784">
          <cell r="A784">
            <v>144.018</v>
          </cell>
        </row>
        <row r="785">
          <cell r="A785">
            <v>144.232</v>
          </cell>
        </row>
        <row r="786">
          <cell r="A786">
            <v>144.334</v>
          </cell>
        </row>
        <row r="787">
          <cell r="A787">
            <v>151.424</v>
          </cell>
        </row>
        <row r="788">
          <cell r="A788">
            <v>148.326</v>
          </cell>
        </row>
        <row r="789">
          <cell r="A789">
            <v>148.631</v>
          </cell>
        </row>
        <row r="790">
          <cell r="A790">
            <v>149.806</v>
          </cell>
        </row>
        <row r="791">
          <cell r="A791">
            <v>156.513</v>
          </cell>
        </row>
        <row r="792">
          <cell r="A792">
            <v>156.739</v>
          </cell>
        </row>
        <row r="793">
          <cell r="A793">
            <v>167.38</v>
          </cell>
        </row>
        <row r="794">
          <cell r="A794">
            <v>174.38</v>
          </cell>
        </row>
        <row r="795">
          <cell r="A795">
            <v>165.224</v>
          </cell>
        </row>
        <row r="796">
          <cell r="A796">
            <v>164.216</v>
          </cell>
        </row>
        <row r="797">
          <cell r="A797">
            <v>164.406</v>
          </cell>
        </row>
        <row r="798">
          <cell r="A798">
            <v>164.441</v>
          </cell>
        </row>
        <row r="799">
          <cell r="A799">
            <v>163.801</v>
          </cell>
        </row>
        <row r="800">
          <cell r="A800">
            <v>163.84</v>
          </cell>
        </row>
        <row r="801">
          <cell r="A801">
            <v>163.646</v>
          </cell>
        </row>
        <row r="802">
          <cell r="A802">
            <v>163.747</v>
          </cell>
        </row>
        <row r="803">
          <cell r="A803">
            <v>164.286</v>
          </cell>
        </row>
        <row r="804">
          <cell r="A804">
            <v>165.837</v>
          </cell>
        </row>
        <row r="805">
          <cell r="A805">
            <v>171.75</v>
          </cell>
        </row>
        <row r="806">
          <cell r="A806">
            <v>167.398</v>
          </cell>
        </row>
        <row r="807">
          <cell r="A807">
            <v>163.844</v>
          </cell>
        </row>
        <row r="808">
          <cell r="A808">
            <v>160.979</v>
          </cell>
        </row>
        <row r="809">
          <cell r="A809">
            <v>178.51</v>
          </cell>
        </row>
        <row r="810">
          <cell r="A810">
            <v>154.335</v>
          </cell>
        </row>
        <row r="811">
          <cell r="A811">
            <v>154.397</v>
          </cell>
        </row>
        <row r="812">
          <cell r="A812">
            <v>150.236</v>
          </cell>
        </row>
        <row r="813">
          <cell r="A813">
            <v>148.311</v>
          </cell>
        </row>
        <row r="814">
          <cell r="A814">
            <v>148.436</v>
          </cell>
        </row>
        <row r="815">
          <cell r="A815">
            <v>148.752</v>
          </cell>
        </row>
        <row r="816">
          <cell r="A816">
            <v>149.116</v>
          </cell>
        </row>
        <row r="817">
          <cell r="A817">
            <v>155.979</v>
          </cell>
        </row>
        <row r="818">
          <cell r="A818">
            <v>164.82</v>
          </cell>
        </row>
        <row r="819">
          <cell r="A819">
            <v>160.765</v>
          </cell>
        </row>
        <row r="820">
          <cell r="A820">
            <v>155.779</v>
          </cell>
        </row>
        <row r="821">
          <cell r="A821">
            <v>155.252</v>
          </cell>
        </row>
        <row r="822">
          <cell r="A822">
            <v>154.362</v>
          </cell>
        </row>
        <row r="823">
          <cell r="A823">
            <v>154.205</v>
          </cell>
        </row>
        <row r="824">
          <cell r="A824">
            <v>155.772</v>
          </cell>
        </row>
        <row r="825">
          <cell r="A825">
            <v>152.919</v>
          </cell>
        </row>
        <row r="826">
          <cell r="A826">
            <v>152.031</v>
          </cell>
        </row>
        <row r="827">
          <cell r="A827">
            <v>151.947</v>
          </cell>
        </row>
        <row r="828">
          <cell r="A828">
            <v>152.121</v>
          </cell>
        </row>
        <row r="829">
          <cell r="A829">
            <v>152.133</v>
          </cell>
        </row>
        <row r="830">
          <cell r="A830">
            <v>151.54</v>
          </cell>
        </row>
        <row r="831">
          <cell r="A831">
            <v>167.744</v>
          </cell>
        </row>
        <row r="832">
          <cell r="A832">
            <v>177.246</v>
          </cell>
        </row>
        <row r="833">
          <cell r="A833">
            <v>179.057</v>
          </cell>
        </row>
        <row r="834">
          <cell r="A834">
            <v>174.859</v>
          </cell>
        </row>
        <row r="835">
          <cell r="A835">
            <v>163.911</v>
          </cell>
        </row>
        <row r="836">
          <cell r="A836">
            <v>155.751</v>
          </cell>
        </row>
        <row r="837">
          <cell r="A837">
            <v>155.731</v>
          </cell>
        </row>
        <row r="838">
          <cell r="A838">
            <v>141.63</v>
          </cell>
        </row>
        <row r="839">
          <cell r="A839">
            <v>148.471</v>
          </cell>
        </row>
        <row r="840">
          <cell r="A840">
            <v>143.157</v>
          </cell>
        </row>
        <row r="841">
          <cell r="A841">
            <v>142.137</v>
          </cell>
        </row>
        <row r="842">
          <cell r="A842">
            <v>141.773</v>
          </cell>
        </row>
        <row r="843">
          <cell r="A843">
            <v>141.68</v>
          </cell>
        </row>
        <row r="844">
          <cell r="A844">
            <v>144.648</v>
          </cell>
        </row>
        <row r="845">
          <cell r="A845">
            <v>148.216</v>
          </cell>
        </row>
        <row r="846">
          <cell r="A846">
            <v>148.169</v>
          </cell>
        </row>
        <row r="847">
          <cell r="A847">
            <v>148.392</v>
          </cell>
        </row>
        <row r="848">
          <cell r="A848">
            <v>148.052</v>
          </cell>
        </row>
        <row r="849">
          <cell r="A849">
            <v>148.04</v>
          </cell>
        </row>
        <row r="850">
          <cell r="A850">
            <v>143.396</v>
          </cell>
        </row>
        <row r="851">
          <cell r="A851">
            <v>143.844</v>
          </cell>
        </row>
        <row r="852">
          <cell r="A852">
            <v>143.844</v>
          </cell>
        </row>
        <row r="853">
          <cell r="A853">
            <v>143.41</v>
          </cell>
        </row>
        <row r="854">
          <cell r="A854">
            <v>143.45</v>
          </cell>
        </row>
        <row r="855">
          <cell r="A855">
            <v>143.548</v>
          </cell>
        </row>
        <row r="856">
          <cell r="A856">
            <v>143.825</v>
          </cell>
        </row>
        <row r="857">
          <cell r="A857">
            <v>143.876</v>
          </cell>
        </row>
        <row r="858">
          <cell r="A858">
            <v>143.704</v>
          </cell>
        </row>
        <row r="859">
          <cell r="A859">
            <v>143.431</v>
          </cell>
        </row>
        <row r="860">
          <cell r="A860">
            <v>143.797</v>
          </cell>
        </row>
        <row r="861">
          <cell r="A861">
            <v>143.863</v>
          </cell>
        </row>
        <row r="862">
          <cell r="A862">
            <v>143.758</v>
          </cell>
        </row>
        <row r="863">
          <cell r="A863">
            <v>143.496</v>
          </cell>
        </row>
        <row r="864">
          <cell r="A864">
            <v>143.652</v>
          </cell>
        </row>
        <row r="865">
          <cell r="A865">
            <v>143.688</v>
          </cell>
        </row>
        <row r="866">
          <cell r="A866">
            <v>143.837</v>
          </cell>
        </row>
        <row r="867">
          <cell r="A867">
            <v>143.56</v>
          </cell>
        </row>
        <row r="868">
          <cell r="A868">
            <v>143.767</v>
          </cell>
        </row>
        <row r="869">
          <cell r="A869">
            <v>143.896</v>
          </cell>
        </row>
        <row r="870">
          <cell r="A870">
            <v>143.817</v>
          </cell>
        </row>
        <row r="871">
          <cell r="A871">
            <v>143.77</v>
          </cell>
        </row>
        <row r="872">
          <cell r="A872">
            <v>143.836</v>
          </cell>
        </row>
        <row r="873">
          <cell r="A873">
            <v>143.844</v>
          </cell>
        </row>
        <row r="874">
          <cell r="A874">
            <v>144.004</v>
          </cell>
        </row>
        <row r="875">
          <cell r="A875">
            <v>143.853</v>
          </cell>
        </row>
        <row r="876">
          <cell r="A876">
            <v>143.833</v>
          </cell>
        </row>
        <row r="877">
          <cell r="A877">
            <v>144.024</v>
          </cell>
        </row>
        <row r="878">
          <cell r="A878">
            <v>143.774</v>
          </cell>
        </row>
        <row r="879">
          <cell r="A879">
            <v>143.771</v>
          </cell>
        </row>
        <row r="880">
          <cell r="A880">
            <v>143.896</v>
          </cell>
        </row>
        <row r="881">
          <cell r="A881">
            <v>143.954</v>
          </cell>
        </row>
        <row r="882">
          <cell r="A882">
            <v>143.691</v>
          </cell>
        </row>
        <row r="883">
          <cell r="A883">
            <v>143.855</v>
          </cell>
        </row>
        <row r="884">
          <cell r="A884">
            <v>143.746</v>
          </cell>
        </row>
        <row r="885">
          <cell r="A885">
            <v>143.898</v>
          </cell>
        </row>
        <row r="886">
          <cell r="A886">
            <v>144.234</v>
          </cell>
        </row>
        <row r="887">
          <cell r="A887">
            <v>143.685</v>
          </cell>
        </row>
        <row r="888">
          <cell r="A888">
            <v>143.802</v>
          </cell>
        </row>
        <row r="889">
          <cell r="A889">
            <v>144.001</v>
          </cell>
        </row>
        <row r="890">
          <cell r="A890">
            <v>144.091</v>
          </cell>
        </row>
        <row r="891">
          <cell r="A891">
            <v>145.532</v>
          </cell>
        </row>
        <row r="892">
          <cell r="A892">
            <v>144.165</v>
          </cell>
        </row>
        <row r="893">
          <cell r="A893">
            <v>144.411</v>
          </cell>
        </row>
        <row r="894">
          <cell r="A894">
            <v>144.207</v>
          </cell>
        </row>
        <row r="895">
          <cell r="A895">
            <v>144.004</v>
          </cell>
        </row>
        <row r="896">
          <cell r="A896">
            <v>144.289</v>
          </cell>
        </row>
        <row r="897">
          <cell r="A897">
            <v>144.176</v>
          </cell>
        </row>
        <row r="898">
          <cell r="A898">
            <v>144.391</v>
          </cell>
        </row>
        <row r="899">
          <cell r="A899">
            <v>144.138</v>
          </cell>
        </row>
        <row r="900">
          <cell r="A900">
            <v>144.083</v>
          </cell>
        </row>
        <row r="901">
          <cell r="A901">
            <v>144.446</v>
          </cell>
        </row>
        <row r="902">
          <cell r="A902">
            <v>144.255</v>
          </cell>
        </row>
        <row r="903">
          <cell r="A903">
            <v>144.146</v>
          </cell>
        </row>
        <row r="904">
          <cell r="A904">
            <v>144.06</v>
          </cell>
        </row>
        <row r="905">
          <cell r="A905">
            <v>144.005</v>
          </cell>
        </row>
        <row r="906">
          <cell r="A906">
            <v>143.961</v>
          </cell>
        </row>
        <row r="907">
          <cell r="A907">
            <v>143.844</v>
          </cell>
        </row>
        <row r="908">
          <cell r="A908">
            <v>143.891</v>
          </cell>
        </row>
        <row r="909">
          <cell r="A909">
            <v>143.914</v>
          </cell>
        </row>
        <row r="910">
          <cell r="A910">
            <v>143.977</v>
          </cell>
        </row>
        <row r="911">
          <cell r="A911">
            <v>143.97</v>
          </cell>
        </row>
        <row r="912">
          <cell r="A912">
            <v>144.048</v>
          </cell>
        </row>
        <row r="913">
          <cell r="A913">
            <v>143.97</v>
          </cell>
        </row>
        <row r="914">
          <cell r="A914">
            <v>143.794</v>
          </cell>
        </row>
        <row r="915">
          <cell r="A915">
            <v>143.853</v>
          </cell>
        </row>
        <row r="916">
          <cell r="A916">
            <v>143.817</v>
          </cell>
        </row>
        <row r="917">
          <cell r="A917">
            <v>143.938</v>
          </cell>
        </row>
        <row r="918">
          <cell r="A918">
            <v>143.953</v>
          </cell>
        </row>
        <row r="919">
          <cell r="A919">
            <v>143.875</v>
          </cell>
        </row>
        <row r="920">
          <cell r="A920">
            <v>144.02</v>
          </cell>
        </row>
        <row r="921">
          <cell r="A921">
            <v>143.977</v>
          </cell>
        </row>
        <row r="922">
          <cell r="A922">
            <v>143.895</v>
          </cell>
        </row>
        <row r="923">
          <cell r="A923">
            <v>143.759</v>
          </cell>
        </row>
        <row r="924">
          <cell r="A924">
            <v>143.97</v>
          </cell>
        </row>
        <row r="925">
          <cell r="A925">
            <v>143.915</v>
          </cell>
        </row>
        <row r="926">
          <cell r="A926">
            <v>143.849</v>
          </cell>
        </row>
        <row r="927">
          <cell r="A927">
            <v>143.97</v>
          </cell>
        </row>
        <row r="928">
          <cell r="A928">
            <v>144.001</v>
          </cell>
        </row>
        <row r="929">
          <cell r="A929">
            <v>144.102</v>
          </cell>
        </row>
        <row r="930">
          <cell r="A930">
            <v>144.086</v>
          </cell>
        </row>
        <row r="931">
          <cell r="A931">
            <v>143.633</v>
          </cell>
        </row>
        <row r="932">
          <cell r="A932">
            <v>143.758</v>
          </cell>
        </row>
        <row r="933">
          <cell r="A933">
            <v>143.574</v>
          </cell>
        </row>
        <row r="934">
          <cell r="A934">
            <v>143.574</v>
          </cell>
        </row>
        <row r="935">
          <cell r="A935">
            <v>143.618</v>
          </cell>
        </row>
        <row r="936">
          <cell r="A936">
            <v>143.438</v>
          </cell>
        </row>
        <row r="937">
          <cell r="A937">
            <v>143.556</v>
          </cell>
        </row>
        <row r="938">
          <cell r="A938">
            <v>143.458</v>
          </cell>
        </row>
        <row r="939">
          <cell r="A939">
            <v>143.442</v>
          </cell>
        </row>
        <row r="940">
          <cell r="A940">
            <v>143.411</v>
          </cell>
        </row>
        <row r="941">
          <cell r="A941">
            <v>143.594</v>
          </cell>
        </row>
        <row r="942">
          <cell r="A942">
            <v>143.539</v>
          </cell>
        </row>
        <row r="943">
          <cell r="A943">
            <v>143.52</v>
          </cell>
        </row>
        <row r="944">
          <cell r="A944">
            <v>143.465</v>
          </cell>
        </row>
        <row r="945">
          <cell r="A945">
            <v>143.344</v>
          </cell>
        </row>
        <row r="946">
          <cell r="A946">
            <v>143.512</v>
          </cell>
        </row>
        <row r="947">
          <cell r="A947">
            <v>143.282</v>
          </cell>
        </row>
        <row r="948">
          <cell r="A948">
            <v>143.325</v>
          </cell>
        </row>
        <row r="949">
          <cell r="A949">
            <v>143.454</v>
          </cell>
        </row>
        <row r="950">
          <cell r="A950">
            <v>143.466</v>
          </cell>
        </row>
        <row r="951">
          <cell r="A951">
            <v>143.442</v>
          </cell>
        </row>
        <row r="952">
          <cell r="A952">
            <v>143.583</v>
          </cell>
        </row>
        <row r="953">
          <cell r="A953">
            <v>143.578</v>
          </cell>
        </row>
        <row r="954">
          <cell r="A954">
            <v>143.328</v>
          </cell>
        </row>
        <row r="955">
          <cell r="A955">
            <v>143.324</v>
          </cell>
        </row>
        <row r="956">
          <cell r="A956">
            <v>143.566</v>
          </cell>
        </row>
        <row r="957">
          <cell r="A957">
            <v>143.43</v>
          </cell>
        </row>
        <row r="958">
          <cell r="A958">
            <v>143.336</v>
          </cell>
        </row>
        <row r="959">
          <cell r="A959">
            <v>143.204</v>
          </cell>
        </row>
        <row r="960">
          <cell r="A960">
            <v>143.349</v>
          </cell>
        </row>
        <row r="961">
          <cell r="A961">
            <v>143.333</v>
          </cell>
        </row>
        <row r="962">
          <cell r="A962">
            <v>143.278</v>
          </cell>
        </row>
        <row r="963">
          <cell r="A963">
            <v>143.739</v>
          </cell>
        </row>
        <row r="964">
          <cell r="A964">
            <v>143.489</v>
          </cell>
        </row>
        <row r="965">
          <cell r="A965">
            <v>143.469</v>
          </cell>
        </row>
        <row r="966">
          <cell r="A966">
            <v>143.398</v>
          </cell>
        </row>
        <row r="967">
          <cell r="A967">
            <v>143.516</v>
          </cell>
        </row>
        <row r="968">
          <cell r="A968">
            <v>143.281</v>
          </cell>
        </row>
        <row r="969">
          <cell r="A969">
            <v>143.137</v>
          </cell>
        </row>
        <row r="970">
          <cell r="A970">
            <v>143.336</v>
          </cell>
        </row>
        <row r="971">
          <cell r="A971">
            <v>143.442</v>
          </cell>
        </row>
        <row r="972">
          <cell r="A972">
            <v>143.431</v>
          </cell>
        </row>
        <row r="973">
          <cell r="A973">
            <v>143.419</v>
          </cell>
        </row>
        <row r="974">
          <cell r="A974">
            <v>143.329</v>
          </cell>
        </row>
        <row r="975">
          <cell r="A975">
            <v>143.372</v>
          </cell>
        </row>
        <row r="976">
          <cell r="A976">
            <v>143.142</v>
          </cell>
        </row>
        <row r="977">
          <cell r="A977">
            <v>143.329</v>
          </cell>
        </row>
        <row r="978">
          <cell r="A978">
            <v>143.352</v>
          </cell>
        </row>
        <row r="979">
          <cell r="A979">
            <v>143.305</v>
          </cell>
        </row>
        <row r="980">
          <cell r="A980">
            <v>143.285</v>
          </cell>
        </row>
        <row r="981">
          <cell r="A981">
            <v>143.434</v>
          </cell>
        </row>
        <row r="982">
          <cell r="A982">
            <v>143.227</v>
          </cell>
        </row>
        <row r="983">
          <cell r="A983">
            <v>142.942</v>
          </cell>
        </row>
        <row r="984">
          <cell r="A984">
            <v>143.146</v>
          </cell>
        </row>
        <row r="985">
          <cell r="A985">
            <v>143.192</v>
          </cell>
        </row>
        <row r="986">
          <cell r="A986">
            <v>142.899</v>
          </cell>
        </row>
        <row r="987">
          <cell r="A987">
            <v>143.173</v>
          </cell>
        </row>
        <row r="988">
          <cell r="A988">
            <v>143.075</v>
          </cell>
        </row>
        <row r="989">
          <cell r="A989">
            <v>143.349</v>
          </cell>
        </row>
        <row r="990">
          <cell r="A990">
            <v>142.938</v>
          </cell>
        </row>
        <row r="991">
          <cell r="A991">
            <v>142.84</v>
          </cell>
        </row>
        <row r="992">
          <cell r="A992">
            <v>142.945</v>
          </cell>
        </row>
        <row r="993">
          <cell r="A993">
            <v>142.922</v>
          </cell>
        </row>
        <row r="994">
          <cell r="A994">
            <v>143.031</v>
          </cell>
        </row>
        <row r="995">
          <cell r="A995">
            <v>143.173</v>
          </cell>
        </row>
        <row r="996">
          <cell r="A996">
            <v>143.321</v>
          </cell>
        </row>
        <row r="997">
          <cell r="A997">
            <v>142.974</v>
          </cell>
        </row>
        <row r="998">
          <cell r="A998">
            <v>143.579</v>
          </cell>
        </row>
        <row r="999">
          <cell r="A999">
            <v>143.563</v>
          </cell>
        </row>
        <row r="1000">
          <cell r="A1000">
            <v>143.481</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测试报告"/>
      <sheetName val="内存泄漏"/>
    </sheetNames>
    <sheetDataSet>
      <sheetData sheetId="0"/>
      <sheetData sheetId="1">
        <row r="1">
          <cell r="A1">
            <v>88.0479</v>
          </cell>
        </row>
        <row r="2">
          <cell r="A2">
            <v>84.6484</v>
          </cell>
        </row>
        <row r="3">
          <cell r="A3">
            <v>84.3359</v>
          </cell>
        </row>
        <row r="4">
          <cell r="A4">
            <v>84.3359</v>
          </cell>
        </row>
        <row r="5">
          <cell r="A5">
            <v>84.332</v>
          </cell>
        </row>
        <row r="6">
          <cell r="A6">
            <v>84.3359</v>
          </cell>
        </row>
        <row r="7">
          <cell r="A7">
            <v>84.332</v>
          </cell>
        </row>
        <row r="8">
          <cell r="A8">
            <v>84.332</v>
          </cell>
        </row>
        <row r="9">
          <cell r="A9">
            <v>84.3281</v>
          </cell>
        </row>
        <row r="10">
          <cell r="A10">
            <v>84.332</v>
          </cell>
        </row>
        <row r="11">
          <cell r="A11">
            <v>84.3291</v>
          </cell>
        </row>
        <row r="12">
          <cell r="A12">
            <v>84.333</v>
          </cell>
        </row>
        <row r="13">
          <cell r="A13">
            <v>84.3291</v>
          </cell>
        </row>
        <row r="14">
          <cell r="A14">
            <v>84.333</v>
          </cell>
        </row>
        <row r="15">
          <cell r="A15">
            <v>84.3291</v>
          </cell>
        </row>
        <row r="16">
          <cell r="A16">
            <v>84.333</v>
          </cell>
        </row>
        <row r="17">
          <cell r="A17">
            <v>84.3291</v>
          </cell>
        </row>
        <row r="18">
          <cell r="A18">
            <v>84.333</v>
          </cell>
        </row>
        <row r="19">
          <cell r="A19">
            <v>84.3291</v>
          </cell>
        </row>
        <row r="20">
          <cell r="A20">
            <v>84.333</v>
          </cell>
        </row>
        <row r="21">
          <cell r="A21">
            <v>83.8916</v>
          </cell>
        </row>
        <row r="22">
          <cell r="A22">
            <v>89.7588</v>
          </cell>
        </row>
        <row r="23">
          <cell r="A23">
            <v>91.2656</v>
          </cell>
        </row>
        <row r="24">
          <cell r="A24">
            <v>91.1123</v>
          </cell>
        </row>
        <row r="25">
          <cell r="A25">
            <v>91.1045</v>
          </cell>
        </row>
        <row r="26">
          <cell r="A26">
            <v>91.1045</v>
          </cell>
        </row>
        <row r="27">
          <cell r="A27">
            <v>91.1045</v>
          </cell>
        </row>
        <row r="28">
          <cell r="A28">
            <v>91.1045</v>
          </cell>
        </row>
        <row r="29">
          <cell r="A29">
            <v>91.1045</v>
          </cell>
        </row>
        <row r="30">
          <cell r="A30">
            <v>91.1045</v>
          </cell>
        </row>
        <row r="31">
          <cell r="A31">
            <v>91.1045</v>
          </cell>
        </row>
        <row r="32">
          <cell r="A32">
            <v>91.1045</v>
          </cell>
        </row>
        <row r="33">
          <cell r="A33">
            <v>91.1055</v>
          </cell>
        </row>
        <row r="34">
          <cell r="A34">
            <v>91.1055</v>
          </cell>
        </row>
        <row r="35">
          <cell r="A35">
            <v>91.1055</v>
          </cell>
        </row>
        <row r="36">
          <cell r="A36">
            <v>91.1055</v>
          </cell>
        </row>
        <row r="37">
          <cell r="A37">
            <v>91.1055</v>
          </cell>
        </row>
        <row r="38">
          <cell r="A38">
            <v>91.1055</v>
          </cell>
        </row>
        <row r="39">
          <cell r="A39">
            <v>92.918</v>
          </cell>
        </row>
        <row r="40">
          <cell r="A40">
            <v>91.2891</v>
          </cell>
        </row>
        <row r="41">
          <cell r="A41">
            <v>91.1602</v>
          </cell>
        </row>
        <row r="42">
          <cell r="A42">
            <v>91.1641</v>
          </cell>
        </row>
        <row r="43">
          <cell r="A43">
            <v>91.1602</v>
          </cell>
        </row>
        <row r="44">
          <cell r="A44">
            <v>91.1641</v>
          </cell>
        </row>
        <row r="45">
          <cell r="A45">
            <v>91.1602</v>
          </cell>
        </row>
        <row r="46">
          <cell r="A46">
            <v>91.6406</v>
          </cell>
        </row>
        <row r="47">
          <cell r="A47">
            <v>109.37</v>
          </cell>
        </row>
        <row r="48">
          <cell r="A48">
            <v>109.378</v>
          </cell>
        </row>
        <row r="49">
          <cell r="A49">
            <v>108.897</v>
          </cell>
        </row>
        <row r="50">
          <cell r="A50">
            <v>108.866</v>
          </cell>
        </row>
        <row r="51">
          <cell r="A51">
            <v>108.866</v>
          </cell>
        </row>
        <row r="52">
          <cell r="A52">
            <v>108.866</v>
          </cell>
        </row>
        <row r="53">
          <cell r="A53">
            <v>108.866</v>
          </cell>
        </row>
        <row r="54">
          <cell r="A54">
            <v>120.308</v>
          </cell>
        </row>
        <row r="55">
          <cell r="A55">
            <v>121.117</v>
          </cell>
        </row>
        <row r="56">
          <cell r="A56">
            <v>121.117</v>
          </cell>
        </row>
        <row r="57">
          <cell r="A57">
            <v>121.129</v>
          </cell>
        </row>
        <row r="58">
          <cell r="A58">
            <v>121.113</v>
          </cell>
        </row>
        <row r="59">
          <cell r="A59">
            <v>121.117</v>
          </cell>
        </row>
        <row r="60">
          <cell r="A60">
            <v>121.113</v>
          </cell>
        </row>
        <row r="61">
          <cell r="A61">
            <v>121.129</v>
          </cell>
        </row>
        <row r="62">
          <cell r="A62">
            <v>120.758</v>
          </cell>
        </row>
        <row r="63">
          <cell r="A63">
            <v>120.758</v>
          </cell>
        </row>
        <row r="64">
          <cell r="A64">
            <v>120.758</v>
          </cell>
        </row>
        <row r="65">
          <cell r="A65">
            <v>120.77</v>
          </cell>
        </row>
        <row r="66">
          <cell r="A66">
            <v>120.758</v>
          </cell>
        </row>
        <row r="67">
          <cell r="A67">
            <v>120.758</v>
          </cell>
        </row>
        <row r="68">
          <cell r="A68">
            <v>120.757</v>
          </cell>
        </row>
        <row r="69">
          <cell r="A69">
            <v>120.757</v>
          </cell>
        </row>
        <row r="70">
          <cell r="A70">
            <v>120.765</v>
          </cell>
        </row>
        <row r="71">
          <cell r="A71">
            <v>120.753</v>
          </cell>
        </row>
        <row r="72">
          <cell r="A72">
            <v>120.749</v>
          </cell>
        </row>
        <row r="73">
          <cell r="A73">
            <v>120.753</v>
          </cell>
        </row>
        <row r="74">
          <cell r="A74">
            <v>120.749</v>
          </cell>
        </row>
        <row r="75">
          <cell r="A75">
            <v>120.772</v>
          </cell>
        </row>
        <row r="76">
          <cell r="A76">
            <v>120.757</v>
          </cell>
        </row>
        <row r="77">
          <cell r="A77">
            <v>120.757</v>
          </cell>
        </row>
        <row r="78">
          <cell r="A78">
            <v>120.758</v>
          </cell>
        </row>
        <row r="79">
          <cell r="A79">
            <v>121.656</v>
          </cell>
        </row>
        <row r="80">
          <cell r="A80">
            <v>121.73</v>
          </cell>
        </row>
        <row r="81">
          <cell r="A81">
            <v>121.707</v>
          </cell>
        </row>
        <row r="82">
          <cell r="A82">
            <v>121.715</v>
          </cell>
        </row>
        <row r="83">
          <cell r="A83">
            <v>121.707</v>
          </cell>
        </row>
        <row r="84">
          <cell r="A84">
            <v>121.703</v>
          </cell>
        </row>
        <row r="85">
          <cell r="A85">
            <v>121.73</v>
          </cell>
        </row>
        <row r="86">
          <cell r="A86">
            <v>121.711</v>
          </cell>
        </row>
        <row r="87">
          <cell r="A87">
            <v>121.41</v>
          </cell>
        </row>
        <row r="88">
          <cell r="A88">
            <v>121.746</v>
          </cell>
        </row>
        <row r="89">
          <cell r="A89">
            <v>121.705</v>
          </cell>
        </row>
        <row r="90">
          <cell r="A90">
            <v>122.057</v>
          </cell>
        </row>
        <row r="91">
          <cell r="A91">
            <v>122.662</v>
          </cell>
        </row>
        <row r="92">
          <cell r="A92">
            <v>122.841</v>
          </cell>
        </row>
        <row r="93">
          <cell r="A93">
            <v>128.529</v>
          </cell>
        </row>
        <row r="94">
          <cell r="A94">
            <v>132.111</v>
          </cell>
        </row>
        <row r="95">
          <cell r="A95">
            <v>132.494</v>
          </cell>
        </row>
        <row r="96">
          <cell r="A96">
            <v>133.51</v>
          </cell>
        </row>
        <row r="97">
          <cell r="A97">
            <v>133.85</v>
          </cell>
        </row>
        <row r="98">
          <cell r="A98">
            <v>130.756</v>
          </cell>
        </row>
        <row r="99">
          <cell r="A99">
            <v>130.807</v>
          </cell>
        </row>
        <row r="100">
          <cell r="A100">
            <v>130.705</v>
          </cell>
        </row>
        <row r="101">
          <cell r="A101">
            <v>130.666</v>
          </cell>
        </row>
        <row r="102">
          <cell r="A102">
            <v>130.097</v>
          </cell>
        </row>
        <row r="103">
          <cell r="A103">
            <v>130.089</v>
          </cell>
        </row>
        <row r="104">
          <cell r="A104">
            <v>130.124</v>
          </cell>
        </row>
        <row r="105">
          <cell r="A105">
            <v>130.101</v>
          </cell>
        </row>
        <row r="106">
          <cell r="A106">
            <v>130.085</v>
          </cell>
        </row>
        <row r="107">
          <cell r="A107">
            <v>127.499</v>
          </cell>
        </row>
        <row r="108">
          <cell r="A108">
            <v>124.74</v>
          </cell>
        </row>
        <row r="109">
          <cell r="A109">
            <v>124.529</v>
          </cell>
        </row>
        <row r="110">
          <cell r="A110">
            <v>125.268</v>
          </cell>
        </row>
        <row r="111">
          <cell r="A111">
            <v>125.201</v>
          </cell>
        </row>
        <row r="112">
          <cell r="A112">
            <v>125.291</v>
          </cell>
        </row>
        <row r="113">
          <cell r="A113">
            <v>125.244</v>
          </cell>
        </row>
        <row r="114">
          <cell r="A114">
            <v>125.268</v>
          </cell>
        </row>
        <row r="115">
          <cell r="A115">
            <v>125.248</v>
          </cell>
        </row>
        <row r="116">
          <cell r="A116">
            <v>133.599</v>
          </cell>
        </row>
        <row r="117">
          <cell r="A117">
            <v>134.22</v>
          </cell>
        </row>
        <row r="118">
          <cell r="A118">
            <v>134.317</v>
          </cell>
        </row>
        <row r="119">
          <cell r="A119">
            <v>134.274</v>
          </cell>
        </row>
        <row r="120">
          <cell r="A120">
            <v>134.263</v>
          </cell>
        </row>
        <row r="121">
          <cell r="A121">
            <v>130.735</v>
          </cell>
        </row>
        <row r="122">
          <cell r="A122">
            <v>130.7</v>
          </cell>
        </row>
        <row r="123">
          <cell r="A123">
            <v>130.489</v>
          </cell>
        </row>
        <row r="124">
          <cell r="A124">
            <v>130.493</v>
          </cell>
        </row>
        <row r="125">
          <cell r="A125">
            <v>130.337</v>
          </cell>
        </row>
        <row r="126">
          <cell r="A126">
            <v>123.584</v>
          </cell>
        </row>
        <row r="127">
          <cell r="A127">
            <v>123.639</v>
          </cell>
        </row>
        <row r="128">
          <cell r="A128">
            <v>123.666</v>
          </cell>
        </row>
        <row r="129">
          <cell r="A129">
            <v>123.65</v>
          </cell>
        </row>
        <row r="130">
          <cell r="A130">
            <v>130.293</v>
          </cell>
        </row>
        <row r="131">
          <cell r="A131">
            <v>134.007</v>
          </cell>
        </row>
        <row r="132">
          <cell r="A132">
            <v>133.405</v>
          </cell>
        </row>
        <row r="133">
          <cell r="A133">
            <v>133.413</v>
          </cell>
        </row>
        <row r="134">
          <cell r="A134">
            <v>133.382</v>
          </cell>
        </row>
        <row r="135">
          <cell r="A135">
            <v>133.383</v>
          </cell>
        </row>
        <row r="136">
          <cell r="A136">
            <v>133.383</v>
          </cell>
        </row>
        <row r="137">
          <cell r="A137">
            <v>136.489</v>
          </cell>
        </row>
        <row r="138">
          <cell r="A138">
            <v>131.033</v>
          </cell>
        </row>
        <row r="139">
          <cell r="A139">
            <v>130.658</v>
          </cell>
        </row>
        <row r="140">
          <cell r="A140">
            <v>131.873</v>
          </cell>
        </row>
        <row r="141">
          <cell r="A141">
            <v>131.154</v>
          </cell>
        </row>
        <row r="142">
          <cell r="A142">
            <v>131.139</v>
          </cell>
        </row>
        <row r="143">
          <cell r="A143">
            <v>131.131</v>
          </cell>
        </row>
        <row r="144">
          <cell r="A144">
            <v>131.748</v>
          </cell>
        </row>
        <row r="145">
          <cell r="A145">
            <v>132.154</v>
          </cell>
        </row>
        <row r="146">
          <cell r="A146">
            <v>132.198</v>
          </cell>
        </row>
        <row r="147">
          <cell r="A147">
            <v>132.198</v>
          </cell>
        </row>
        <row r="148">
          <cell r="A148">
            <v>132.198</v>
          </cell>
        </row>
        <row r="149">
          <cell r="A149">
            <v>132.222</v>
          </cell>
        </row>
        <row r="150">
          <cell r="A150">
            <v>132.206</v>
          </cell>
        </row>
        <row r="151">
          <cell r="A151">
            <v>132.202</v>
          </cell>
        </row>
        <row r="152">
          <cell r="A152">
            <v>132.202</v>
          </cell>
        </row>
        <row r="153">
          <cell r="A153">
            <v>132.202</v>
          </cell>
        </row>
        <row r="154">
          <cell r="A154">
            <v>127.069</v>
          </cell>
        </row>
        <row r="155">
          <cell r="A155">
            <v>127.069</v>
          </cell>
        </row>
        <row r="156">
          <cell r="A156">
            <v>127.069</v>
          </cell>
        </row>
        <row r="157">
          <cell r="A157">
            <v>127.069</v>
          </cell>
        </row>
        <row r="158">
          <cell r="A158">
            <v>127.085</v>
          </cell>
        </row>
        <row r="159">
          <cell r="A159">
            <v>127.069</v>
          </cell>
        </row>
        <row r="160">
          <cell r="A160">
            <v>127.068</v>
          </cell>
        </row>
        <row r="161">
          <cell r="A161">
            <v>127.068</v>
          </cell>
        </row>
        <row r="162">
          <cell r="A162">
            <v>127.096</v>
          </cell>
        </row>
        <row r="163">
          <cell r="A163">
            <v>134.271</v>
          </cell>
        </row>
        <row r="164">
          <cell r="A164">
            <v>96.9824</v>
          </cell>
        </row>
        <row r="165">
          <cell r="A165">
            <v>96.8613</v>
          </cell>
        </row>
        <row r="166">
          <cell r="A166">
            <v>96.873</v>
          </cell>
        </row>
        <row r="167">
          <cell r="A167">
            <v>96.8701</v>
          </cell>
        </row>
        <row r="168">
          <cell r="A168">
            <v>96.8701</v>
          </cell>
        </row>
        <row r="169">
          <cell r="A169">
            <v>96.8701</v>
          </cell>
        </row>
        <row r="170">
          <cell r="A170">
            <v>96.8701</v>
          </cell>
        </row>
        <row r="171">
          <cell r="A171">
            <v>96.8701</v>
          </cell>
        </row>
        <row r="172">
          <cell r="A172">
            <v>96.8701</v>
          </cell>
        </row>
        <row r="173">
          <cell r="A173">
            <v>96.8701</v>
          </cell>
        </row>
        <row r="174">
          <cell r="A174">
            <v>96.8701</v>
          </cell>
        </row>
        <row r="175">
          <cell r="A175">
            <v>96.8701</v>
          </cell>
        </row>
        <row r="176">
          <cell r="A176">
            <v>96.8701</v>
          </cell>
        </row>
        <row r="177">
          <cell r="A177">
            <v>96.8701</v>
          </cell>
        </row>
        <row r="178">
          <cell r="A178">
            <v>96.8701</v>
          </cell>
        </row>
        <row r="179">
          <cell r="A179">
            <v>96.8701</v>
          </cell>
        </row>
        <row r="180">
          <cell r="A180">
            <v>96.8701</v>
          </cell>
        </row>
        <row r="181">
          <cell r="A181">
            <v>96.8691</v>
          </cell>
        </row>
        <row r="182">
          <cell r="A182">
            <v>89.6855</v>
          </cell>
        </row>
        <row r="183">
          <cell r="A183">
            <v>89.6855</v>
          </cell>
        </row>
        <row r="184">
          <cell r="A184">
            <v>89.6855</v>
          </cell>
        </row>
        <row r="185">
          <cell r="A185">
            <v>89.6855</v>
          </cell>
        </row>
        <row r="186">
          <cell r="A186">
            <v>89.6855</v>
          </cell>
        </row>
        <row r="187">
          <cell r="A187">
            <v>89.6855</v>
          </cell>
        </row>
        <row r="188">
          <cell r="A188">
            <v>89.6738</v>
          </cell>
        </row>
        <row r="189">
          <cell r="A189">
            <v>89.6738</v>
          </cell>
        </row>
        <row r="190">
          <cell r="A190">
            <v>89.6748</v>
          </cell>
        </row>
        <row r="191">
          <cell r="A191">
            <v>89.6748</v>
          </cell>
        </row>
        <row r="192">
          <cell r="A192">
            <v>89.6748</v>
          </cell>
        </row>
        <row r="193">
          <cell r="A193">
            <v>89.6748</v>
          </cell>
        </row>
        <row r="194">
          <cell r="A194">
            <v>89.6748</v>
          </cell>
        </row>
        <row r="195">
          <cell r="A195">
            <v>89.6748</v>
          </cell>
        </row>
        <row r="196">
          <cell r="A196">
            <v>89.6748</v>
          </cell>
        </row>
        <row r="197">
          <cell r="A197">
            <v>89.6748</v>
          </cell>
        </row>
        <row r="198">
          <cell r="A198">
            <v>89.6748</v>
          </cell>
        </row>
        <row r="199">
          <cell r="A199">
            <v>89.6748</v>
          </cell>
        </row>
        <row r="200">
          <cell r="A200">
            <v>89.6748</v>
          </cell>
        </row>
        <row r="201">
          <cell r="A201">
            <v>89.6748</v>
          </cell>
        </row>
        <row r="202">
          <cell r="A202">
            <v>89.6748</v>
          </cell>
        </row>
        <row r="203">
          <cell r="A203">
            <v>89.6738</v>
          </cell>
        </row>
        <row r="204">
          <cell r="A204">
            <v>89.6738</v>
          </cell>
        </row>
        <row r="205">
          <cell r="A205">
            <v>89.6738</v>
          </cell>
        </row>
        <row r="206">
          <cell r="A206">
            <v>89.6738</v>
          </cell>
        </row>
        <row r="207">
          <cell r="A207">
            <v>89.6738</v>
          </cell>
        </row>
        <row r="208">
          <cell r="A208">
            <v>89.6738</v>
          </cell>
        </row>
        <row r="209">
          <cell r="A209">
            <v>89.6777</v>
          </cell>
        </row>
        <row r="210">
          <cell r="A210">
            <v>89.6738</v>
          </cell>
        </row>
        <row r="211">
          <cell r="A211">
            <v>89.6738</v>
          </cell>
        </row>
        <row r="212">
          <cell r="A212">
            <v>89.6738</v>
          </cell>
        </row>
        <row r="213">
          <cell r="A213">
            <v>89.6748</v>
          </cell>
        </row>
        <row r="214">
          <cell r="A214">
            <v>89.6748</v>
          </cell>
        </row>
        <row r="215">
          <cell r="A215">
            <v>89.6748</v>
          </cell>
        </row>
        <row r="216">
          <cell r="A216">
            <v>89.6748</v>
          </cell>
        </row>
        <row r="217">
          <cell r="A217">
            <v>89.6748</v>
          </cell>
        </row>
        <row r="218">
          <cell r="A218">
            <v>89.6748</v>
          </cell>
        </row>
        <row r="219">
          <cell r="A219">
            <v>89.6748</v>
          </cell>
        </row>
        <row r="220">
          <cell r="A220">
            <v>89.6748</v>
          </cell>
        </row>
        <row r="221">
          <cell r="A221">
            <v>89.6748</v>
          </cell>
        </row>
        <row r="222">
          <cell r="A222">
            <v>89.6748</v>
          </cell>
        </row>
        <row r="223">
          <cell r="A223">
            <v>89.6748</v>
          </cell>
        </row>
        <row r="224">
          <cell r="A224">
            <v>89.6748</v>
          </cell>
        </row>
        <row r="225">
          <cell r="A225">
            <v>89.6748</v>
          </cell>
        </row>
        <row r="226">
          <cell r="A226">
            <v>89.6699</v>
          </cell>
        </row>
        <row r="227">
          <cell r="A227">
            <v>89.6738</v>
          </cell>
        </row>
        <row r="228">
          <cell r="A228">
            <v>89.6729</v>
          </cell>
        </row>
        <row r="229">
          <cell r="A229">
            <v>89.6729</v>
          </cell>
        </row>
        <row r="230">
          <cell r="A230">
            <v>89.6729</v>
          </cell>
        </row>
        <row r="231">
          <cell r="A231">
            <v>89.6729</v>
          </cell>
        </row>
        <row r="232">
          <cell r="A232">
            <v>89.6738</v>
          </cell>
        </row>
        <row r="233">
          <cell r="A233">
            <v>89.6729</v>
          </cell>
        </row>
        <row r="234">
          <cell r="A234">
            <v>89.6729</v>
          </cell>
        </row>
        <row r="235">
          <cell r="A235">
            <v>89.6729</v>
          </cell>
        </row>
        <row r="236">
          <cell r="A236">
            <v>89.6699</v>
          </cell>
        </row>
        <row r="237">
          <cell r="A237">
            <v>89.6738</v>
          </cell>
        </row>
        <row r="238">
          <cell r="A238">
            <v>89.6738</v>
          </cell>
        </row>
        <row r="239">
          <cell r="A239">
            <v>89.6738</v>
          </cell>
        </row>
        <row r="240">
          <cell r="A240">
            <v>89.6738</v>
          </cell>
        </row>
        <row r="241">
          <cell r="A241">
            <v>89.6738</v>
          </cell>
        </row>
        <row r="242">
          <cell r="A242">
            <v>89.6738</v>
          </cell>
        </row>
        <row r="243">
          <cell r="A243">
            <v>89.6738</v>
          </cell>
        </row>
        <row r="244">
          <cell r="A244">
            <v>89.6738</v>
          </cell>
        </row>
        <row r="245">
          <cell r="A245">
            <v>89.6738</v>
          </cell>
        </row>
        <row r="246">
          <cell r="A246">
            <v>89.6738</v>
          </cell>
        </row>
        <row r="247">
          <cell r="A247">
            <v>89.6738</v>
          </cell>
        </row>
        <row r="248">
          <cell r="A248">
            <v>89.6738</v>
          </cell>
        </row>
        <row r="249">
          <cell r="A249">
            <v>89.6729</v>
          </cell>
        </row>
        <row r="250">
          <cell r="A250">
            <v>89.6729</v>
          </cell>
        </row>
        <row r="251">
          <cell r="A251">
            <v>89.6729</v>
          </cell>
        </row>
        <row r="252">
          <cell r="A252">
            <v>89.6729</v>
          </cell>
        </row>
        <row r="253">
          <cell r="A253">
            <v>89.6729</v>
          </cell>
        </row>
        <row r="254">
          <cell r="A254">
            <v>89.6729</v>
          </cell>
        </row>
        <row r="255">
          <cell r="A255">
            <v>89.6729</v>
          </cell>
        </row>
        <row r="256">
          <cell r="A256">
            <v>89.6729</v>
          </cell>
        </row>
        <row r="257">
          <cell r="A257">
            <v>89.6729</v>
          </cell>
        </row>
        <row r="258">
          <cell r="A258">
            <v>89.6729</v>
          </cell>
        </row>
        <row r="259">
          <cell r="A259">
            <v>89.6738</v>
          </cell>
        </row>
        <row r="260">
          <cell r="A260">
            <v>89.6738</v>
          </cell>
        </row>
        <row r="261">
          <cell r="A261">
            <v>89.6738</v>
          </cell>
        </row>
        <row r="262">
          <cell r="A262">
            <v>89.6738</v>
          </cell>
        </row>
        <row r="263">
          <cell r="A263">
            <v>89.6738</v>
          </cell>
        </row>
        <row r="264">
          <cell r="A264">
            <v>89.6738</v>
          </cell>
        </row>
        <row r="265">
          <cell r="A265">
            <v>89.6738</v>
          </cell>
        </row>
        <row r="266">
          <cell r="A266">
            <v>89.6426</v>
          </cell>
        </row>
        <row r="267">
          <cell r="A267">
            <v>89.6426</v>
          </cell>
        </row>
        <row r="268">
          <cell r="A268">
            <v>89.6426</v>
          </cell>
        </row>
        <row r="269">
          <cell r="A269">
            <v>89.6426</v>
          </cell>
        </row>
        <row r="270">
          <cell r="A270">
            <v>89.6426</v>
          </cell>
        </row>
        <row r="271">
          <cell r="A271">
            <v>89.6426</v>
          </cell>
        </row>
        <row r="272">
          <cell r="A272">
            <v>89.6416</v>
          </cell>
        </row>
        <row r="273">
          <cell r="A273">
            <v>89.6416</v>
          </cell>
        </row>
        <row r="274">
          <cell r="A274">
            <v>89.6221</v>
          </cell>
        </row>
        <row r="275">
          <cell r="A275">
            <v>89.6182</v>
          </cell>
        </row>
        <row r="276">
          <cell r="A276">
            <v>89.6182</v>
          </cell>
        </row>
        <row r="277">
          <cell r="A277">
            <v>89.6182</v>
          </cell>
        </row>
        <row r="278">
          <cell r="A278">
            <v>89.6182</v>
          </cell>
        </row>
        <row r="279">
          <cell r="A279">
            <v>89.6182</v>
          </cell>
        </row>
        <row r="280">
          <cell r="A280">
            <v>89.6182</v>
          </cell>
        </row>
        <row r="281">
          <cell r="A281">
            <v>89.6182</v>
          </cell>
        </row>
        <row r="282">
          <cell r="A282">
            <v>89.6191</v>
          </cell>
        </row>
        <row r="283">
          <cell r="A283">
            <v>89.6191</v>
          </cell>
        </row>
        <row r="284">
          <cell r="A284">
            <v>89.6152</v>
          </cell>
        </row>
        <row r="285">
          <cell r="A285">
            <v>89.6191</v>
          </cell>
        </row>
        <row r="286">
          <cell r="A286">
            <v>89.6191</v>
          </cell>
        </row>
        <row r="287">
          <cell r="A287">
            <v>89.6191</v>
          </cell>
        </row>
        <row r="288">
          <cell r="A288">
            <v>89.6191</v>
          </cell>
        </row>
        <row r="289">
          <cell r="A289">
            <v>91.2949</v>
          </cell>
        </row>
        <row r="290">
          <cell r="A290">
            <v>89.7559</v>
          </cell>
        </row>
        <row r="291">
          <cell r="A291">
            <v>89.6348</v>
          </cell>
        </row>
        <row r="292">
          <cell r="A292">
            <v>89.6348</v>
          </cell>
        </row>
        <row r="293">
          <cell r="A293">
            <v>89.6348</v>
          </cell>
        </row>
        <row r="294">
          <cell r="A294">
            <v>89.6299</v>
          </cell>
        </row>
        <row r="295">
          <cell r="A295">
            <v>102.2</v>
          </cell>
        </row>
        <row r="296">
          <cell r="A296">
            <v>114.072</v>
          </cell>
        </row>
        <row r="297">
          <cell r="A297">
            <v>114.072</v>
          </cell>
        </row>
        <row r="298">
          <cell r="A298">
            <v>114.1</v>
          </cell>
        </row>
        <row r="299">
          <cell r="A299">
            <v>114.088</v>
          </cell>
        </row>
        <row r="300">
          <cell r="A300">
            <v>114.076</v>
          </cell>
        </row>
        <row r="301">
          <cell r="A301">
            <v>114.076</v>
          </cell>
        </row>
        <row r="302">
          <cell r="A302">
            <v>114.076</v>
          </cell>
        </row>
        <row r="303">
          <cell r="A303">
            <v>126.895</v>
          </cell>
        </row>
        <row r="304">
          <cell r="A304">
            <v>126.786</v>
          </cell>
        </row>
        <row r="305">
          <cell r="A305">
            <v>126.802</v>
          </cell>
        </row>
        <row r="306">
          <cell r="A306">
            <v>126.771</v>
          </cell>
        </row>
        <row r="307">
          <cell r="A307">
            <v>126.771</v>
          </cell>
        </row>
        <row r="308">
          <cell r="A308">
            <v>126.841</v>
          </cell>
        </row>
        <row r="309">
          <cell r="A309">
            <v>126.688</v>
          </cell>
        </row>
        <row r="310">
          <cell r="A310">
            <v>128.247</v>
          </cell>
        </row>
        <row r="311">
          <cell r="A311">
            <v>137.302</v>
          </cell>
        </row>
        <row r="312">
          <cell r="A312">
            <v>137.247</v>
          </cell>
        </row>
        <row r="313">
          <cell r="A313">
            <v>137.251</v>
          </cell>
        </row>
        <row r="314">
          <cell r="A314">
            <v>137.231</v>
          </cell>
        </row>
        <row r="315">
          <cell r="A315">
            <v>137.146</v>
          </cell>
        </row>
        <row r="316">
          <cell r="A316">
            <v>134.024</v>
          </cell>
        </row>
        <row r="317">
          <cell r="A317">
            <v>134.055</v>
          </cell>
        </row>
        <row r="318">
          <cell r="A318">
            <v>133.867</v>
          </cell>
        </row>
        <row r="319">
          <cell r="A319">
            <v>133.453</v>
          </cell>
        </row>
        <row r="320">
          <cell r="A320">
            <v>133.445</v>
          </cell>
        </row>
        <row r="321">
          <cell r="A321">
            <v>133.457</v>
          </cell>
        </row>
        <row r="322">
          <cell r="A322">
            <v>133.465</v>
          </cell>
        </row>
        <row r="323">
          <cell r="A323">
            <v>133.441</v>
          </cell>
        </row>
        <row r="324">
          <cell r="A324">
            <v>133.449</v>
          </cell>
        </row>
        <row r="325">
          <cell r="A325">
            <v>133.445</v>
          </cell>
        </row>
        <row r="326">
          <cell r="A326">
            <v>133.587</v>
          </cell>
        </row>
        <row r="327">
          <cell r="A327">
            <v>127.247</v>
          </cell>
        </row>
        <row r="328">
          <cell r="A328">
            <v>127.259</v>
          </cell>
        </row>
        <row r="329">
          <cell r="A329">
            <v>127.372</v>
          </cell>
        </row>
        <row r="330">
          <cell r="A330">
            <v>127.505</v>
          </cell>
        </row>
        <row r="331">
          <cell r="A331">
            <v>127.485</v>
          </cell>
        </row>
        <row r="332">
          <cell r="A332">
            <v>127.38</v>
          </cell>
        </row>
        <row r="333">
          <cell r="A333">
            <v>135.924</v>
          </cell>
        </row>
        <row r="334">
          <cell r="A334">
            <v>135.889</v>
          </cell>
        </row>
        <row r="335">
          <cell r="A335">
            <v>136.643</v>
          </cell>
        </row>
        <row r="336">
          <cell r="A336">
            <v>136.639</v>
          </cell>
        </row>
        <row r="337">
          <cell r="A337">
            <v>136.631</v>
          </cell>
        </row>
        <row r="338">
          <cell r="A338">
            <v>136.631</v>
          </cell>
        </row>
        <row r="339">
          <cell r="A339">
            <v>136.629</v>
          </cell>
        </row>
        <row r="340">
          <cell r="A340">
            <v>136.638</v>
          </cell>
        </row>
        <row r="341">
          <cell r="A341">
            <v>133.899</v>
          </cell>
        </row>
        <row r="342">
          <cell r="A342">
            <v>133.29</v>
          </cell>
        </row>
        <row r="343">
          <cell r="A343">
            <v>133.196</v>
          </cell>
        </row>
        <row r="344">
          <cell r="A344">
            <v>133.2</v>
          </cell>
        </row>
        <row r="345">
          <cell r="A345">
            <v>133.2</v>
          </cell>
        </row>
        <row r="346">
          <cell r="A346">
            <v>133.528</v>
          </cell>
        </row>
        <row r="347">
          <cell r="A347">
            <v>133.134</v>
          </cell>
        </row>
        <row r="348">
          <cell r="A348">
            <v>133.138</v>
          </cell>
        </row>
        <row r="349">
          <cell r="A349">
            <v>133.162</v>
          </cell>
        </row>
        <row r="350">
          <cell r="A350">
            <v>134.953</v>
          </cell>
        </row>
        <row r="351">
          <cell r="A351">
            <v>135.929</v>
          </cell>
        </row>
        <row r="352">
          <cell r="A352">
            <v>135.159</v>
          </cell>
        </row>
        <row r="353">
          <cell r="A353">
            <v>133.519</v>
          </cell>
        </row>
        <row r="354">
          <cell r="A354">
            <v>133.479</v>
          </cell>
        </row>
        <row r="355">
          <cell r="A355">
            <v>133.452</v>
          </cell>
        </row>
        <row r="356">
          <cell r="A356">
            <v>130.132</v>
          </cell>
        </row>
        <row r="357">
          <cell r="A357">
            <v>131.467</v>
          </cell>
        </row>
        <row r="358">
          <cell r="A358">
            <v>133.541</v>
          </cell>
        </row>
        <row r="359">
          <cell r="A359">
            <v>134.541</v>
          </cell>
        </row>
        <row r="360">
          <cell r="A360">
            <v>137.893</v>
          </cell>
        </row>
        <row r="361">
          <cell r="A361">
            <v>138.239</v>
          </cell>
        </row>
        <row r="362">
          <cell r="A362">
            <v>138.316</v>
          </cell>
        </row>
        <row r="363">
          <cell r="A363">
            <v>138.289</v>
          </cell>
        </row>
        <row r="364">
          <cell r="A364">
            <v>139.914</v>
          </cell>
        </row>
        <row r="365">
          <cell r="A365">
            <v>139.93</v>
          </cell>
        </row>
        <row r="366">
          <cell r="A366">
            <v>137.586</v>
          </cell>
        </row>
        <row r="367">
          <cell r="A367">
            <v>134.73</v>
          </cell>
        </row>
        <row r="368">
          <cell r="A368">
            <v>134.672</v>
          </cell>
        </row>
        <row r="369">
          <cell r="A369">
            <v>134.715</v>
          </cell>
        </row>
        <row r="370">
          <cell r="A370">
            <v>137.005</v>
          </cell>
        </row>
        <row r="371">
          <cell r="A371">
            <v>136.927</v>
          </cell>
        </row>
        <row r="372">
          <cell r="A372">
            <v>136.931</v>
          </cell>
        </row>
        <row r="373">
          <cell r="A373">
            <v>134.575</v>
          </cell>
        </row>
        <row r="374">
          <cell r="A374">
            <v>139.584</v>
          </cell>
        </row>
        <row r="375">
          <cell r="A375">
            <v>141.291</v>
          </cell>
        </row>
        <row r="376">
          <cell r="A376">
            <v>140.514</v>
          </cell>
        </row>
        <row r="377">
          <cell r="A377">
            <v>140.338</v>
          </cell>
        </row>
        <row r="378">
          <cell r="A378">
            <v>138.771</v>
          </cell>
        </row>
        <row r="379">
          <cell r="A379">
            <v>137.107</v>
          </cell>
        </row>
        <row r="380">
          <cell r="A380">
            <v>137.136</v>
          </cell>
        </row>
        <row r="381">
          <cell r="A381">
            <v>137.94</v>
          </cell>
        </row>
        <row r="382">
          <cell r="A382">
            <v>137.842</v>
          </cell>
        </row>
        <row r="383">
          <cell r="A383">
            <v>137.854</v>
          </cell>
        </row>
        <row r="384">
          <cell r="A384">
            <v>137.83</v>
          </cell>
        </row>
        <row r="385">
          <cell r="A385">
            <v>137.838</v>
          </cell>
        </row>
        <row r="386">
          <cell r="A386">
            <v>137.83</v>
          </cell>
        </row>
        <row r="387">
          <cell r="A387">
            <v>128.873</v>
          </cell>
        </row>
        <row r="388">
          <cell r="A388">
            <v>128.885</v>
          </cell>
        </row>
        <row r="389">
          <cell r="A389">
            <v>128.877</v>
          </cell>
        </row>
        <row r="390">
          <cell r="A390">
            <v>128.865</v>
          </cell>
        </row>
        <row r="391">
          <cell r="A391">
            <v>128.877</v>
          </cell>
        </row>
        <row r="392">
          <cell r="A392">
            <v>128.858</v>
          </cell>
        </row>
        <row r="393">
          <cell r="A393">
            <v>128.933</v>
          </cell>
        </row>
        <row r="394">
          <cell r="A394">
            <v>165.675</v>
          </cell>
        </row>
        <row r="395">
          <cell r="A395">
            <v>168.434</v>
          </cell>
        </row>
        <row r="396">
          <cell r="A396">
            <v>169.957</v>
          </cell>
        </row>
        <row r="397">
          <cell r="A397">
            <v>170.131</v>
          </cell>
        </row>
        <row r="398">
          <cell r="A398">
            <v>170.443</v>
          </cell>
        </row>
        <row r="399">
          <cell r="A399">
            <v>171.267</v>
          </cell>
        </row>
        <row r="400">
          <cell r="A400">
            <v>171.236</v>
          </cell>
        </row>
        <row r="401">
          <cell r="A401">
            <v>173.201</v>
          </cell>
        </row>
        <row r="402">
          <cell r="A402">
            <v>173.209</v>
          </cell>
        </row>
        <row r="403">
          <cell r="A403">
            <v>173.193</v>
          </cell>
        </row>
        <row r="404">
          <cell r="A404">
            <v>173.201</v>
          </cell>
        </row>
        <row r="405">
          <cell r="A405">
            <v>173.462</v>
          </cell>
        </row>
        <row r="406">
          <cell r="A406">
            <v>179.931</v>
          </cell>
        </row>
        <row r="407">
          <cell r="A407">
            <v>181.361</v>
          </cell>
        </row>
        <row r="408">
          <cell r="A408">
            <v>180.17</v>
          </cell>
        </row>
        <row r="409">
          <cell r="A409">
            <v>179.99</v>
          </cell>
        </row>
        <row r="410">
          <cell r="A410">
            <v>179.986</v>
          </cell>
        </row>
        <row r="411">
          <cell r="A411">
            <v>179.979</v>
          </cell>
        </row>
        <row r="412">
          <cell r="A412">
            <v>179.979</v>
          </cell>
        </row>
        <row r="413">
          <cell r="A413">
            <v>179.861</v>
          </cell>
        </row>
        <row r="414">
          <cell r="A414">
            <v>176.442</v>
          </cell>
        </row>
        <row r="415">
          <cell r="A415">
            <v>176.619</v>
          </cell>
        </row>
        <row r="416">
          <cell r="A416">
            <v>146.062</v>
          </cell>
        </row>
        <row r="417">
          <cell r="A417">
            <v>145.93</v>
          </cell>
        </row>
        <row r="418">
          <cell r="A418">
            <v>145.93</v>
          </cell>
        </row>
        <row r="419">
          <cell r="A419">
            <v>145.953</v>
          </cell>
        </row>
        <row r="420">
          <cell r="A420">
            <v>111.129</v>
          </cell>
        </row>
        <row r="421">
          <cell r="A421">
            <v>110.211</v>
          </cell>
        </row>
        <row r="422">
          <cell r="A422">
            <v>109.066</v>
          </cell>
        </row>
        <row r="423">
          <cell r="A423">
            <v>108.906</v>
          </cell>
        </row>
        <row r="424">
          <cell r="A424">
            <v>108.906</v>
          </cell>
        </row>
        <row r="425">
          <cell r="A425">
            <v>108.906</v>
          </cell>
        </row>
        <row r="426">
          <cell r="A426">
            <v>108.905</v>
          </cell>
        </row>
        <row r="427">
          <cell r="A427">
            <v>108.905</v>
          </cell>
        </row>
        <row r="428">
          <cell r="A428">
            <v>108.905</v>
          </cell>
        </row>
        <row r="429">
          <cell r="A429">
            <v>108.905</v>
          </cell>
        </row>
        <row r="430">
          <cell r="A430">
            <v>108.905</v>
          </cell>
        </row>
        <row r="431">
          <cell r="A431">
            <v>108.905</v>
          </cell>
        </row>
        <row r="432">
          <cell r="A432">
            <v>108.905</v>
          </cell>
        </row>
        <row r="433">
          <cell r="A433">
            <v>108.905</v>
          </cell>
        </row>
        <row r="434">
          <cell r="A434">
            <v>93.585</v>
          </cell>
        </row>
        <row r="435">
          <cell r="A435">
            <v>93.5859</v>
          </cell>
        </row>
        <row r="436">
          <cell r="A436">
            <v>93.5859</v>
          </cell>
        </row>
        <row r="437">
          <cell r="A437">
            <v>93.5859</v>
          </cell>
        </row>
        <row r="438">
          <cell r="A438">
            <v>93.5859</v>
          </cell>
        </row>
        <row r="439">
          <cell r="A439">
            <v>93.5859</v>
          </cell>
        </row>
        <row r="440">
          <cell r="A440">
            <v>93.5859</v>
          </cell>
        </row>
        <row r="441">
          <cell r="A441">
            <v>93.5859</v>
          </cell>
        </row>
        <row r="442">
          <cell r="A442">
            <v>93.5859</v>
          </cell>
        </row>
        <row r="443">
          <cell r="A443">
            <v>93.5859</v>
          </cell>
        </row>
        <row r="444">
          <cell r="A444">
            <v>93.5781</v>
          </cell>
        </row>
        <row r="445">
          <cell r="A445">
            <v>93.5703</v>
          </cell>
        </row>
        <row r="446">
          <cell r="A446">
            <v>93.5703</v>
          </cell>
        </row>
        <row r="447">
          <cell r="A447">
            <v>93.5703</v>
          </cell>
        </row>
        <row r="448">
          <cell r="A448">
            <v>93.5703</v>
          </cell>
        </row>
        <row r="449">
          <cell r="A449">
            <v>93.5576</v>
          </cell>
        </row>
        <row r="450">
          <cell r="A450">
            <v>93.5576</v>
          </cell>
        </row>
        <row r="451">
          <cell r="A451">
            <v>93.5576</v>
          </cell>
        </row>
        <row r="452">
          <cell r="A452">
            <v>93.5576</v>
          </cell>
        </row>
        <row r="453">
          <cell r="A453">
            <v>93.5576</v>
          </cell>
        </row>
        <row r="454">
          <cell r="A454">
            <v>93.5576</v>
          </cell>
        </row>
        <row r="455">
          <cell r="A455">
            <v>93.5576</v>
          </cell>
        </row>
        <row r="456">
          <cell r="A456">
            <v>93.5576</v>
          </cell>
        </row>
        <row r="457">
          <cell r="A457">
            <v>93.5576</v>
          </cell>
        </row>
        <row r="458">
          <cell r="A458">
            <v>93.5586</v>
          </cell>
        </row>
        <row r="459">
          <cell r="A459">
            <v>93.5586</v>
          </cell>
        </row>
        <row r="460">
          <cell r="A460">
            <v>93.5586</v>
          </cell>
        </row>
        <row r="461">
          <cell r="A461">
            <v>93.5586</v>
          </cell>
        </row>
        <row r="462">
          <cell r="A462">
            <v>93.5586</v>
          </cell>
        </row>
        <row r="463">
          <cell r="A463">
            <v>93.5586</v>
          </cell>
        </row>
        <row r="464">
          <cell r="A464">
            <v>93.5586</v>
          </cell>
        </row>
        <row r="465">
          <cell r="A465">
            <v>93.5586</v>
          </cell>
        </row>
        <row r="466">
          <cell r="A466">
            <v>93.5586</v>
          </cell>
        </row>
        <row r="467">
          <cell r="A467">
            <v>93.5586</v>
          </cell>
        </row>
        <row r="468">
          <cell r="A468">
            <v>93.5547</v>
          </cell>
        </row>
        <row r="469">
          <cell r="A469">
            <v>93.5586</v>
          </cell>
        </row>
        <row r="470">
          <cell r="A470">
            <v>93.5586</v>
          </cell>
        </row>
        <row r="471">
          <cell r="A471">
            <v>93.5586</v>
          </cell>
        </row>
        <row r="472">
          <cell r="A472">
            <v>93.5576</v>
          </cell>
        </row>
        <row r="473">
          <cell r="A473">
            <v>93.5576</v>
          </cell>
        </row>
        <row r="474">
          <cell r="A474">
            <v>93.5576</v>
          </cell>
        </row>
        <row r="475">
          <cell r="A475">
            <v>93.5576</v>
          </cell>
        </row>
        <row r="476">
          <cell r="A476">
            <v>93.5576</v>
          </cell>
        </row>
        <row r="477">
          <cell r="A477">
            <v>93.5576</v>
          </cell>
        </row>
        <row r="478">
          <cell r="A478">
            <v>93.5615</v>
          </cell>
        </row>
        <row r="479">
          <cell r="A479">
            <v>93.5576</v>
          </cell>
        </row>
        <row r="480">
          <cell r="A480">
            <v>93.5576</v>
          </cell>
        </row>
        <row r="481">
          <cell r="A481">
            <v>93.5586</v>
          </cell>
        </row>
        <row r="482">
          <cell r="A482">
            <v>93.5586</v>
          </cell>
        </row>
        <row r="483">
          <cell r="A483">
            <v>93.5586</v>
          </cell>
        </row>
        <row r="484">
          <cell r="A484">
            <v>93.5586</v>
          </cell>
        </row>
        <row r="485">
          <cell r="A485">
            <v>93.5586</v>
          </cell>
        </row>
        <row r="486">
          <cell r="A486">
            <v>93.543</v>
          </cell>
        </row>
        <row r="487">
          <cell r="A487">
            <v>93.543</v>
          </cell>
        </row>
        <row r="488">
          <cell r="A488">
            <v>93.543</v>
          </cell>
        </row>
        <row r="489">
          <cell r="A489">
            <v>93.543</v>
          </cell>
        </row>
        <row r="490">
          <cell r="A490">
            <v>93.543</v>
          </cell>
        </row>
        <row r="491">
          <cell r="A491">
            <v>93.543</v>
          </cell>
        </row>
        <row r="492">
          <cell r="A492">
            <v>93.5391</v>
          </cell>
        </row>
        <row r="493">
          <cell r="A493">
            <v>93.543</v>
          </cell>
        </row>
        <row r="494">
          <cell r="A494">
            <v>93.543</v>
          </cell>
        </row>
        <row r="495">
          <cell r="A495">
            <v>93.542</v>
          </cell>
        </row>
        <row r="496">
          <cell r="A496">
            <v>93.542</v>
          </cell>
        </row>
        <row r="497">
          <cell r="A497">
            <v>93.542</v>
          </cell>
        </row>
        <row r="498">
          <cell r="A498">
            <v>93.542</v>
          </cell>
        </row>
        <row r="499">
          <cell r="A499">
            <v>93.542</v>
          </cell>
        </row>
        <row r="500">
          <cell r="A500">
            <v>93.542</v>
          </cell>
        </row>
        <row r="501">
          <cell r="A501">
            <v>93.542</v>
          </cell>
        </row>
        <row r="502">
          <cell r="A502">
            <v>93.542</v>
          </cell>
        </row>
        <row r="503">
          <cell r="A503">
            <v>93.542</v>
          </cell>
        </row>
        <row r="504">
          <cell r="A504">
            <v>93.543</v>
          </cell>
        </row>
        <row r="505">
          <cell r="A505">
            <v>93.543</v>
          </cell>
        </row>
        <row r="506">
          <cell r="A506">
            <v>93.543</v>
          </cell>
        </row>
        <row r="507">
          <cell r="A507">
            <v>93.543</v>
          </cell>
        </row>
        <row r="508">
          <cell r="A508">
            <v>93.543</v>
          </cell>
        </row>
        <row r="509">
          <cell r="A509">
            <v>93.543</v>
          </cell>
        </row>
        <row r="510">
          <cell r="A510">
            <v>93.543</v>
          </cell>
        </row>
        <row r="511">
          <cell r="A511">
            <v>93.543</v>
          </cell>
        </row>
        <row r="512">
          <cell r="A512">
            <v>93.543</v>
          </cell>
        </row>
        <row r="513">
          <cell r="A513">
            <v>93.543</v>
          </cell>
        </row>
        <row r="514">
          <cell r="A514">
            <v>93.543</v>
          </cell>
        </row>
        <row r="515">
          <cell r="A515">
            <v>93.543</v>
          </cell>
        </row>
        <row r="516">
          <cell r="A516">
            <v>93.5391</v>
          </cell>
        </row>
        <row r="517">
          <cell r="A517">
            <v>93.543</v>
          </cell>
        </row>
        <row r="518">
          <cell r="A518">
            <v>93.542</v>
          </cell>
        </row>
        <row r="519">
          <cell r="A519">
            <v>93.542</v>
          </cell>
        </row>
        <row r="520">
          <cell r="A520">
            <v>93.542</v>
          </cell>
        </row>
        <row r="521">
          <cell r="A521">
            <v>93.542</v>
          </cell>
        </row>
        <row r="522">
          <cell r="A522">
            <v>93.542</v>
          </cell>
        </row>
        <row r="523">
          <cell r="A523">
            <v>93.542</v>
          </cell>
        </row>
        <row r="524">
          <cell r="A524">
            <v>93.542</v>
          </cell>
        </row>
        <row r="525">
          <cell r="A525">
            <v>93.542</v>
          </cell>
        </row>
        <row r="526">
          <cell r="A526">
            <v>93.542</v>
          </cell>
        </row>
        <row r="527">
          <cell r="A527">
            <v>93.542</v>
          </cell>
        </row>
        <row r="528">
          <cell r="A528">
            <v>93.543</v>
          </cell>
        </row>
        <row r="529">
          <cell r="A529">
            <v>93.543</v>
          </cell>
        </row>
        <row r="530">
          <cell r="A530">
            <v>93.543</v>
          </cell>
        </row>
        <row r="531">
          <cell r="A531">
            <v>93.543</v>
          </cell>
        </row>
        <row r="532">
          <cell r="A532">
            <v>93.543</v>
          </cell>
        </row>
        <row r="533">
          <cell r="A533">
            <v>93.543</v>
          </cell>
        </row>
        <row r="534">
          <cell r="A534">
            <v>93.543</v>
          </cell>
        </row>
        <row r="535">
          <cell r="A535">
            <v>93.543</v>
          </cell>
        </row>
        <row r="536">
          <cell r="A536">
            <v>93.543</v>
          </cell>
        </row>
        <row r="537">
          <cell r="A537">
            <v>93.543</v>
          </cell>
        </row>
        <row r="538">
          <cell r="A538">
            <v>93.543</v>
          </cell>
        </row>
        <row r="539">
          <cell r="A539">
            <v>93.543</v>
          </cell>
        </row>
        <row r="540">
          <cell r="A540">
            <v>93.543</v>
          </cell>
        </row>
        <row r="541">
          <cell r="A541">
            <v>93.541</v>
          </cell>
        </row>
        <row r="542">
          <cell r="A542">
            <v>93.542</v>
          </cell>
        </row>
        <row r="543">
          <cell r="A543">
            <v>93.542</v>
          </cell>
        </row>
        <row r="544">
          <cell r="A544">
            <v>93.542</v>
          </cell>
        </row>
        <row r="545">
          <cell r="A545">
            <v>93.542</v>
          </cell>
        </row>
        <row r="546">
          <cell r="A546">
            <v>93.5264</v>
          </cell>
        </row>
        <row r="547">
          <cell r="A547">
            <v>93.5264</v>
          </cell>
        </row>
        <row r="548">
          <cell r="A548">
            <v>93.5264</v>
          </cell>
        </row>
        <row r="549">
          <cell r="A549">
            <v>93.5264</v>
          </cell>
        </row>
        <row r="550">
          <cell r="A550">
            <v>93.5264</v>
          </cell>
        </row>
        <row r="551">
          <cell r="A551">
            <v>93.5273</v>
          </cell>
        </row>
        <row r="552">
          <cell r="A552">
            <v>93.5273</v>
          </cell>
        </row>
        <row r="553">
          <cell r="A553">
            <v>93.5273</v>
          </cell>
        </row>
        <row r="554">
          <cell r="A554">
            <v>93.5273</v>
          </cell>
        </row>
        <row r="555">
          <cell r="A555">
            <v>93.5273</v>
          </cell>
        </row>
        <row r="556">
          <cell r="A556">
            <v>93.5273</v>
          </cell>
        </row>
        <row r="557">
          <cell r="A557">
            <v>93.5273</v>
          </cell>
        </row>
        <row r="558">
          <cell r="A558">
            <v>93.5273</v>
          </cell>
        </row>
        <row r="559">
          <cell r="A559">
            <v>93.5234</v>
          </cell>
        </row>
        <row r="560">
          <cell r="A560">
            <v>93.5234</v>
          </cell>
        </row>
        <row r="561">
          <cell r="A561">
            <v>93.5234</v>
          </cell>
        </row>
        <row r="562">
          <cell r="A562">
            <v>93.5234</v>
          </cell>
        </row>
        <row r="563">
          <cell r="A563">
            <v>93.5234</v>
          </cell>
        </row>
        <row r="564">
          <cell r="A564">
            <v>93.5234</v>
          </cell>
        </row>
        <row r="565">
          <cell r="A565">
            <v>93.5186</v>
          </cell>
        </row>
        <row r="566">
          <cell r="A566">
            <v>93.5225</v>
          </cell>
        </row>
        <row r="567">
          <cell r="A567">
            <v>93.5225</v>
          </cell>
        </row>
        <row r="568">
          <cell r="A568">
            <v>93.5225</v>
          </cell>
        </row>
        <row r="569">
          <cell r="A569">
            <v>93.5225</v>
          </cell>
        </row>
        <row r="570">
          <cell r="A570">
            <v>93.5225</v>
          </cell>
        </row>
        <row r="571">
          <cell r="A571">
            <v>93.5225</v>
          </cell>
        </row>
        <row r="572">
          <cell r="A572">
            <v>93.5225</v>
          </cell>
        </row>
        <row r="573">
          <cell r="A573">
            <v>93.5225</v>
          </cell>
        </row>
        <row r="574">
          <cell r="A574">
            <v>93.5234</v>
          </cell>
        </row>
        <row r="575">
          <cell r="A575">
            <v>93.5234</v>
          </cell>
        </row>
        <row r="576">
          <cell r="A576">
            <v>93.5234</v>
          </cell>
        </row>
        <row r="577">
          <cell r="A577">
            <v>93.5234</v>
          </cell>
        </row>
        <row r="578">
          <cell r="A578">
            <v>93.5234</v>
          </cell>
        </row>
        <row r="579">
          <cell r="A579">
            <v>93.5234</v>
          </cell>
        </row>
        <row r="580">
          <cell r="A580">
            <v>93.5234</v>
          </cell>
        </row>
        <row r="581">
          <cell r="A581">
            <v>93.5234</v>
          </cell>
        </row>
        <row r="582">
          <cell r="A582">
            <v>93.5234</v>
          </cell>
        </row>
        <row r="583">
          <cell r="A583">
            <v>93.5234</v>
          </cell>
        </row>
        <row r="584">
          <cell r="A584">
            <v>93.5234</v>
          </cell>
        </row>
        <row r="585">
          <cell r="A585">
            <v>93.5234</v>
          </cell>
        </row>
        <row r="586">
          <cell r="A586">
            <v>93.5215</v>
          </cell>
        </row>
        <row r="587">
          <cell r="A587">
            <v>95.2637</v>
          </cell>
        </row>
        <row r="588">
          <cell r="A588">
            <v>93.6182</v>
          </cell>
        </row>
        <row r="589">
          <cell r="A589">
            <v>93.5205</v>
          </cell>
        </row>
        <row r="590">
          <cell r="A590">
            <v>93.5244</v>
          </cell>
        </row>
        <row r="591">
          <cell r="A591">
            <v>93.5205</v>
          </cell>
        </row>
        <row r="592">
          <cell r="A592">
            <v>93.5244</v>
          </cell>
        </row>
        <row r="593">
          <cell r="A593">
            <v>117.606</v>
          </cell>
        </row>
        <row r="594">
          <cell r="A594">
            <v>117.599</v>
          </cell>
        </row>
        <row r="595">
          <cell r="A595">
            <v>117.587</v>
          </cell>
        </row>
        <row r="596">
          <cell r="A596">
            <v>117.564</v>
          </cell>
        </row>
        <row r="597">
          <cell r="A597">
            <v>117.561</v>
          </cell>
        </row>
        <row r="598">
          <cell r="A598">
            <v>117.564</v>
          </cell>
        </row>
        <row r="599">
          <cell r="A599">
            <v>117.564</v>
          </cell>
        </row>
        <row r="600">
          <cell r="A600">
            <v>129.288</v>
          </cell>
        </row>
        <row r="601">
          <cell r="A601">
            <v>129.362</v>
          </cell>
        </row>
        <row r="602">
          <cell r="A602">
            <v>129.401</v>
          </cell>
        </row>
        <row r="603">
          <cell r="A603">
            <v>129.417</v>
          </cell>
        </row>
        <row r="604">
          <cell r="A604">
            <v>131.241</v>
          </cell>
        </row>
        <row r="605">
          <cell r="A605">
            <v>131.187</v>
          </cell>
        </row>
        <row r="606">
          <cell r="A606">
            <v>131.21</v>
          </cell>
        </row>
        <row r="607">
          <cell r="A607">
            <v>131.3</v>
          </cell>
        </row>
        <row r="608">
          <cell r="A608">
            <v>131.183</v>
          </cell>
        </row>
        <row r="609">
          <cell r="A609">
            <v>131.14</v>
          </cell>
        </row>
        <row r="610">
          <cell r="A610">
            <v>139.646</v>
          </cell>
        </row>
        <row r="611">
          <cell r="A611">
            <v>139.697</v>
          </cell>
        </row>
        <row r="612">
          <cell r="A612">
            <v>139.689</v>
          </cell>
        </row>
        <row r="613">
          <cell r="A613">
            <v>139.947</v>
          </cell>
        </row>
        <row r="614">
          <cell r="A614">
            <v>140.607</v>
          </cell>
        </row>
        <row r="615">
          <cell r="A615">
            <v>137.771</v>
          </cell>
        </row>
        <row r="616">
          <cell r="A616">
            <v>138.002</v>
          </cell>
        </row>
        <row r="617">
          <cell r="A617">
            <v>137.92</v>
          </cell>
        </row>
        <row r="618">
          <cell r="A618">
            <v>137.799</v>
          </cell>
        </row>
        <row r="619">
          <cell r="A619">
            <v>137.222</v>
          </cell>
        </row>
        <row r="620">
          <cell r="A620">
            <v>137.226</v>
          </cell>
        </row>
        <row r="621">
          <cell r="A621">
            <v>134.581</v>
          </cell>
        </row>
        <row r="622">
          <cell r="A622">
            <v>134.558</v>
          </cell>
        </row>
        <row r="623">
          <cell r="A623">
            <v>134.558</v>
          </cell>
        </row>
        <row r="624">
          <cell r="A624">
            <v>131.628</v>
          </cell>
        </row>
        <row r="625">
          <cell r="A625">
            <v>131.331</v>
          </cell>
        </row>
        <row r="626">
          <cell r="A626">
            <v>131.358</v>
          </cell>
        </row>
        <row r="627">
          <cell r="A627">
            <v>131.765</v>
          </cell>
        </row>
        <row r="628">
          <cell r="A628">
            <v>131.515</v>
          </cell>
        </row>
        <row r="629">
          <cell r="A629">
            <v>131.503</v>
          </cell>
        </row>
        <row r="630">
          <cell r="A630">
            <v>131.53</v>
          </cell>
        </row>
        <row r="631">
          <cell r="A631">
            <v>131.542</v>
          </cell>
        </row>
        <row r="632">
          <cell r="A632">
            <v>131.534</v>
          </cell>
        </row>
        <row r="633">
          <cell r="A633">
            <v>131.084</v>
          </cell>
        </row>
        <row r="634">
          <cell r="A634">
            <v>139.736</v>
          </cell>
        </row>
        <row r="635">
          <cell r="A635">
            <v>139.654</v>
          </cell>
        </row>
        <row r="636">
          <cell r="A636">
            <v>139.639</v>
          </cell>
        </row>
        <row r="637">
          <cell r="A637">
            <v>143.303</v>
          </cell>
        </row>
        <row r="638">
          <cell r="A638">
            <v>143.307</v>
          </cell>
        </row>
        <row r="639">
          <cell r="A639">
            <v>136.412</v>
          </cell>
        </row>
        <row r="640">
          <cell r="A640">
            <v>136.42</v>
          </cell>
        </row>
        <row r="641">
          <cell r="A641">
            <v>136.154</v>
          </cell>
        </row>
        <row r="642">
          <cell r="A642">
            <v>136.521</v>
          </cell>
        </row>
        <row r="643">
          <cell r="A643">
            <v>136.753</v>
          </cell>
        </row>
        <row r="644">
          <cell r="A644">
            <v>136.761</v>
          </cell>
        </row>
        <row r="645">
          <cell r="A645">
            <v>137.753</v>
          </cell>
        </row>
        <row r="646">
          <cell r="A646">
            <v>138.956</v>
          </cell>
        </row>
        <row r="647">
          <cell r="A647">
            <v>139.077</v>
          </cell>
        </row>
        <row r="648">
          <cell r="A648">
            <v>137.233</v>
          </cell>
        </row>
        <row r="649">
          <cell r="A649">
            <v>134.085</v>
          </cell>
        </row>
        <row r="650">
          <cell r="A650">
            <v>133.897</v>
          </cell>
        </row>
        <row r="651">
          <cell r="A651">
            <v>135.884</v>
          </cell>
        </row>
        <row r="652">
          <cell r="A652">
            <v>137.341</v>
          </cell>
        </row>
        <row r="653">
          <cell r="A653">
            <v>137.919</v>
          </cell>
        </row>
        <row r="654">
          <cell r="A654">
            <v>141.622</v>
          </cell>
        </row>
        <row r="655">
          <cell r="A655">
            <v>140.719</v>
          </cell>
        </row>
        <row r="656">
          <cell r="A656">
            <v>142.868</v>
          </cell>
        </row>
        <row r="657">
          <cell r="A657">
            <v>141.829</v>
          </cell>
        </row>
        <row r="658">
          <cell r="A658">
            <v>137.681</v>
          </cell>
        </row>
        <row r="659">
          <cell r="A659">
            <v>137.825</v>
          </cell>
        </row>
        <row r="660">
          <cell r="A660">
            <v>138.604</v>
          </cell>
        </row>
        <row r="661">
          <cell r="A661">
            <v>138.424</v>
          </cell>
        </row>
        <row r="662">
          <cell r="A662">
            <v>138.455</v>
          </cell>
        </row>
        <row r="663">
          <cell r="A663">
            <v>136.924</v>
          </cell>
        </row>
        <row r="664">
          <cell r="A664">
            <v>137.003</v>
          </cell>
        </row>
        <row r="665">
          <cell r="A665">
            <v>136.96</v>
          </cell>
        </row>
        <row r="666">
          <cell r="A666">
            <v>131.499</v>
          </cell>
        </row>
        <row r="667">
          <cell r="A667">
            <v>131.585</v>
          </cell>
        </row>
        <row r="668">
          <cell r="A668">
            <v>131.585</v>
          </cell>
        </row>
        <row r="669">
          <cell r="A669">
            <v>140.725</v>
          </cell>
        </row>
        <row r="670">
          <cell r="A670">
            <v>140.16</v>
          </cell>
        </row>
        <row r="671">
          <cell r="A671">
            <v>140.141</v>
          </cell>
        </row>
        <row r="672">
          <cell r="A672">
            <v>140.152</v>
          </cell>
        </row>
        <row r="673">
          <cell r="A673">
            <v>140.141</v>
          </cell>
        </row>
        <row r="674">
          <cell r="A674">
            <v>140.946</v>
          </cell>
        </row>
        <row r="675">
          <cell r="A675">
            <v>143.009</v>
          </cell>
        </row>
        <row r="676">
          <cell r="A676">
            <v>142.997</v>
          </cell>
        </row>
        <row r="677">
          <cell r="A677">
            <v>180.48</v>
          </cell>
        </row>
        <row r="678">
          <cell r="A678">
            <v>180.078</v>
          </cell>
        </row>
        <row r="679">
          <cell r="A679">
            <v>179.145</v>
          </cell>
        </row>
        <row r="680">
          <cell r="A680">
            <v>175.57</v>
          </cell>
        </row>
        <row r="681">
          <cell r="A681">
            <v>190.23</v>
          </cell>
        </row>
        <row r="682">
          <cell r="A682">
            <v>177.141</v>
          </cell>
        </row>
        <row r="683">
          <cell r="A683">
            <v>181.094</v>
          </cell>
        </row>
        <row r="684">
          <cell r="A684">
            <v>179.02</v>
          </cell>
        </row>
        <row r="685">
          <cell r="A685">
            <v>178.945</v>
          </cell>
        </row>
        <row r="686">
          <cell r="A686">
            <v>175.606</v>
          </cell>
        </row>
        <row r="687">
          <cell r="A687">
            <v>175.563</v>
          </cell>
        </row>
        <row r="688">
          <cell r="A688">
            <v>175.349</v>
          </cell>
        </row>
        <row r="689">
          <cell r="A689">
            <v>175.368</v>
          </cell>
        </row>
        <row r="690">
          <cell r="A690">
            <v>172.595</v>
          </cell>
        </row>
        <row r="691">
          <cell r="A691">
            <v>168.138</v>
          </cell>
        </row>
        <row r="692">
          <cell r="A692">
            <v>168.263</v>
          </cell>
        </row>
        <row r="693">
          <cell r="A693">
            <v>168.231</v>
          </cell>
        </row>
        <row r="694">
          <cell r="A694">
            <v>168.298</v>
          </cell>
        </row>
        <row r="695">
          <cell r="A695">
            <v>168.771</v>
          </cell>
        </row>
        <row r="696">
          <cell r="A696">
            <v>139.989</v>
          </cell>
        </row>
        <row r="697">
          <cell r="A697">
            <v>139.903</v>
          </cell>
        </row>
        <row r="698">
          <cell r="A698">
            <v>139.88</v>
          </cell>
        </row>
        <row r="699">
          <cell r="A699">
            <v>143.438</v>
          </cell>
        </row>
        <row r="700">
          <cell r="A700">
            <v>112.035</v>
          </cell>
        </row>
        <row r="701">
          <cell r="A701">
            <v>111.957</v>
          </cell>
        </row>
        <row r="702">
          <cell r="A702">
            <v>111.027</v>
          </cell>
        </row>
        <row r="703">
          <cell r="A703">
            <v>110.922</v>
          </cell>
        </row>
        <row r="704">
          <cell r="A704">
            <v>110.918</v>
          </cell>
        </row>
        <row r="705">
          <cell r="A705">
            <v>110.918</v>
          </cell>
        </row>
        <row r="706">
          <cell r="A706">
            <v>110.918</v>
          </cell>
        </row>
        <row r="707">
          <cell r="A707">
            <v>110.918</v>
          </cell>
        </row>
        <row r="708">
          <cell r="A708">
            <v>110.919</v>
          </cell>
        </row>
        <row r="709">
          <cell r="A709">
            <v>110.919</v>
          </cell>
        </row>
        <row r="710">
          <cell r="A710">
            <v>110.919</v>
          </cell>
        </row>
        <row r="711">
          <cell r="A711">
            <v>110.919</v>
          </cell>
        </row>
        <row r="712">
          <cell r="A712">
            <v>110.919</v>
          </cell>
        </row>
        <row r="713">
          <cell r="A713">
            <v>110.919</v>
          </cell>
        </row>
        <row r="714">
          <cell r="A714">
            <v>110.919</v>
          </cell>
        </row>
        <row r="715">
          <cell r="A715">
            <v>110.919</v>
          </cell>
        </row>
        <row r="716">
          <cell r="A716">
            <v>110.919</v>
          </cell>
        </row>
        <row r="717">
          <cell r="A717">
            <v>110.919</v>
          </cell>
        </row>
        <row r="718">
          <cell r="A718">
            <v>110.919</v>
          </cell>
        </row>
        <row r="719">
          <cell r="A719">
            <v>110.919</v>
          </cell>
        </row>
        <row r="720">
          <cell r="A720">
            <v>110.918</v>
          </cell>
        </row>
        <row r="721">
          <cell r="A721">
            <v>110.918</v>
          </cell>
        </row>
        <row r="722">
          <cell r="A722">
            <v>110.918</v>
          </cell>
        </row>
        <row r="723">
          <cell r="A723">
            <v>110.918</v>
          </cell>
        </row>
        <row r="724">
          <cell r="A724">
            <v>110.918</v>
          </cell>
        </row>
        <row r="725">
          <cell r="A725">
            <v>110.918</v>
          </cell>
        </row>
        <row r="726">
          <cell r="A726">
            <v>110.914</v>
          </cell>
        </row>
        <row r="727">
          <cell r="A727">
            <v>110.918</v>
          </cell>
        </row>
        <row r="728">
          <cell r="A728">
            <v>110.918</v>
          </cell>
        </row>
        <row r="729">
          <cell r="A729">
            <v>110.918</v>
          </cell>
        </row>
        <row r="730">
          <cell r="A730">
            <v>110.919</v>
          </cell>
        </row>
        <row r="731">
          <cell r="A731">
            <v>110.919</v>
          </cell>
        </row>
        <row r="732">
          <cell r="A732">
            <v>110.919</v>
          </cell>
        </row>
        <row r="733">
          <cell r="A733">
            <v>110.919</v>
          </cell>
        </row>
        <row r="734">
          <cell r="A734">
            <v>110.919</v>
          </cell>
        </row>
        <row r="735">
          <cell r="A735">
            <v>110.919</v>
          </cell>
        </row>
        <row r="736">
          <cell r="A736">
            <v>110.919</v>
          </cell>
        </row>
        <row r="737">
          <cell r="A737">
            <v>110.919</v>
          </cell>
        </row>
        <row r="738">
          <cell r="A738">
            <v>110.919</v>
          </cell>
        </row>
        <row r="739">
          <cell r="A739">
            <v>110.919</v>
          </cell>
        </row>
        <row r="740">
          <cell r="A740">
            <v>110.919</v>
          </cell>
        </row>
        <row r="741">
          <cell r="A741">
            <v>110.919</v>
          </cell>
        </row>
        <row r="742">
          <cell r="A742">
            <v>110.919</v>
          </cell>
        </row>
        <row r="743">
          <cell r="A743">
            <v>110.918</v>
          </cell>
        </row>
        <row r="744">
          <cell r="A744">
            <v>110.918</v>
          </cell>
        </row>
        <row r="745">
          <cell r="A745">
            <v>110.918</v>
          </cell>
        </row>
        <row r="746">
          <cell r="A746">
            <v>110.918</v>
          </cell>
        </row>
        <row r="747">
          <cell r="A747">
            <v>110.918</v>
          </cell>
        </row>
        <row r="748">
          <cell r="A748">
            <v>110.918</v>
          </cell>
        </row>
        <row r="749">
          <cell r="A749">
            <v>110.918</v>
          </cell>
        </row>
        <row r="750">
          <cell r="A750">
            <v>110.918</v>
          </cell>
        </row>
        <row r="751">
          <cell r="A751">
            <v>110.918</v>
          </cell>
        </row>
        <row r="752">
          <cell r="A752">
            <v>110.918</v>
          </cell>
        </row>
        <row r="753">
          <cell r="A753">
            <v>110.919</v>
          </cell>
        </row>
        <row r="754">
          <cell r="A754">
            <v>110.919</v>
          </cell>
        </row>
        <row r="755">
          <cell r="A755">
            <v>110.919</v>
          </cell>
        </row>
        <row r="756">
          <cell r="A756">
            <v>110.919</v>
          </cell>
        </row>
        <row r="757">
          <cell r="A757">
            <v>110.919</v>
          </cell>
        </row>
        <row r="758">
          <cell r="A758">
            <v>110.919</v>
          </cell>
        </row>
        <row r="759">
          <cell r="A759">
            <v>110.919</v>
          </cell>
        </row>
        <row r="760">
          <cell r="A760">
            <v>110.919</v>
          </cell>
        </row>
        <row r="761">
          <cell r="A761">
            <v>110.919</v>
          </cell>
        </row>
        <row r="762">
          <cell r="A762">
            <v>110.919</v>
          </cell>
        </row>
        <row r="763">
          <cell r="A763">
            <v>110.919</v>
          </cell>
        </row>
        <row r="764">
          <cell r="A764">
            <v>110.919</v>
          </cell>
        </row>
        <row r="765">
          <cell r="A765">
            <v>110.919</v>
          </cell>
        </row>
        <row r="766">
          <cell r="A766">
            <v>110.919</v>
          </cell>
        </row>
        <row r="767">
          <cell r="A767">
            <v>110.918</v>
          </cell>
        </row>
        <row r="768">
          <cell r="A768">
            <v>110.918</v>
          </cell>
        </row>
        <row r="769">
          <cell r="A769">
            <v>110.918</v>
          </cell>
        </row>
        <row r="770">
          <cell r="A770">
            <v>110.918</v>
          </cell>
        </row>
        <row r="771">
          <cell r="A771">
            <v>110.918</v>
          </cell>
        </row>
        <row r="772">
          <cell r="A772">
            <v>110.918</v>
          </cell>
        </row>
        <row r="773">
          <cell r="A773">
            <v>110.918</v>
          </cell>
        </row>
        <row r="774">
          <cell r="A774">
            <v>110.918</v>
          </cell>
        </row>
        <row r="775">
          <cell r="A775">
            <v>110.918</v>
          </cell>
        </row>
        <row r="776">
          <cell r="A776">
            <v>110.918</v>
          </cell>
        </row>
        <row r="777">
          <cell r="A777">
            <v>110.919</v>
          </cell>
        </row>
        <row r="778">
          <cell r="A778">
            <v>110.919</v>
          </cell>
        </row>
        <row r="779">
          <cell r="A779">
            <v>110.919</v>
          </cell>
        </row>
        <row r="780">
          <cell r="A780">
            <v>110.919</v>
          </cell>
        </row>
        <row r="781">
          <cell r="A781">
            <v>110.919</v>
          </cell>
        </row>
        <row r="782">
          <cell r="A782">
            <v>110.903</v>
          </cell>
        </row>
        <row r="783">
          <cell r="A783">
            <v>110.903</v>
          </cell>
        </row>
        <row r="784">
          <cell r="A784">
            <v>110.903</v>
          </cell>
        </row>
        <row r="785">
          <cell r="A785">
            <v>110.903</v>
          </cell>
        </row>
        <row r="786">
          <cell r="A786">
            <v>110.903</v>
          </cell>
        </row>
        <row r="787">
          <cell r="A787">
            <v>110.903</v>
          </cell>
        </row>
        <row r="788">
          <cell r="A788">
            <v>110.903</v>
          </cell>
        </row>
        <row r="789">
          <cell r="A789">
            <v>110.903</v>
          </cell>
        </row>
        <row r="790">
          <cell r="A790">
            <v>110.903</v>
          </cell>
        </row>
        <row r="791">
          <cell r="A791">
            <v>110.902</v>
          </cell>
        </row>
        <row r="792">
          <cell r="A792">
            <v>110.902</v>
          </cell>
        </row>
        <row r="793">
          <cell r="A793">
            <v>110.902</v>
          </cell>
        </row>
        <row r="794">
          <cell r="A794">
            <v>110.902</v>
          </cell>
        </row>
        <row r="795">
          <cell r="A795">
            <v>110.902</v>
          </cell>
        </row>
        <row r="796">
          <cell r="A796">
            <v>110.902</v>
          </cell>
        </row>
        <row r="797">
          <cell r="A797">
            <v>110.902</v>
          </cell>
        </row>
        <row r="798">
          <cell r="A798">
            <v>110.902</v>
          </cell>
        </row>
        <row r="799">
          <cell r="A799">
            <v>110.902</v>
          </cell>
        </row>
        <row r="800">
          <cell r="A800">
            <v>110.902</v>
          </cell>
        </row>
        <row r="801">
          <cell r="A801">
            <v>110.896</v>
          </cell>
        </row>
        <row r="802">
          <cell r="A802">
            <v>110.896</v>
          </cell>
        </row>
        <row r="803">
          <cell r="A803">
            <v>110.896</v>
          </cell>
        </row>
        <row r="804">
          <cell r="A804">
            <v>110.896</v>
          </cell>
        </row>
        <row r="805">
          <cell r="A805">
            <v>110.896</v>
          </cell>
        </row>
        <row r="806">
          <cell r="A806">
            <v>110.896</v>
          </cell>
        </row>
        <row r="807">
          <cell r="A807">
            <v>110.896</v>
          </cell>
        </row>
        <row r="808">
          <cell r="A808">
            <v>110.896</v>
          </cell>
        </row>
        <row r="809">
          <cell r="A809">
            <v>110.896</v>
          </cell>
        </row>
        <row r="810">
          <cell r="A810">
            <v>111.294</v>
          </cell>
        </row>
        <row r="811">
          <cell r="A811">
            <v>110.981</v>
          </cell>
        </row>
        <row r="812">
          <cell r="A812">
            <v>110.896</v>
          </cell>
        </row>
        <row r="813">
          <cell r="A813">
            <v>110.898</v>
          </cell>
        </row>
        <row r="814">
          <cell r="A814">
            <v>110.895</v>
          </cell>
        </row>
        <row r="815">
          <cell r="A815">
            <v>110.898</v>
          </cell>
        </row>
        <row r="816">
          <cell r="A816">
            <v>120.84</v>
          </cell>
        </row>
        <row r="817">
          <cell r="A817">
            <v>120.805</v>
          </cell>
        </row>
        <row r="818">
          <cell r="A818">
            <v>120.812</v>
          </cell>
        </row>
        <row r="819">
          <cell r="A819">
            <v>120.809</v>
          </cell>
        </row>
        <row r="820">
          <cell r="A820">
            <v>120.805</v>
          </cell>
        </row>
        <row r="821">
          <cell r="A821">
            <v>116.383</v>
          </cell>
        </row>
        <row r="822">
          <cell r="A822">
            <v>138.508</v>
          </cell>
        </row>
        <row r="823">
          <cell r="A823">
            <v>138.47</v>
          </cell>
        </row>
        <row r="824">
          <cell r="A824">
            <v>138.493</v>
          </cell>
        </row>
        <row r="825">
          <cell r="A825">
            <v>130.345</v>
          </cell>
        </row>
        <row r="826">
          <cell r="A826">
            <v>130.329</v>
          </cell>
        </row>
        <row r="827">
          <cell r="A827">
            <v>130.333</v>
          </cell>
        </row>
        <row r="828">
          <cell r="A828">
            <v>130.567</v>
          </cell>
        </row>
        <row r="829">
          <cell r="A829">
            <v>130.513</v>
          </cell>
        </row>
        <row r="830">
          <cell r="A830">
            <v>130.548</v>
          </cell>
        </row>
        <row r="831">
          <cell r="A831">
            <v>130.81</v>
          </cell>
        </row>
        <row r="832">
          <cell r="A832">
            <v>131.923</v>
          </cell>
        </row>
        <row r="833">
          <cell r="A833">
            <v>131.927</v>
          </cell>
        </row>
        <row r="834">
          <cell r="A834">
            <v>131.946</v>
          </cell>
        </row>
        <row r="835">
          <cell r="A835">
            <v>131.989</v>
          </cell>
        </row>
        <row r="836">
          <cell r="A836">
            <v>131.719</v>
          </cell>
        </row>
        <row r="837">
          <cell r="A837">
            <v>139.023</v>
          </cell>
        </row>
        <row r="838">
          <cell r="A838">
            <v>139.738</v>
          </cell>
        </row>
        <row r="839">
          <cell r="A839">
            <v>139.719</v>
          </cell>
        </row>
        <row r="840">
          <cell r="A840">
            <v>139.727</v>
          </cell>
        </row>
        <row r="841">
          <cell r="A841">
            <v>140.477</v>
          </cell>
        </row>
        <row r="842">
          <cell r="A842">
            <v>143.879</v>
          </cell>
        </row>
        <row r="843">
          <cell r="A843">
            <v>138.219</v>
          </cell>
        </row>
        <row r="844">
          <cell r="A844">
            <v>138.234</v>
          </cell>
        </row>
        <row r="845">
          <cell r="A845">
            <v>138.032</v>
          </cell>
        </row>
        <row r="846">
          <cell r="A846">
            <v>137.606</v>
          </cell>
        </row>
        <row r="847">
          <cell r="A847">
            <v>137.603</v>
          </cell>
        </row>
        <row r="848">
          <cell r="A848">
            <v>137.959</v>
          </cell>
        </row>
        <row r="849">
          <cell r="A849">
            <v>131.385</v>
          </cell>
        </row>
        <row r="850">
          <cell r="A850">
            <v>131.389</v>
          </cell>
        </row>
        <row r="851">
          <cell r="A851">
            <v>131.432</v>
          </cell>
        </row>
        <row r="852">
          <cell r="A852">
            <v>131.432</v>
          </cell>
        </row>
        <row r="853">
          <cell r="A853">
            <v>131.396</v>
          </cell>
        </row>
        <row r="854">
          <cell r="A854">
            <v>131.393</v>
          </cell>
        </row>
        <row r="855">
          <cell r="A855">
            <v>131.388</v>
          </cell>
        </row>
        <row r="856">
          <cell r="A856">
            <v>142.107</v>
          </cell>
        </row>
        <row r="857">
          <cell r="A857">
            <v>141.357</v>
          </cell>
        </row>
        <row r="858">
          <cell r="A858">
            <v>141.35</v>
          </cell>
        </row>
        <row r="859">
          <cell r="A859">
            <v>141.349</v>
          </cell>
        </row>
        <row r="860">
          <cell r="A860">
            <v>141.341</v>
          </cell>
        </row>
        <row r="861">
          <cell r="A861">
            <v>137.11</v>
          </cell>
        </row>
        <row r="862">
          <cell r="A862">
            <v>137.103</v>
          </cell>
        </row>
        <row r="863">
          <cell r="A863">
            <v>137.013</v>
          </cell>
        </row>
        <row r="864">
          <cell r="A864">
            <v>137.489</v>
          </cell>
        </row>
        <row r="865">
          <cell r="A865">
            <v>136.907</v>
          </cell>
        </row>
        <row r="866">
          <cell r="A866">
            <v>136.892</v>
          </cell>
        </row>
        <row r="867">
          <cell r="A867">
            <v>136.907</v>
          </cell>
        </row>
        <row r="868">
          <cell r="A868">
            <v>134.185</v>
          </cell>
        </row>
        <row r="869">
          <cell r="A869">
            <v>133.213</v>
          </cell>
        </row>
        <row r="870">
          <cell r="A870">
            <v>133.197</v>
          </cell>
        </row>
        <row r="871">
          <cell r="A871">
            <v>133.217</v>
          </cell>
        </row>
        <row r="872">
          <cell r="A872">
            <v>133.729</v>
          </cell>
        </row>
        <row r="873">
          <cell r="A873">
            <v>135.854</v>
          </cell>
        </row>
        <row r="874">
          <cell r="A874">
            <v>137.119</v>
          </cell>
        </row>
        <row r="875">
          <cell r="A875">
            <v>136.006</v>
          </cell>
        </row>
        <row r="876">
          <cell r="A876">
            <v>137.822</v>
          </cell>
        </row>
        <row r="877">
          <cell r="A877">
            <v>139.705</v>
          </cell>
        </row>
        <row r="878">
          <cell r="A878">
            <v>139.303</v>
          </cell>
        </row>
        <row r="879">
          <cell r="A879">
            <v>139.318</v>
          </cell>
        </row>
        <row r="880">
          <cell r="A880">
            <v>139.951</v>
          </cell>
        </row>
        <row r="881">
          <cell r="A881">
            <v>140.123</v>
          </cell>
        </row>
        <row r="882">
          <cell r="A882">
            <v>140.106</v>
          </cell>
        </row>
        <row r="883">
          <cell r="A883">
            <v>140.091</v>
          </cell>
        </row>
        <row r="884">
          <cell r="A884">
            <v>139.196</v>
          </cell>
        </row>
        <row r="885">
          <cell r="A885">
            <v>139.196</v>
          </cell>
        </row>
        <row r="886">
          <cell r="A886">
            <v>139.181</v>
          </cell>
        </row>
        <row r="887">
          <cell r="A887">
            <v>139.177</v>
          </cell>
        </row>
        <row r="888">
          <cell r="A888">
            <v>139.173</v>
          </cell>
        </row>
        <row r="889">
          <cell r="A889">
            <v>140.438</v>
          </cell>
        </row>
        <row r="890">
          <cell r="A890">
            <v>141.907</v>
          </cell>
        </row>
        <row r="891">
          <cell r="A891">
            <v>142.373</v>
          </cell>
        </row>
        <row r="892">
          <cell r="A892">
            <v>178.736</v>
          </cell>
        </row>
        <row r="893">
          <cell r="A893">
            <v>179.58</v>
          </cell>
        </row>
        <row r="894">
          <cell r="A894">
            <v>179.189</v>
          </cell>
        </row>
        <row r="895">
          <cell r="A895">
            <v>179.687</v>
          </cell>
        </row>
        <row r="896">
          <cell r="A896">
            <v>177.444</v>
          </cell>
        </row>
        <row r="897">
          <cell r="A897">
            <v>181.11</v>
          </cell>
        </row>
        <row r="898">
          <cell r="A898">
            <v>180.677</v>
          </cell>
        </row>
        <row r="899">
          <cell r="A899">
            <v>180.575</v>
          </cell>
        </row>
        <row r="900">
          <cell r="A900">
            <v>180.255</v>
          </cell>
        </row>
        <row r="901">
          <cell r="A901">
            <v>175.731</v>
          </cell>
        </row>
        <row r="902">
          <cell r="A902">
            <v>143.509</v>
          </cell>
        </row>
        <row r="903">
          <cell r="A903">
            <v>143.45</v>
          </cell>
        </row>
        <row r="904">
          <cell r="A904">
            <v>143.504</v>
          </cell>
        </row>
        <row r="905">
          <cell r="A905">
            <v>142.297</v>
          </cell>
        </row>
        <row r="906">
          <cell r="A906">
            <v>143.488</v>
          </cell>
        </row>
        <row r="907">
          <cell r="A907">
            <v>111.04</v>
          </cell>
        </row>
        <row r="908">
          <cell r="A908">
            <v>110.712</v>
          </cell>
        </row>
        <row r="909">
          <cell r="A909">
            <v>110.235</v>
          </cell>
        </row>
        <row r="910">
          <cell r="A910">
            <v>110.188</v>
          </cell>
        </row>
        <row r="911">
          <cell r="A911">
            <v>110.192</v>
          </cell>
        </row>
        <row r="912">
          <cell r="A912">
            <v>110.189</v>
          </cell>
        </row>
        <row r="913">
          <cell r="A913">
            <v>110.193</v>
          </cell>
        </row>
        <row r="914">
          <cell r="A914">
            <v>110.189</v>
          </cell>
        </row>
        <row r="915">
          <cell r="A915">
            <v>110.182</v>
          </cell>
        </row>
        <row r="916">
          <cell r="A916">
            <v>110.182</v>
          </cell>
        </row>
        <row r="917">
          <cell r="A917">
            <v>110.186</v>
          </cell>
        </row>
        <row r="918">
          <cell r="A918">
            <v>110.182</v>
          </cell>
        </row>
        <row r="919">
          <cell r="A919">
            <v>110.186</v>
          </cell>
        </row>
        <row r="920">
          <cell r="A920">
            <v>110.182</v>
          </cell>
        </row>
        <row r="921">
          <cell r="A921">
            <v>110.186</v>
          </cell>
        </row>
        <row r="922">
          <cell r="A922">
            <v>110.182</v>
          </cell>
        </row>
        <row r="923">
          <cell r="A923">
            <v>110.186</v>
          </cell>
        </row>
        <row r="924">
          <cell r="A924">
            <v>110.182</v>
          </cell>
        </row>
        <row r="925">
          <cell r="A925">
            <v>110.185</v>
          </cell>
        </row>
        <row r="926">
          <cell r="A926">
            <v>110.181</v>
          </cell>
        </row>
        <row r="927">
          <cell r="A927">
            <v>110.185</v>
          </cell>
        </row>
        <row r="928">
          <cell r="A928">
            <v>110.181</v>
          </cell>
        </row>
        <row r="929">
          <cell r="A929">
            <v>110.185</v>
          </cell>
        </row>
        <row r="930">
          <cell r="A930">
            <v>110.181</v>
          </cell>
        </row>
        <row r="931">
          <cell r="A931">
            <v>110.185</v>
          </cell>
        </row>
        <row r="932">
          <cell r="A932">
            <v>110.181</v>
          </cell>
        </row>
        <row r="933">
          <cell r="A933">
            <v>110.185</v>
          </cell>
        </row>
        <row r="934">
          <cell r="A934">
            <v>110.181</v>
          </cell>
        </row>
        <row r="935">
          <cell r="A935">
            <v>110.186</v>
          </cell>
        </row>
        <row r="936">
          <cell r="A936">
            <v>110.182</v>
          </cell>
        </row>
        <row r="937">
          <cell r="A937">
            <v>110.186</v>
          </cell>
        </row>
        <row r="938">
          <cell r="A938">
            <v>110.182</v>
          </cell>
        </row>
        <row r="939">
          <cell r="A939">
            <v>110.182</v>
          </cell>
        </row>
        <row r="940">
          <cell r="A940">
            <v>110.182</v>
          </cell>
        </row>
        <row r="941">
          <cell r="A941">
            <v>110.186</v>
          </cell>
        </row>
        <row r="942">
          <cell r="A942">
            <v>110.182</v>
          </cell>
        </row>
        <row r="943">
          <cell r="A943">
            <v>110.186</v>
          </cell>
        </row>
        <row r="944">
          <cell r="A944">
            <v>110.182</v>
          </cell>
        </row>
        <row r="945">
          <cell r="A945">
            <v>110.186</v>
          </cell>
        </row>
        <row r="946">
          <cell r="A946">
            <v>110.182</v>
          </cell>
        </row>
        <row r="947">
          <cell r="A947">
            <v>110.185</v>
          </cell>
        </row>
        <row r="948">
          <cell r="A948">
            <v>110.181</v>
          </cell>
        </row>
        <row r="949">
          <cell r="A949">
            <v>110.185</v>
          </cell>
        </row>
        <row r="950">
          <cell r="A950">
            <v>110.181</v>
          </cell>
        </row>
        <row r="951">
          <cell r="A951">
            <v>110.185</v>
          </cell>
        </row>
        <row r="952">
          <cell r="A952">
            <v>110.181</v>
          </cell>
        </row>
        <row r="953">
          <cell r="A953">
            <v>110.185</v>
          </cell>
        </row>
        <row r="954">
          <cell r="A954">
            <v>110.181</v>
          </cell>
        </row>
        <row r="955">
          <cell r="A955">
            <v>110.185</v>
          </cell>
        </row>
        <row r="956">
          <cell r="A956">
            <v>110.181</v>
          </cell>
        </row>
        <row r="957">
          <cell r="A957">
            <v>110.186</v>
          </cell>
        </row>
        <row r="958">
          <cell r="A958">
            <v>110.182</v>
          </cell>
        </row>
        <row r="959">
          <cell r="A959">
            <v>110.186</v>
          </cell>
        </row>
        <row r="960">
          <cell r="A960">
            <v>110.182</v>
          </cell>
        </row>
        <row r="961">
          <cell r="A961">
            <v>110.186</v>
          </cell>
        </row>
        <row r="962">
          <cell r="A962">
            <v>110.178</v>
          </cell>
        </row>
        <row r="963">
          <cell r="A963">
            <v>110.186</v>
          </cell>
        </row>
        <row r="964">
          <cell r="A964">
            <v>110.182</v>
          </cell>
        </row>
        <row r="965">
          <cell r="A965">
            <v>110.186</v>
          </cell>
        </row>
        <row r="966">
          <cell r="A966">
            <v>110.182</v>
          </cell>
        </row>
        <row r="967">
          <cell r="A967">
            <v>110.186</v>
          </cell>
        </row>
        <row r="968">
          <cell r="A968">
            <v>110.182</v>
          </cell>
        </row>
        <row r="969">
          <cell r="A969">
            <v>110.186</v>
          </cell>
        </row>
        <row r="970">
          <cell r="A970">
            <v>110.182</v>
          </cell>
        </row>
        <row r="971">
          <cell r="A971">
            <v>110.185</v>
          </cell>
        </row>
        <row r="972">
          <cell r="A972">
            <v>110.181</v>
          </cell>
        </row>
        <row r="973">
          <cell r="A973">
            <v>110.185</v>
          </cell>
        </row>
        <row r="974">
          <cell r="A974">
            <v>110.181</v>
          </cell>
        </row>
        <row r="975">
          <cell r="A975">
            <v>110.185</v>
          </cell>
        </row>
        <row r="976">
          <cell r="A976">
            <v>110.181</v>
          </cell>
        </row>
        <row r="977">
          <cell r="A977">
            <v>110.185</v>
          </cell>
        </row>
        <row r="978">
          <cell r="A978">
            <v>110.181</v>
          </cell>
        </row>
        <row r="979">
          <cell r="A979">
            <v>110.185</v>
          </cell>
        </row>
        <row r="980">
          <cell r="A980">
            <v>110.181</v>
          </cell>
        </row>
        <row r="981">
          <cell r="A981">
            <v>110.186</v>
          </cell>
        </row>
        <row r="982">
          <cell r="A982">
            <v>110.182</v>
          </cell>
        </row>
        <row r="983">
          <cell r="A983">
            <v>110.186</v>
          </cell>
        </row>
        <row r="984">
          <cell r="A984">
            <v>110.182</v>
          </cell>
        </row>
        <row r="985">
          <cell r="A985">
            <v>110.186</v>
          </cell>
        </row>
        <row r="986">
          <cell r="A986">
            <v>110.182</v>
          </cell>
        </row>
        <row r="987">
          <cell r="A987">
            <v>110.186</v>
          </cell>
        </row>
        <row r="988">
          <cell r="A988">
            <v>110.182</v>
          </cell>
        </row>
        <row r="989">
          <cell r="A989">
            <v>110.186</v>
          </cell>
        </row>
        <row r="990">
          <cell r="A990">
            <v>110.182</v>
          </cell>
        </row>
        <row r="991">
          <cell r="A991">
            <v>110.186</v>
          </cell>
        </row>
        <row r="992">
          <cell r="A992">
            <v>110.182</v>
          </cell>
        </row>
        <row r="993">
          <cell r="A993">
            <v>110.186</v>
          </cell>
        </row>
        <row r="994">
          <cell r="A994">
            <v>110.177</v>
          </cell>
        </row>
        <row r="995">
          <cell r="A995">
            <v>110.185</v>
          </cell>
        </row>
        <row r="996">
          <cell r="A996">
            <v>110.181</v>
          </cell>
        </row>
        <row r="997">
          <cell r="A997">
            <v>110.185</v>
          </cell>
        </row>
        <row r="998">
          <cell r="A998">
            <v>110.181</v>
          </cell>
        </row>
        <row r="999">
          <cell r="A999">
            <v>110.185</v>
          </cell>
        </row>
        <row r="1000">
          <cell r="A1000">
            <v>110.181</v>
          </cell>
        </row>
        <row r="1001">
          <cell r="A1001">
            <v>110.185</v>
          </cell>
        </row>
        <row r="1002">
          <cell r="A1002">
            <v>110.181</v>
          </cell>
        </row>
        <row r="1003">
          <cell r="A1003">
            <v>110.185</v>
          </cell>
        </row>
        <row r="1004">
          <cell r="A1004">
            <v>110.182</v>
          </cell>
        </row>
        <row r="1005">
          <cell r="A1005">
            <v>111.799</v>
          </cell>
        </row>
        <row r="1006">
          <cell r="A1006">
            <v>103.854</v>
          </cell>
        </row>
        <row r="1007">
          <cell r="A1007">
            <v>103.779</v>
          </cell>
        </row>
        <row r="1008">
          <cell r="A1008">
            <v>103.779</v>
          </cell>
        </row>
        <row r="1009">
          <cell r="A1009">
            <v>103.779</v>
          </cell>
        </row>
        <row r="1010">
          <cell r="A1010">
            <v>93.3418</v>
          </cell>
        </row>
        <row r="1011">
          <cell r="A1011">
            <v>117.479</v>
          </cell>
        </row>
        <row r="1012">
          <cell r="A1012">
            <v>117.475</v>
          </cell>
        </row>
        <row r="1013">
          <cell r="A1013">
            <v>117.482</v>
          </cell>
        </row>
        <row r="1014">
          <cell r="A1014">
            <v>117.459</v>
          </cell>
        </row>
        <row r="1015">
          <cell r="A1015">
            <v>117.459</v>
          </cell>
        </row>
        <row r="1016">
          <cell r="A1016">
            <v>117.458</v>
          </cell>
        </row>
        <row r="1017">
          <cell r="A1017">
            <v>130.157</v>
          </cell>
        </row>
        <row r="1018">
          <cell r="A1018">
            <v>130.114</v>
          </cell>
        </row>
        <row r="1019">
          <cell r="A1019">
            <v>130.11</v>
          </cell>
        </row>
        <row r="1020">
          <cell r="A1020">
            <v>130.067</v>
          </cell>
        </row>
        <row r="1021">
          <cell r="A1021">
            <v>130.196</v>
          </cell>
        </row>
        <row r="1022">
          <cell r="A1022">
            <v>130.052</v>
          </cell>
        </row>
        <row r="1023">
          <cell r="A1023">
            <v>139.228</v>
          </cell>
        </row>
        <row r="1024">
          <cell r="A1024">
            <v>140.38</v>
          </cell>
        </row>
        <row r="1025">
          <cell r="A1025">
            <v>140.368</v>
          </cell>
        </row>
        <row r="1026">
          <cell r="A1026">
            <v>140.365</v>
          </cell>
        </row>
        <row r="1027">
          <cell r="A1027">
            <v>140.357</v>
          </cell>
        </row>
        <row r="1028">
          <cell r="A1028">
            <v>137.748</v>
          </cell>
        </row>
        <row r="1029">
          <cell r="A1029">
            <v>138.338</v>
          </cell>
        </row>
        <row r="1030">
          <cell r="A1030">
            <v>138.295</v>
          </cell>
        </row>
        <row r="1031">
          <cell r="A1031">
            <v>138.881</v>
          </cell>
        </row>
        <row r="1032">
          <cell r="A1032">
            <v>138.537</v>
          </cell>
        </row>
        <row r="1033">
          <cell r="A1033">
            <v>138.537</v>
          </cell>
        </row>
        <row r="1034">
          <cell r="A1034">
            <v>138.549</v>
          </cell>
        </row>
        <row r="1035">
          <cell r="A1035">
            <v>138.518</v>
          </cell>
        </row>
        <row r="1036">
          <cell r="A1036">
            <v>131.479</v>
          </cell>
        </row>
        <row r="1037">
          <cell r="A1037">
            <v>131.756</v>
          </cell>
        </row>
        <row r="1038">
          <cell r="A1038">
            <v>131.736</v>
          </cell>
        </row>
        <row r="1039">
          <cell r="A1039">
            <v>131.818</v>
          </cell>
        </row>
        <row r="1040">
          <cell r="A1040">
            <v>131.813</v>
          </cell>
        </row>
        <row r="1041">
          <cell r="A1041">
            <v>131.829</v>
          </cell>
        </row>
        <row r="1042">
          <cell r="A1042">
            <v>131.837</v>
          </cell>
        </row>
        <row r="1043">
          <cell r="A1043">
            <v>140.497</v>
          </cell>
        </row>
        <row r="1044">
          <cell r="A1044">
            <v>140.478</v>
          </cell>
        </row>
        <row r="1045">
          <cell r="A1045">
            <v>140.536</v>
          </cell>
        </row>
        <row r="1046">
          <cell r="A1046">
            <v>140.622</v>
          </cell>
        </row>
        <row r="1047">
          <cell r="A1047">
            <v>140.614</v>
          </cell>
        </row>
        <row r="1048">
          <cell r="A1048">
            <v>136.95</v>
          </cell>
        </row>
        <row r="1049">
          <cell r="A1049">
            <v>136.907</v>
          </cell>
        </row>
        <row r="1050">
          <cell r="A1050">
            <v>136.838</v>
          </cell>
        </row>
        <row r="1051">
          <cell r="A1051">
            <v>136.807</v>
          </cell>
        </row>
        <row r="1052">
          <cell r="A1052">
            <v>137.357</v>
          </cell>
        </row>
        <row r="1053">
          <cell r="A1053">
            <v>134.318</v>
          </cell>
        </row>
        <row r="1054">
          <cell r="A1054">
            <v>134.643</v>
          </cell>
        </row>
        <row r="1055">
          <cell r="A1055">
            <v>134.674</v>
          </cell>
        </row>
        <row r="1056">
          <cell r="A1056">
            <v>135.713</v>
          </cell>
        </row>
        <row r="1057">
          <cell r="A1057">
            <v>138.492</v>
          </cell>
        </row>
        <row r="1058">
          <cell r="A1058">
            <v>138.082</v>
          </cell>
        </row>
        <row r="1059">
          <cell r="A1059">
            <v>138.055</v>
          </cell>
        </row>
        <row r="1060">
          <cell r="A1060">
            <v>138.105</v>
          </cell>
        </row>
        <row r="1061">
          <cell r="A1061">
            <v>133.285</v>
          </cell>
        </row>
        <row r="1062">
          <cell r="A1062">
            <v>134.858</v>
          </cell>
        </row>
        <row r="1063">
          <cell r="A1063">
            <v>136.116</v>
          </cell>
        </row>
        <row r="1064">
          <cell r="A1064">
            <v>138.296</v>
          </cell>
        </row>
        <row r="1065">
          <cell r="A1065">
            <v>138.933</v>
          </cell>
        </row>
        <row r="1066">
          <cell r="A1066">
            <v>140.026</v>
          </cell>
        </row>
        <row r="1067">
          <cell r="A1067">
            <v>139.995</v>
          </cell>
        </row>
        <row r="1068">
          <cell r="A1068">
            <v>138.37</v>
          </cell>
        </row>
        <row r="1069">
          <cell r="A1069">
            <v>138.339</v>
          </cell>
        </row>
        <row r="1070">
          <cell r="A1070">
            <v>140.577</v>
          </cell>
        </row>
        <row r="1071">
          <cell r="A1071">
            <v>140.511</v>
          </cell>
        </row>
        <row r="1072">
          <cell r="A1072">
            <v>140.496</v>
          </cell>
        </row>
        <row r="1073">
          <cell r="A1073">
            <v>140.5</v>
          </cell>
        </row>
        <row r="1074">
          <cell r="A1074">
            <v>140.496</v>
          </cell>
        </row>
        <row r="1075">
          <cell r="A1075">
            <v>139.531</v>
          </cell>
        </row>
        <row r="1076">
          <cell r="A1076">
            <v>141.818</v>
          </cell>
        </row>
        <row r="1077">
          <cell r="A1077">
            <v>142.705</v>
          </cell>
        </row>
        <row r="1078">
          <cell r="A1078">
            <v>142.432</v>
          </cell>
        </row>
        <row r="1079">
          <cell r="A1079">
            <v>178.65</v>
          </cell>
        </row>
        <row r="1080">
          <cell r="A1080">
            <v>179.031</v>
          </cell>
        </row>
        <row r="1081">
          <cell r="A1081">
            <v>177.219</v>
          </cell>
        </row>
        <row r="1082">
          <cell r="A1082">
            <v>177.574</v>
          </cell>
        </row>
        <row r="1083">
          <cell r="A1083">
            <v>178.32</v>
          </cell>
        </row>
        <row r="1084">
          <cell r="A1084">
            <v>179.273</v>
          </cell>
        </row>
        <row r="1085">
          <cell r="A1085">
            <v>176.413</v>
          </cell>
        </row>
        <row r="1086">
          <cell r="A1086">
            <v>175.952</v>
          </cell>
        </row>
        <row r="1087">
          <cell r="A1087">
            <v>176.667</v>
          </cell>
        </row>
        <row r="1088">
          <cell r="A1088">
            <v>176.374</v>
          </cell>
        </row>
        <row r="1089">
          <cell r="A1089">
            <v>176.233</v>
          </cell>
        </row>
        <row r="1090">
          <cell r="A1090">
            <v>175.902</v>
          </cell>
        </row>
        <row r="1091">
          <cell r="A1091">
            <v>175.715</v>
          </cell>
        </row>
        <row r="1092">
          <cell r="A1092">
            <v>168.957</v>
          </cell>
        </row>
        <row r="1093">
          <cell r="A1093">
            <v>169.789</v>
          </cell>
        </row>
        <row r="1094">
          <cell r="A1094">
            <v>169.801</v>
          </cell>
        </row>
        <row r="1095">
          <cell r="A1095">
            <v>169.794</v>
          </cell>
        </row>
        <row r="1096">
          <cell r="A1096">
            <v>168.88</v>
          </cell>
        </row>
        <row r="1097">
          <cell r="A1097">
            <v>168.853</v>
          </cell>
        </row>
        <row r="1098">
          <cell r="A1098">
            <v>168.837</v>
          </cell>
        </row>
        <row r="1099">
          <cell r="A1099">
            <v>168.837</v>
          </cell>
        </row>
        <row r="1100">
          <cell r="A1100">
            <v>168.864</v>
          </cell>
        </row>
        <row r="1101">
          <cell r="A1101">
            <v>168.837</v>
          </cell>
        </row>
        <row r="1102">
          <cell r="A1102">
            <v>168.841</v>
          </cell>
        </row>
        <row r="1103">
          <cell r="A1103">
            <v>168.798</v>
          </cell>
        </row>
        <row r="1104">
          <cell r="A1104">
            <v>168.821</v>
          </cell>
        </row>
        <row r="1105">
          <cell r="A1105">
            <v>168.825</v>
          </cell>
        </row>
        <row r="1106">
          <cell r="A1106">
            <v>168.829</v>
          </cell>
        </row>
        <row r="1107">
          <cell r="A1107">
            <v>168.794</v>
          </cell>
        </row>
        <row r="1108">
          <cell r="A1108">
            <v>168.874</v>
          </cell>
        </row>
        <row r="1109">
          <cell r="A1109">
            <v>168.807</v>
          </cell>
        </row>
        <row r="1110">
          <cell r="A1110">
            <v>168.786</v>
          </cell>
        </row>
        <row r="1111">
          <cell r="A1111">
            <v>168.774</v>
          </cell>
        </row>
        <row r="1112">
          <cell r="A1112">
            <v>168.794</v>
          </cell>
        </row>
        <row r="1113">
          <cell r="A1113">
            <v>168.784</v>
          </cell>
        </row>
        <row r="1114">
          <cell r="A1114">
            <v>168.776</v>
          </cell>
        </row>
        <row r="1115">
          <cell r="A1115">
            <v>138.804</v>
          </cell>
        </row>
        <row r="1116">
          <cell r="A1116">
            <v>139.425</v>
          </cell>
        </row>
        <row r="1117">
          <cell r="A1117">
            <v>139.386</v>
          </cell>
        </row>
        <row r="1118">
          <cell r="A1118">
            <v>139.386</v>
          </cell>
        </row>
        <row r="1119">
          <cell r="A1119">
            <v>139.375</v>
          </cell>
        </row>
        <row r="1120">
          <cell r="A1120">
            <v>111.254</v>
          </cell>
        </row>
        <row r="1121">
          <cell r="A1121">
            <v>111.145</v>
          </cell>
        </row>
        <row r="1122">
          <cell r="A1122">
            <v>110.758</v>
          </cell>
        </row>
        <row r="1123">
          <cell r="A1123">
            <v>110.68</v>
          </cell>
        </row>
        <row r="1124">
          <cell r="A1124">
            <v>110.68</v>
          </cell>
        </row>
        <row r="1125">
          <cell r="A1125">
            <v>110.68</v>
          </cell>
        </row>
        <row r="1126">
          <cell r="A1126">
            <v>110.68</v>
          </cell>
        </row>
        <row r="1127">
          <cell r="A1127">
            <v>110.68</v>
          </cell>
        </row>
        <row r="1128">
          <cell r="A1128">
            <v>110.68</v>
          </cell>
        </row>
        <row r="1129">
          <cell r="A1129">
            <v>110.676</v>
          </cell>
        </row>
        <row r="1130">
          <cell r="A1130">
            <v>110.676</v>
          </cell>
        </row>
        <row r="1131">
          <cell r="A1131">
            <v>110.676</v>
          </cell>
        </row>
        <row r="1132">
          <cell r="A1132">
            <v>110.675</v>
          </cell>
        </row>
        <row r="1133">
          <cell r="A1133">
            <v>110.675</v>
          </cell>
        </row>
        <row r="1134">
          <cell r="A1134">
            <v>110.675</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测试报告"/>
      <sheetName val="内存泄漏"/>
      <sheetName val="遗留buglist"/>
    </sheetNames>
    <sheetDataSet>
      <sheetData sheetId="0"/>
      <sheetData sheetId="1">
        <row r="1">
          <cell r="A1">
            <v>268.156</v>
          </cell>
        </row>
        <row r="2">
          <cell r="A2">
            <v>265.678</v>
          </cell>
        </row>
        <row r="3">
          <cell r="A3">
            <v>265.644</v>
          </cell>
        </row>
        <row r="4">
          <cell r="A4">
            <v>265.64</v>
          </cell>
        </row>
        <row r="5">
          <cell r="A5">
            <v>265.667</v>
          </cell>
        </row>
        <row r="6">
          <cell r="A6">
            <v>265.597</v>
          </cell>
        </row>
        <row r="7">
          <cell r="A7">
            <v>265.666</v>
          </cell>
        </row>
        <row r="8">
          <cell r="A8">
            <v>265.576</v>
          </cell>
        </row>
        <row r="9">
          <cell r="A9">
            <v>265.564</v>
          </cell>
        </row>
        <row r="10">
          <cell r="A10">
            <v>265.721</v>
          </cell>
        </row>
        <row r="11">
          <cell r="A11">
            <v>265.572</v>
          </cell>
        </row>
        <row r="12">
          <cell r="A12">
            <v>265.654</v>
          </cell>
        </row>
        <row r="13">
          <cell r="A13">
            <v>265.649</v>
          </cell>
        </row>
        <row r="14">
          <cell r="A14">
            <v>265.696</v>
          </cell>
        </row>
        <row r="15">
          <cell r="A15">
            <v>265.771</v>
          </cell>
        </row>
        <row r="16">
          <cell r="A16">
            <v>265.709</v>
          </cell>
        </row>
        <row r="17">
          <cell r="A17">
            <v>265.736</v>
          </cell>
        </row>
        <row r="18">
          <cell r="A18">
            <v>265.666</v>
          </cell>
        </row>
        <row r="19">
          <cell r="A19">
            <v>265.619</v>
          </cell>
        </row>
        <row r="20">
          <cell r="A20">
            <v>265.58</v>
          </cell>
        </row>
        <row r="21">
          <cell r="A21">
            <v>265.705</v>
          </cell>
        </row>
        <row r="22">
          <cell r="A22">
            <v>265.572</v>
          </cell>
        </row>
        <row r="23">
          <cell r="A23">
            <v>265.596</v>
          </cell>
        </row>
        <row r="24">
          <cell r="A24">
            <v>265.67</v>
          </cell>
        </row>
        <row r="25">
          <cell r="A25">
            <v>265.571</v>
          </cell>
        </row>
        <row r="26">
          <cell r="A26">
            <v>265.646</v>
          </cell>
        </row>
        <row r="27">
          <cell r="A27">
            <v>265.642</v>
          </cell>
        </row>
        <row r="28">
          <cell r="A28">
            <v>265.61</v>
          </cell>
        </row>
        <row r="29">
          <cell r="A29">
            <v>265.595</v>
          </cell>
        </row>
        <row r="30">
          <cell r="A30">
            <v>265.642</v>
          </cell>
        </row>
        <row r="31">
          <cell r="A31">
            <v>265.606</v>
          </cell>
        </row>
        <row r="32">
          <cell r="A32">
            <v>265.571</v>
          </cell>
        </row>
        <row r="33">
          <cell r="A33">
            <v>265.665</v>
          </cell>
        </row>
        <row r="34">
          <cell r="A34">
            <v>265.571</v>
          </cell>
        </row>
        <row r="35">
          <cell r="A35">
            <v>265.579</v>
          </cell>
        </row>
        <row r="36">
          <cell r="A36">
            <v>265.684</v>
          </cell>
        </row>
        <row r="37">
          <cell r="A37">
            <v>265.578</v>
          </cell>
        </row>
        <row r="38">
          <cell r="A38">
            <v>265.645</v>
          </cell>
        </row>
        <row r="39">
          <cell r="A39">
            <v>265.648</v>
          </cell>
        </row>
        <row r="40">
          <cell r="A40">
            <v>265.609</v>
          </cell>
        </row>
        <row r="41">
          <cell r="A41">
            <v>265.59</v>
          </cell>
        </row>
        <row r="42">
          <cell r="A42">
            <v>265.645</v>
          </cell>
        </row>
        <row r="43">
          <cell r="A43">
            <v>265.605</v>
          </cell>
        </row>
        <row r="44">
          <cell r="A44">
            <v>265.633</v>
          </cell>
        </row>
        <row r="45">
          <cell r="A45">
            <v>265.707</v>
          </cell>
        </row>
        <row r="46">
          <cell r="A46">
            <v>265.57</v>
          </cell>
        </row>
        <row r="47">
          <cell r="A47">
            <v>265.641</v>
          </cell>
        </row>
        <row r="48">
          <cell r="A48">
            <v>265.617</v>
          </cell>
        </row>
        <row r="49">
          <cell r="A49">
            <v>265.578</v>
          </cell>
        </row>
        <row r="50">
          <cell r="A50">
            <v>265.629</v>
          </cell>
        </row>
        <row r="51">
          <cell r="A51">
            <v>266.537</v>
          </cell>
        </row>
        <row r="52">
          <cell r="A52">
            <v>266.083</v>
          </cell>
        </row>
        <row r="53">
          <cell r="A53">
            <v>266.146</v>
          </cell>
        </row>
        <row r="54">
          <cell r="A54">
            <v>266.239</v>
          </cell>
        </row>
        <row r="55">
          <cell r="A55">
            <v>265.935</v>
          </cell>
        </row>
        <row r="56">
          <cell r="A56">
            <v>265.993</v>
          </cell>
        </row>
        <row r="57">
          <cell r="A57">
            <v>266.188</v>
          </cell>
        </row>
        <row r="58">
          <cell r="A58">
            <v>265.935</v>
          </cell>
        </row>
        <row r="59">
          <cell r="A59">
            <v>265.83</v>
          </cell>
        </row>
        <row r="60">
          <cell r="A60">
            <v>265.932</v>
          </cell>
        </row>
        <row r="61">
          <cell r="A61">
            <v>265.889</v>
          </cell>
        </row>
        <row r="62">
          <cell r="A62">
            <v>265.861</v>
          </cell>
        </row>
        <row r="63">
          <cell r="A63">
            <v>268.485</v>
          </cell>
        </row>
        <row r="64">
          <cell r="A64">
            <v>268.387</v>
          </cell>
        </row>
        <row r="65">
          <cell r="A65">
            <v>267.715</v>
          </cell>
        </row>
        <row r="66">
          <cell r="A66">
            <v>267.578</v>
          </cell>
        </row>
        <row r="67">
          <cell r="A67">
            <v>268.043</v>
          </cell>
        </row>
        <row r="68">
          <cell r="A68">
            <v>267.97</v>
          </cell>
        </row>
        <row r="69">
          <cell r="A69">
            <v>270.698</v>
          </cell>
        </row>
        <row r="70">
          <cell r="A70">
            <v>267.249</v>
          </cell>
        </row>
        <row r="71">
          <cell r="A71">
            <v>267.042</v>
          </cell>
        </row>
        <row r="72">
          <cell r="A72">
            <v>268.757</v>
          </cell>
        </row>
        <row r="73">
          <cell r="A73">
            <v>266.507</v>
          </cell>
        </row>
        <row r="74">
          <cell r="A74">
            <v>266.397</v>
          </cell>
        </row>
        <row r="75">
          <cell r="A75">
            <v>266.409</v>
          </cell>
        </row>
        <row r="76">
          <cell r="A76">
            <v>267.835</v>
          </cell>
        </row>
        <row r="77">
          <cell r="A77">
            <v>269.995</v>
          </cell>
        </row>
        <row r="78">
          <cell r="A78">
            <v>268.792</v>
          </cell>
        </row>
        <row r="79">
          <cell r="A79">
            <v>266.905</v>
          </cell>
        </row>
        <row r="80">
          <cell r="A80">
            <v>266.815</v>
          </cell>
        </row>
        <row r="81">
          <cell r="A81">
            <v>266.847</v>
          </cell>
        </row>
        <row r="82">
          <cell r="A82">
            <v>266.753</v>
          </cell>
        </row>
        <row r="83">
          <cell r="A83">
            <v>266.854</v>
          </cell>
        </row>
        <row r="84">
          <cell r="A84">
            <v>266.745</v>
          </cell>
        </row>
        <row r="85">
          <cell r="A85">
            <v>266.737</v>
          </cell>
        </row>
        <row r="86">
          <cell r="A86">
            <v>266.843</v>
          </cell>
        </row>
        <row r="87">
          <cell r="A87">
            <v>266.718</v>
          </cell>
        </row>
        <row r="88">
          <cell r="A88">
            <v>266.921</v>
          </cell>
        </row>
        <row r="89">
          <cell r="A89">
            <v>266.624</v>
          </cell>
        </row>
        <row r="90">
          <cell r="A90">
            <v>266.772</v>
          </cell>
        </row>
        <row r="91">
          <cell r="A91">
            <v>266.753</v>
          </cell>
        </row>
        <row r="92">
          <cell r="A92">
            <v>266.69</v>
          </cell>
        </row>
        <row r="93">
          <cell r="A93">
            <v>267.112</v>
          </cell>
        </row>
        <row r="94">
          <cell r="A94">
            <v>267.074</v>
          </cell>
        </row>
        <row r="95">
          <cell r="A95">
            <v>266.914</v>
          </cell>
        </row>
        <row r="96">
          <cell r="A96">
            <v>267.383</v>
          </cell>
        </row>
        <row r="97">
          <cell r="A97">
            <v>268.643</v>
          </cell>
        </row>
        <row r="98">
          <cell r="A98">
            <v>268.024</v>
          </cell>
        </row>
        <row r="99">
          <cell r="A99">
            <v>266.896</v>
          </cell>
        </row>
        <row r="100">
          <cell r="A100">
            <v>267.825</v>
          </cell>
        </row>
        <row r="101">
          <cell r="A101">
            <v>266.903</v>
          </cell>
        </row>
        <row r="102">
          <cell r="A102">
            <v>266.849</v>
          </cell>
        </row>
        <row r="103">
          <cell r="A103">
            <v>268.142</v>
          </cell>
        </row>
        <row r="104">
          <cell r="A104">
            <v>267.071</v>
          </cell>
        </row>
        <row r="105">
          <cell r="A105">
            <v>266.872</v>
          </cell>
        </row>
        <row r="106">
          <cell r="A106">
            <v>266.911</v>
          </cell>
        </row>
        <row r="107">
          <cell r="A107">
            <v>267.028</v>
          </cell>
        </row>
        <row r="108">
          <cell r="A108">
            <v>267.075</v>
          </cell>
        </row>
        <row r="109">
          <cell r="A109">
            <v>267.126</v>
          </cell>
        </row>
        <row r="110">
          <cell r="A110">
            <v>267.31</v>
          </cell>
        </row>
        <row r="111">
          <cell r="A111">
            <v>270.178</v>
          </cell>
        </row>
        <row r="112">
          <cell r="A112">
            <v>268.197</v>
          </cell>
        </row>
        <row r="113">
          <cell r="A113">
            <v>267.232</v>
          </cell>
        </row>
        <row r="114">
          <cell r="A114">
            <v>267.225</v>
          </cell>
        </row>
        <row r="115">
          <cell r="A115">
            <v>269.143</v>
          </cell>
        </row>
        <row r="116">
          <cell r="A116">
            <v>267.052</v>
          </cell>
        </row>
        <row r="117">
          <cell r="A117">
            <v>267.024</v>
          </cell>
        </row>
        <row r="118">
          <cell r="A118">
            <v>267.157</v>
          </cell>
        </row>
        <row r="119">
          <cell r="A119">
            <v>267.036</v>
          </cell>
        </row>
        <row r="120">
          <cell r="A120">
            <v>267.071</v>
          </cell>
        </row>
        <row r="121">
          <cell r="A121">
            <v>267.126</v>
          </cell>
        </row>
        <row r="122">
          <cell r="A122">
            <v>267.106</v>
          </cell>
        </row>
        <row r="123">
          <cell r="A123">
            <v>267.134</v>
          </cell>
        </row>
        <row r="124">
          <cell r="A124">
            <v>267.235</v>
          </cell>
        </row>
        <row r="125">
          <cell r="A125">
            <v>267.325</v>
          </cell>
        </row>
        <row r="126">
          <cell r="A126">
            <v>269.166</v>
          </cell>
        </row>
        <row r="127">
          <cell r="A127">
            <v>268.936</v>
          </cell>
        </row>
        <row r="128">
          <cell r="A128">
            <v>267.26</v>
          </cell>
        </row>
        <row r="129">
          <cell r="A129">
            <v>267.064</v>
          </cell>
        </row>
        <row r="130">
          <cell r="A130">
            <v>267.135</v>
          </cell>
        </row>
        <row r="131">
          <cell r="A131">
            <v>267.068</v>
          </cell>
        </row>
        <row r="132">
          <cell r="A132">
            <v>268.857</v>
          </cell>
        </row>
        <row r="133">
          <cell r="A133">
            <v>267.025</v>
          </cell>
        </row>
        <row r="134">
          <cell r="A134">
            <v>267.592</v>
          </cell>
        </row>
        <row r="135">
          <cell r="A135">
            <v>267.115</v>
          </cell>
        </row>
        <row r="136">
          <cell r="A136">
            <v>268.908</v>
          </cell>
        </row>
        <row r="137">
          <cell r="A137">
            <v>267.335</v>
          </cell>
        </row>
        <row r="138">
          <cell r="A138">
            <v>267.175</v>
          </cell>
        </row>
        <row r="139">
          <cell r="A139">
            <v>267.237</v>
          </cell>
        </row>
        <row r="140">
          <cell r="A140">
            <v>267.202</v>
          </cell>
        </row>
        <row r="141">
          <cell r="A141">
            <v>267.14</v>
          </cell>
        </row>
        <row r="142">
          <cell r="A142">
            <v>267.116</v>
          </cell>
        </row>
        <row r="143">
          <cell r="A143">
            <v>267.163</v>
          </cell>
        </row>
        <row r="144">
          <cell r="A144">
            <v>267.261</v>
          </cell>
        </row>
        <row r="145">
          <cell r="A145">
            <v>267.229</v>
          </cell>
        </row>
        <row r="146">
          <cell r="A146">
            <v>267.21</v>
          </cell>
        </row>
        <row r="147">
          <cell r="A147">
            <v>267.304</v>
          </cell>
        </row>
        <row r="148">
          <cell r="A148">
            <v>267.229</v>
          </cell>
        </row>
        <row r="149">
          <cell r="A149">
            <v>267.331</v>
          </cell>
        </row>
        <row r="150">
          <cell r="A150">
            <v>267.3</v>
          </cell>
        </row>
        <row r="151">
          <cell r="A151">
            <v>269.077</v>
          </cell>
        </row>
        <row r="152">
          <cell r="A152">
            <v>268.065</v>
          </cell>
        </row>
        <row r="153">
          <cell r="A153">
            <v>267.226</v>
          </cell>
        </row>
        <row r="154">
          <cell r="A154">
            <v>267.104</v>
          </cell>
        </row>
        <row r="155">
          <cell r="A155">
            <v>267.765</v>
          </cell>
        </row>
        <row r="156">
          <cell r="A156">
            <v>270.35</v>
          </cell>
        </row>
        <row r="157">
          <cell r="A157">
            <v>267.275</v>
          </cell>
        </row>
        <row r="158">
          <cell r="A158">
            <v>266.98</v>
          </cell>
        </row>
        <row r="159">
          <cell r="A159">
            <v>266.965</v>
          </cell>
        </row>
        <row r="160">
          <cell r="A160">
            <v>266.906</v>
          </cell>
        </row>
        <row r="161">
          <cell r="A161">
            <v>266.891</v>
          </cell>
        </row>
        <row r="162">
          <cell r="A162">
            <v>266.879</v>
          </cell>
        </row>
        <row r="163">
          <cell r="A163">
            <v>266.863</v>
          </cell>
        </row>
        <row r="164">
          <cell r="A164">
            <v>266.872</v>
          </cell>
        </row>
        <row r="165">
          <cell r="A165">
            <v>266.888</v>
          </cell>
        </row>
        <row r="166">
          <cell r="A166">
            <v>266.876</v>
          </cell>
        </row>
        <row r="167">
          <cell r="A167">
            <v>267.176</v>
          </cell>
        </row>
        <row r="168">
          <cell r="A168">
            <v>268.117</v>
          </cell>
        </row>
        <row r="169">
          <cell r="A169">
            <v>267.031</v>
          </cell>
        </row>
        <row r="170">
          <cell r="A170">
            <v>266.98</v>
          </cell>
        </row>
        <row r="171">
          <cell r="A171">
            <v>267.069</v>
          </cell>
        </row>
        <row r="172">
          <cell r="A172">
            <v>267.054</v>
          </cell>
        </row>
        <row r="173">
          <cell r="A173">
            <v>267.042</v>
          </cell>
        </row>
        <row r="174">
          <cell r="A174">
            <v>267.05</v>
          </cell>
        </row>
        <row r="175">
          <cell r="A175">
            <v>266.964</v>
          </cell>
        </row>
        <row r="176">
          <cell r="A176">
            <v>267.026</v>
          </cell>
        </row>
        <row r="177">
          <cell r="A177">
            <v>267.097</v>
          </cell>
        </row>
        <row r="178">
          <cell r="A178">
            <v>266.999</v>
          </cell>
        </row>
        <row r="179">
          <cell r="A179">
            <v>266.913</v>
          </cell>
        </row>
        <row r="180">
          <cell r="A180">
            <v>267.007</v>
          </cell>
        </row>
        <row r="181">
          <cell r="A181">
            <v>267.069</v>
          </cell>
        </row>
        <row r="182">
          <cell r="A182">
            <v>266.979</v>
          </cell>
        </row>
        <row r="183">
          <cell r="A183">
            <v>266.983</v>
          </cell>
        </row>
        <row r="184">
          <cell r="A184">
            <v>266.979</v>
          </cell>
        </row>
        <row r="185">
          <cell r="A185">
            <v>267.034</v>
          </cell>
        </row>
        <row r="186">
          <cell r="A186">
            <v>267.101</v>
          </cell>
        </row>
        <row r="187">
          <cell r="A187">
            <v>266.979</v>
          </cell>
        </row>
        <row r="188">
          <cell r="A188">
            <v>266.894</v>
          </cell>
        </row>
        <row r="189">
          <cell r="A189">
            <v>267.093</v>
          </cell>
        </row>
        <row r="190">
          <cell r="A190">
            <v>266.908</v>
          </cell>
        </row>
        <row r="191">
          <cell r="A191">
            <v>267.838</v>
          </cell>
        </row>
        <row r="192">
          <cell r="A192">
            <v>266.986</v>
          </cell>
        </row>
        <row r="193">
          <cell r="A193">
            <v>266.943</v>
          </cell>
        </row>
        <row r="194">
          <cell r="A194">
            <v>266.92</v>
          </cell>
        </row>
        <row r="195">
          <cell r="A195">
            <v>267.018</v>
          </cell>
        </row>
        <row r="196">
          <cell r="A196">
            <v>266.92</v>
          </cell>
        </row>
        <row r="197">
          <cell r="A197">
            <v>266.967</v>
          </cell>
        </row>
        <row r="198">
          <cell r="A198">
            <v>267.225</v>
          </cell>
        </row>
        <row r="199">
          <cell r="A199">
            <v>267.057</v>
          </cell>
        </row>
        <row r="200">
          <cell r="A200">
            <v>267.092</v>
          </cell>
        </row>
        <row r="201">
          <cell r="A201">
            <v>267.123</v>
          </cell>
        </row>
        <row r="202">
          <cell r="A202">
            <v>267.068</v>
          </cell>
        </row>
        <row r="203">
          <cell r="A203">
            <v>267.045</v>
          </cell>
        </row>
        <row r="204">
          <cell r="A204">
            <v>267.264</v>
          </cell>
        </row>
        <row r="205">
          <cell r="A205">
            <v>267.041</v>
          </cell>
        </row>
        <row r="206">
          <cell r="A206">
            <v>267.158</v>
          </cell>
        </row>
        <row r="207">
          <cell r="A207">
            <v>267.182</v>
          </cell>
        </row>
        <row r="208">
          <cell r="A208">
            <v>267.498</v>
          </cell>
        </row>
        <row r="209">
          <cell r="A209">
            <v>267.115</v>
          </cell>
        </row>
        <row r="210">
          <cell r="A210">
            <v>267.154</v>
          </cell>
        </row>
        <row r="211">
          <cell r="A211">
            <v>267.139</v>
          </cell>
        </row>
        <row r="212">
          <cell r="A212">
            <v>267.189</v>
          </cell>
        </row>
        <row r="213">
          <cell r="A213">
            <v>269.209</v>
          </cell>
        </row>
        <row r="214">
          <cell r="A214">
            <v>277.334</v>
          </cell>
        </row>
        <row r="215">
          <cell r="A215">
            <v>273.459</v>
          </cell>
        </row>
        <row r="216">
          <cell r="A216">
            <v>275.916</v>
          </cell>
        </row>
        <row r="217">
          <cell r="A217">
            <v>273.58</v>
          </cell>
        </row>
        <row r="218">
          <cell r="A218">
            <v>273.525</v>
          </cell>
        </row>
        <row r="219">
          <cell r="A219">
            <v>271.951</v>
          </cell>
        </row>
        <row r="220">
          <cell r="A220">
            <v>281.025</v>
          </cell>
        </row>
        <row r="221">
          <cell r="A221">
            <v>273.885</v>
          </cell>
        </row>
        <row r="222">
          <cell r="A222">
            <v>272.451</v>
          </cell>
        </row>
        <row r="223">
          <cell r="A223">
            <v>276.65</v>
          </cell>
        </row>
        <row r="224">
          <cell r="A224">
            <v>273.654</v>
          </cell>
        </row>
        <row r="225">
          <cell r="A225">
            <v>271.186</v>
          </cell>
        </row>
        <row r="226">
          <cell r="A226">
            <v>274.764</v>
          </cell>
        </row>
        <row r="227">
          <cell r="A227">
            <v>275.42</v>
          </cell>
        </row>
        <row r="228">
          <cell r="A228">
            <v>274.385</v>
          </cell>
        </row>
        <row r="229">
          <cell r="A229">
            <v>267.904</v>
          </cell>
        </row>
        <row r="230">
          <cell r="A230">
            <v>267.826</v>
          </cell>
        </row>
        <row r="231">
          <cell r="A231">
            <v>267.912</v>
          </cell>
        </row>
        <row r="232">
          <cell r="A232">
            <v>267.881</v>
          </cell>
        </row>
        <row r="233">
          <cell r="A233">
            <v>267.799</v>
          </cell>
        </row>
        <row r="234">
          <cell r="A234">
            <v>267.83</v>
          </cell>
        </row>
        <row r="235">
          <cell r="A235">
            <v>267.846</v>
          </cell>
        </row>
        <row r="236">
          <cell r="A236">
            <v>267.822</v>
          </cell>
        </row>
        <row r="237">
          <cell r="A237">
            <v>267.725</v>
          </cell>
        </row>
        <row r="238">
          <cell r="A238">
            <v>267.76</v>
          </cell>
        </row>
        <row r="239">
          <cell r="A239">
            <v>268.436</v>
          </cell>
        </row>
        <row r="240">
          <cell r="A240">
            <v>267.629</v>
          </cell>
        </row>
        <row r="241">
          <cell r="A241">
            <v>267.508</v>
          </cell>
        </row>
        <row r="242">
          <cell r="A242">
            <v>267.574</v>
          </cell>
        </row>
        <row r="243">
          <cell r="A243">
            <v>266.565</v>
          </cell>
        </row>
        <row r="244">
          <cell r="A244">
            <v>273.566</v>
          </cell>
        </row>
        <row r="245">
          <cell r="A245">
            <v>269.606</v>
          </cell>
        </row>
        <row r="246">
          <cell r="A246">
            <v>272.216</v>
          </cell>
        </row>
        <row r="247">
          <cell r="A247">
            <v>270.935</v>
          </cell>
        </row>
        <row r="248">
          <cell r="A248">
            <v>266.31</v>
          </cell>
        </row>
        <row r="249">
          <cell r="A249">
            <v>266.41</v>
          </cell>
        </row>
        <row r="250">
          <cell r="A250">
            <v>266.441</v>
          </cell>
        </row>
        <row r="251">
          <cell r="A251">
            <v>266.363</v>
          </cell>
        </row>
        <row r="252">
          <cell r="A252">
            <v>266.191</v>
          </cell>
        </row>
        <row r="253">
          <cell r="A253">
            <v>266.219</v>
          </cell>
        </row>
        <row r="254">
          <cell r="A254">
            <v>265.973</v>
          </cell>
        </row>
        <row r="255">
          <cell r="A255">
            <v>265.953</v>
          </cell>
        </row>
        <row r="256">
          <cell r="A256">
            <v>266.059</v>
          </cell>
        </row>
        <row r="257">
          <cell r="A257">
            <v>265.949</v>
          </cell>
        </row>
        <row r="258">
          <cell r="A258">
            <v>265.973</v>
          </cell>
        </row>
        <row r="259">
          <cell r="A259">
            <v>266.02</v>
          </cell>
        </row>
        <row r="260">
          <cell r="A260">
            <v>265.996</v>
          </cell>
        </row>
        <row r="261">
          <cell r="A261">
            <v>265.961</v>
          </cell>
        </row>
        <row r="262">
          <cell r="A262">
            <v>265.98</v>
          </cell>
        </row>
        <row r="263">
          <cell r="A263">
            <v>266.113</v>
          </cell>
        </row>
        <row r="264">
          <cell r="A264">
            <v>266.059</v>
          </cell>
        </row>
        <row r="265">
          <cell r="A265">
            <v>266.059</v>
          </cell>
        </row>
        <row r="266">
          <cell r="A266">
            <v>265.953</v>
          </cell>
        </row>
        <row r="267">
          <cell r="A267">
            <v>265.953</v>
          </cell>
        </row>
        <row r="268">
          <cell r="A268">
            <v>266.023</v>
          </cell>
        </row>
        <row r="269">
          <cell r="A269">
            <v>265.948</v>
          </cell>
        </row>
        <row r="270">
          <cell r="A270">
            <v>266.05</v>
          </cell>
        </row>
        <row r="271">
          <cell r="A271">
            <v>266.026</v>
          </cell>
        </row>
        <row r="272">
          <cell r="A272">
            <v>265.944</v>
          </cell>
        </row>
        <row r="273">
          <cell r="A273">
            <v>265.956</v>
          </cell>
        </row>
        <row r="274">
          <cell r="A274">
            <v>266.037</v>
          </cell>
        </row>
        <row r="275">
          <cell r="A275">
            <v>265.957</v>
          </cell>
        </row>
        <row r="276">
          <cell r="A276">
            <v>266.211</v>
          </cell>
        </row>
        <row r="277">
          <cell r="A277">
            <v>266.004</v>
          </cell>
        </row>
        <row r="278">
          <cell r="A278">
            <v>265.982</v>
          </cell>
        </row>
        <row r="279">
          <cell r="A279">
            <v>266.05</v>
          </cell>
        </row>
        <row r="280">
          <cell r="A280">
            <v>266.11</v>
          </cell>
        </row>
        <row r="281">
          <cell r="A281">
            <v>266.188</v>
          </cell>
        </row>
        <row r="282">
          <cell r="A282">
            <v>266.09</v>
          </cell>
        </row>
        <row r="283">
          <cell r="A283">
            <v>266.027</v>
          </cell>
        </row>
        <row r="284">
          <cell r="A284">
            <v>266.016</v>
          </cell>
        </row>
        <row r="285">
          <cell r="A285">
            <v>266.02</v>
          </cell>
        </row>
        <row r="286">
          <cell r="A286">
            <v>266.055</v>
          </cell>
        </row>
        <row r="287">
          <cell r="A287">
            <v>266.066</v>
          </cell>
        </row>
        <row r="288">
          <cell r="A288">
            <v>266.159</v>
          </cell>
        </row>
        <row r="289">
          <cell r="A289">
            <v>266.147</v>
          </cell>
        </row>
        <row r="290">
          <cell r="A290">
            <v>266.073</v>
          </cell>
        </row>
        <row r="291">
          <cell r="A291">
            <v>266.011</v>
          </cell>
        </row>
        <row r="292">
          <cell r="A292">
            <v>266.015</v>
          </cell>
        </row>
        <row r="293">
          <cell r="A293">
            <v>266.214</v>
          </cell>
        </row>
        <row r="294">
          <cell r="A294">
            <v>265.991</v>
          </cell>
        </row>
        <row r="295">
          <cell r="A295">
            <v>266.077</v>
          </cell>
        </row>
        <row r="296">
          <cell r="A296">
            <v>266.046</v>
          </cell>
        </row>
        <row r="297">
          <cell r="A297">
            <v>266.034</v>
          </cell>
        </row>
        <row r="298">
          <cell r="A298">
            <v>266.015</v>
          </cell>
        </row>
        <row r="299">
          <cell r="A299">
            <v>266.058</v>
          </cell>
        </row>
        <row r="300">
          <cell r="A300">
            <v>266.081</v>
          </cell>
        </row>
        <row r="301">
          <cell r="A301">
            <v>266.007</v>
          </cell>
        </row>
        <row r="302">
          <cell r="A302">
            <v>266.03</v>
          </cell>
        </row>
        <row r="303">
          <cell r="A303">
            <v>266.025</v>
          </cell>
        </row>
        <row r="304">
          <cell r="A304">
            <v>266.104</v>
          </cell>
        </row>
        <row r="305">
          <cell r="A305">
            <v>266.029</v>
          </cell>
        </row>
        <row r="306">
          <cell r="A306">
            <v>266.01</v>
          </cell>
        </row>
        <row r="307">
          <cell r="A307">
            <v>266.104</v>
          </cell>
        </row>
        <row r="308">
          <cell r="A308">
            <v>266.061</v>
          </cell>
        </row>
        <row r="309">
          <cell r="A309">
            <v>266.061</v>
          </cell>
        </row>
        <row r="310">
          <cell r="A310">
            <v>266.072</v>
          </cell>
        </row>
        <row r="311">
          <cell r="A311">
            <v>266.041</v>
          </cell>
        </row>
        <row r="312">
          <cell r="A312">
            <v>265.998</v>
          </cell>
        </row>
        <row r="313">
          <cell r="A313">
            <v>266.072</v>
          </cell>
        </row>
        <row r="314">
          <cell r="A314">
            <v>266.068</v>
          </cell>
        </row>
        <row r="315">
          <cell r="A315">
            <v>265.998</v>
          </cell>
        </row>
        <row r="316">
          <cell r="A316">
            <v>266.1</v>
          </cell>
        </row>
        <row r="317">
          <cell r="A317">
            <v>266.041</v>
          </cell>
        </row>
        <row r="318">
          <cell r="A318">
            <v>266.014</v>
          </cell>
        </row>
        <row r="319">
          <cell r="A319">
            <v>266.068</v>
          </cell>
        </row>
        <row r="320">
          <cell r="A320">
            <v>265.982</v>
          </cell>
        </row>
        <row r="321">
          <cell r="A321">
            <v>266.049</v>
          </cell>
        </row>
        <row r="322">
          <cell r="A322">
            <v>266.049</v>
          </cell>
        </row>
        <row r="323">
          <cell r="A323">
            <v>265.986</v>
          </cell>
        </row>
        <row r="324">
          <cell r="A324">
            <v>265.959</v>
          </cell>
        </row>
        <row r="325">
          <cell r="A325">
            <v>265.998</v>
          </cell>
        </row>
        <row r="326">
          <cell r="A326">
            <v>265.982</v>
          </cell>
        </row>
        <row r="327">
          <cell r="A327">
            <v>265.928</v>
          </cell>
        </row>
        <row r="328">
          <cell r="A328">
            <v>266.006</v>
          </cell>
        </row>
        <row r="329">
          <cell r="A329">
            <v>265.912</v>
          </cell>
        </row>
        <row r="330">
          <cell r="A330">
            <v>265.92</v>
          </cell>
        </row>
        <row r="331">
          <cell r="A331">
            <v>265.986</v>
          </cell>
        </row>
        <row r="332">
          <cell r="A332">
            <v>265.939</v>
          </cell>
        </row>
        <row r="333">
          <cell r="A333">
            <v>265.971</v>
          </cell>
        </row>
        <row r="334">
          <cell r="A334">
            <v>265.963</v>
          </cell>
        </row>
        <row r="335">
          <cell r="A335">
            <v>265.9</v>
          </cell>
        </row>
        <row r="336">
          <cell r="A336">
            <v>265.932</v>
          </cell>
        </row>
        <row r="337">
          <cell r="A337">
            <v>265.963</v>
          </cell>
        </row>
        <row r="338">
          <cell r="A338">
            <v>266.025</v>
          </cell>
        </row>
        <row r="339">
          <cell r="A339">
            <v>265.9</v>
          </cell>
        </row>
        <row r="340">
          <cell r="A340">
            <v>265.994</v>
          </cell>
        </row>
        <row r="341">
          <cell r="A341">
            <v>265.885</v>
          </cell>
        </row>
        <row r="342">
          <cell r="A342">
            <v>265.908</v>
          </cell>
        </row>
        <row r="343">
          <cell r="A343">
            <v>265.986</v>
          </cell>
        </row>
        <row r="344">
          <cell r="A344">
            <v>265.893</v>
          </cell>
        </row>
        <row r="345">
          <cell r="A345">
            <v>265.949</v>
          </cell>
        </row>
        <row r="346">
          <cell r="A346">
            <v>265.959</v>
          </cell>
        </row>
        <row r="347">
          <cell r="A347">
            <v>265.916</v>
          </cell>
        </row>
        <row r="348">
          <cell r="A348">
            <v>265.904</v>
          </cell>
        </row>
        <row r="349">
          <cell r="A349">
            <v>265.971</v>
          </cell>
        </row>
        <row r="350">
          <cell r="A350">
            <v>265.963</v>
          </cell>
        </row>
        <row r="351">
          <cell r="A351">
            <v>265.908</v>
          </cell>
        </row>
        <row r="352">
          <cell r="A352">
            <v>266.006</v>
          </cell>
        </row>
        <row r="353">
          <cell r="A353">
            <v>265.904</v>
          </cell>
        </row>
        <row r="354">
          <cell r="A354">
            <v>265.908</v>
          </cell>
        </row>
        <row r="355">
          <cell r="A355">
            <v>266.002</v>
          </cell>
        </row>
        <row r="356">
          <cell r="A356">
            <v>265.9</v>
          </cell>
        </row>
        <row r="357">
          <cell r="A357">
            <v>265.975</v>
          </cell>
        </row>
        <row r="358">
          <cell r="A358">
            <v>265.979</v>
          </cell>
        </row>
        <row r="359">
          <cell r="A359">
            <v>265.92</v>
          </cell>
        </row>
        <row r="360">
          <cell r="A360">
            <v>265.932</v>
          </cell>
        </row>
        <row r="361">
          <cell r="A361">
            <v>266.018</v>
          </cell>
        </row>
        <row r="362">
          <cell r="A362">
            <v>265.932</v>
          </cell>
        </row>
        <row r="363">
          <cell r="A363">
            <v>265.904</v>
          </cell>
        </row>
        <row r="364">
          <cell r="A364">
            <v>266.049</v>
          </cell>
        </row>
        <row r="365">
          <cell r="A365">
            <v>265.908</v>
          </cell>
        </row>
        <row r="366">
          <cell r="A366">
            <v>265.943</v>
          </cell>
        </row>
        <row r="367">
          <cell r="A367">
            <v>265.975</v>
          </cell>
        </row>
        <row r="368">
          <cell r="A368">
            <v>265.963</v>
          </cell>
        </row>
        <row r="369">
          <cell r="A369">
            <v>265.975</v>
          </cell>
        </row>
        <row r="370">
          <cell r="A370">
            <v>265.975</v>
          </cell>
        </row>
        <row r="371">
          <cell r="A371">
            <v>265.971</v>
          </cell>
        </row>
        <row r="372">
          <cell r="A372">
            <v>265.912</v>
          </cell>
        </row>
        <row r="373">
          <cell r="A373">
            <v>265.959</v>
          </cell>
        </row>
        <row r="374">
          <cell r="A374">
            <v>265.936</v>
          </cell>
        </row>
        <row r="375">
          <cell r="A375">
            <v>265.9</v>
          </cell>
        </row>
        <row r="376">
          <cell r="A376">
            <v>266.029</v>
          </cell>
        </row>
        <row r="377">
          <cell r="A377">
            <v>265.904</v>
          </cell>
        </row>
        <row r="378">
          <cell r="A378">
            <v>265.936</v>
          </cell>
        </row>
        <row r="379">
          <cell r="A379">
            <v>265.971</v>
          </cell>
        </row>
        <row r="380">
          <cell r="A380">
            <v>265.893</v>
          </cell>
        </row>
        <row r="381">
          <cell r="A381">
            <v>265.975</v>
          </cell>
        </row>
        <row r="382">
          <cell r="A382">
            <v>265.963</v>
          </cell>
        </row>
        <row r="383">
          <cell r="A383">
            <v>265.959</v>
          </cell>
        </row>
        <row r="384">
          <cell r="A384">
            <v>265.904</v>
          </cell>
        </row>
        <row r="385">
          <cell r="A385">
            <v>265.971</v>
          </cell>
        </row>
        <row r="386">
          <cell r="A386">
            <v>265.928</v>
          </cell>
        </row>
        <row r="387">
          <cell r="A387">
            <v>265.92</v>
          </cell>
        </row>
        <row r="388">
          <cell r="A388">
            <v>266.021</v>
          </cell>
        </row>
        <row r="389">
          <cell r="A389">
            <v>265.885</v>
          </cell>
        </row>
        <row r="390">
          <cell r="A390">
            <v>265.932</v>
          </cell>
        </row>
        <row r="391">
          <cell r="A391">
            <v>266.021</v>
          </cell>
        </row>
        <row r="392">
          <cell r="A392">
            <v>265.9</v>
          </cell>
        </row>
        <row r="393">
          <cell r="A393">
            <v>265.979</v>
          </cell>
        </row>
        <row r="394">
          <cell r="A394">
            <v>265.924</v>
          </cell>
        </row>
        <row r="395">
          <cell r="A395">
            <v>265.889</v>
          </cell>
        </row>
        <row r="396">
          <cell r="A396">
            <v>265.857</v>
          </cell>
        </row>
        <row r="397">
          <cell r="A397">
            <v>265.919</v>
          </cell>
        </row>
        <row r="398">
          <cell r="A398">
            <v>265.95</v>
          </cell>
        </row>
        <row r="399">
          <cell r="A399">
            <v>265.825</v>
          </cell>
        </row>
        <row r="400">
          <cell r="A400">
            <v>265.95</v>
          </cell>
        </row>
        <row r="401">
          <cell r="A401">
            <v>265.747</v>
          </cell>
        </row>
        <row r="402">
          <cell r="A402">
            <v>265.786</v>
          </cell>
        </row>
        <row r="403">
          <cell r="A403">
            <v>265.817</v>
          </cell>
        </row>
        <row r="404">
          <cell r="A404">
            <v>265.743</v>
          </cell>
        </row>
        <row r="405">
          <cell r="A405">
            <v>265.817</v>
          </cell>
        </row>
        <row r="406">
          <cell r="A406">
            <v>265.868</v>
          </cell>
        </row>
        <row r="407">
          <cell r="A407">
            <v>265.79</v>
          </cell>
        </row>
        <row r="408">
          <cell r="A408">
            <v>265.614</v>
          </cell>
        </row>
        <row r="409">
          <cell r="A409">
            <v>265.677</v>
          </cell>
        </row>
        <row r="410">
          <cell r="A410">
            <v>265.653</v>
          </cell>
        </row>
        <row r="411">
          <cell r="A411">
            <v>265.61</v>
          </cell>
        </row>
        <row r="412">
          <cell r="A412">
            <v>265.739</v>
          </cell>
        </row>
        <row r="413">
          <cell r="A413">
            <v>265.61</v>
          </cell>
        </row>
        <row r="414">
          <cell r="A414">
            <v>265.646</v>
          </cell>
        </row>
        <row r="415">
          <cell r="A415">
            <v>265.692</v>
          </cell>
        </row>
        <row r="416">
          <cell r="A416">
            <v>265.614</v>
          </cell>
        </row>
        <row r="417">
          <cell r="A417">
            <v>265.618</v>
          </cell>
        </row>
        <row r="418">
          <cell r="A418">
            <v>265.712</v>
          </cell>
        </row>
        <row r="419">
          <cell r="A419">
            <v>265.642</v>
          </cell>
        </row>
        <row r="420">
          <cell r="A420">
            <v>265.579</v>
          </cell>
        </row>
        <row r="421">
          <cell r="A421">
            <v>265.7</v>
          </cell>
        </row>
        <row r="422">
          <cell r="A422">
            <v>265.61</v>
          </cell>
        </row>
        <row r="423">
          <cell r="A423">
            <v>265.501</v>
          </cell>
        </row>
        <row r="424">
          <cell r="A424">
            <v>265.614</v>
          </cell>
        </row>
        <row r="425">
          <cell r="A425">
            <v>265.485</v>
          </cell>
        </row>
        <row r="426">
          <cell r="A426">
            <v>266.771</v>
          </cell>
        </row>
        <row r="427">
          <cell r="A427">
            <v>266.656</v>
          </cell>
        </row>
        <row r="428">
          <cell r="A428">
            <v>265.769</v>
          </cell>
        </row>
        <row r="429">
          <cell r="A429">
            <v>266.382</v>
          </cell>
        </row>
        <row r="430">
          <cell r="A430">
            <v>265.741</v>
          </cell>
        </row>
        <row r="431">
          <cell r="A431">
            <v>265.8</v>
          </cell>
        </row>
        <row r="432">
          <cell r="A432">
            <v>266.097</v>
          </cell>
        </row>
        <row r="433">
          <cell r="A433">
            <v>265.835</v>
          </cell>
        </row>
        <row r="434">
          <cell r="A434">
            <v>266.015</v>
          </cell>
        </row>
        <row r="435">
          <cell r="A435">
            <v>270.159</v>
          </cell>
        </row>
        <row r="436">
          <cell r="A436">
            <v>267.765</v>
          </cell>
        </row>
        <row r="437">
          <cell r="A437">
            <v>267.542</v>
          </cell>
        </row>
        <row r="438">
          <cell r="A438">
            <v>267.573</v>
          </cell>
        </row>
        <row r="439">
          <cell r="A439">
            <v>266.644</v>
          </cell>
        </row>
        <row r="440">
          <cell r="A440">
            <v>271.492</v>
          </cell>
        </row>
        <row r="441">
          <cell r="A441">
            <v>270.037</v>
          </cell>
        </row>
        <row r="442">
          <cell r="A442">
            <v>266.338</v>
          </cell>
        </row>
        <row r="443">
          <cell r="A443">
            <v>266.279</v>
          </cell>
        </row>
        <row r="444">
          <cell r="A444">
            <v>266.186</v>
          </cell>
        </row>
        <row r="445">
          <cell r="A445">
            <v>266.111</v>
          </cell>
        </row>
        <row r="446">
          <cell r="A446">
            <v>266.322</v>
          </cell>
        </row>
        <row r="447">
          <cell r="A447">
            <v>266.107</v>
          </cell>
        </row>
        <row r="448">
          <cell r="A448">
            <v>266.148</v>
          </cell>
        </row>
        <row r="449">
          <cell r="A449">
            <v>266.188</v>
          </cell>
        </row>
        <row r="450">
          <cell r="A450">
            <v>266.117</v>
          </cell>
        </row>
        <row r="451">
          <cell r="A451">
            <v>266.047</v>
          </cell>
        </row>
        <row r="452">
          <cell r="A452">
            <v>266.008</v>
          </cell>
        </row>
        <row r="453">
          <cell r="A453">
            <v>265.992</v>
          </cell>
        </row>
        <row r="454">
          <cell r="A454">
            <v>266.582</v>
          </cell>
        </row>
        <row r="455">
          <cell r="A455">
            <v>266</v>
          </cell>
        </row>
        <row r="456">
          <cell r="A456">
            <v>266.09</v>
          </cell>
        </row>
        <row r="457">
          <cell r="A457">
            <v>266.34</v>
          </cell>
        </row>
        <row r="458">
          <cell r="A458">
            <v>267.902</v>
          </cell>
        </row>
        <row r="459">
          <cell r="A459">
            <v>267.277</v>
          </cell>
        </row>
        <row r="460">
          <cell r="A460">
            <v>266.738</v>
          </cell>
        </row>
        <row r="461">
          <cell r="A461">
            <v>265.996</v>
          </cell>
        </row>
        <row r="462">
          <cell r="A462">
            <v>265.867</v>
          </cell>
        </row>
        <row r="463">
          <cell r="A463">
            <v>266.504</v>
          </cell>
        </row>
        <row r="464">
          <cell r="A464">
            <v>267.777</v>
          </cell>
        </row>
        <row r="465">
          <cell r="A465">
            <v>266.348</v>
          </cell>
        </row>
        <row r="466">
          <cell r="A466">
            <v>265.965</v>
          </cell>
        </row>
        <row r="467">
          <cell r="A467">
            <v>266.055</v>
          </cell>
        </row>
        <row r="468">
          <cell r="A468">
            <v>268.359</v>
          </cell>
        </row>
        <row r="469">
          <cell r="A469">
            <v>268.336</v>
          </cell>
        </row>
        <row r="470">
          <cell r="A470">
            <v>266.109</v>
          </cell>
        </row>
        <row r="471">
          <cell r="A471">
            <v>266.015</v>
          </cell>
        </row>
        <row r="472">
          <cell r="A472">
            <v>268.883</v>
          </cell>
        </row>
        <row r="473">
          <cell r="A473">
            <v>266.477</v>
          </cell>
        </row>
        <row r="474">
          <cell r="A474">
            <v>265.883</v>
          </cell>
        </row>
        <row r="475">
          <cell r="A475">
            <v>265.922</v>
          </cell>
        </row>
        <row r="476">
          <cell r="A476">
            <v>265.977</v>
          </cell>
        </row>
        <row r="477">
          <cell r="A477">
            <v>268.703</v>
          </cell>
        </row>
        <row r="478">
          <cell r="A478">
            <v>267.754</v>
          </cell>
        </row>
        <row r="479">
          <cell r="A479">
            <v>266.117</v>
          </cell>
        </row>
        <row r="480">
          <cell r="A480">
            <v>266.117</v>
          </cell>
        </row>
        <row r="481">
          <cell r="A481">
            <v>265.965</v>
          </cell>
        </row>
        <row r="482">
          <cell r="A482">
            <v>266</v>
          </cell>
        </row>
        <row r="483">
          <cell r="A483">
            <v>266.59</v>
          </cell>
        </row>
        <row r="484">
          <cell r="A484">
            <v>266.746</v>
          </cell>
        </row>
        <row r="485">
          <cell r="A485">
            <v>265.953</v>
          </cell>
        </row>
        <row r="486">
          <cell r="A486">
            <v>265.879</v>
          </cell>
        </row>
        <row r="487">
          <cell r="A487">
            <v>266.02</v>
          </cell>
        </row>
        <row r="488">
          <cell r="A488">
            <v>265.898</v>
          </cell>
        </row>
        <row r="489">
          <cell r="A489">
            <v>265.969</v>
          </cell>
        </row>
        <row r="490">
          <cell r="A490">
            <v>265.988</v>
          </cell>
        </row>
        <row r="491">
          <cell r="A491">
            <v>266.312</v>
          </cell>
        </row>
        <row r="492">
          <cell r="A492">
            <v>266.039</v>
          </cell>
        </row>
        <row r="493">
          <cell r="A493">
            <v>266</v>
          </cell>
        </row>
        <row r="494">
          <cell r="A494">
            <v>268.461</v>
          </cell>
        </row>
        <row r="495">
          <cell r="A495">
            <v>267.941</v>
          </cell>
        </row>
        <row r="496">
          <cell r="A496">
            <v>266.854</v>
          </cell>
        </row>
        <row r="497">
          <cell r="A497">
            <v>265.935</v>
          </cell>
        </row>
        <row r="498">
          <cell r="A498">
            <v>266.369</v>
          </cell>
        </row>
        <row r="499">
          <cell r="A499">
            <v>266.385</v>
          </cell>
        </row>
        <row r="500">
          <cell r="A500">
            <v>266.58</v>
          </cell>
        </row>
        <row r="501">
          <cell r="A501">
            <v>265.979</v>
          </cell>
        </row>
        <row r="502">
          <cell r="A502">
            <v>265.771</v>
          </cell>
        </row>
        <row r="503">
          <cell r="A503">
            <v>265.779</v>
          </cell>
        </row>
        <row r="504">
          <cell r="A504">
            <v>265.814</v>
          </cell>
        </row>
        <row r="505">
          <cell r="A505">
            <v>265.854</v>
          </cell>
        </row>
        <row r="506">
          <cell r="A506">
            <v>266.12</v>
          </cell>
        </row>
        <row r="507">
          <cell r="A507">
            <v>265.827</v>
          </cell>
        </row>
        <row r="508">
          <cell r="A508">
            <v>265.952</v>
          </cell>
        </row>
        <row r="509">
          <cell r="A509">
            <v>265.769</v>
          </cell>
        </row>
        <row r="510">
          <cell r="A510">
            <v>265.835</v>
          </cell>
        </row>
        <row r="511">
          <cell r="A511">
            <v>265.901</v>
          </cell>
        </row>
        <row r="512">
          <cell r="A512">
            <v>265.905</v>
          </cell>
        </row>
        <row r="513">
          <cell r="A513">
            <v>265.815</v>
          </cell>
        </row>
        <row r="514">
          <cell r="A514">
            <v>265.878</v>
          </cell>
        </row>
        <row r="515">
          <cell r="A515">
            <v>265.901</v>
          </cell>
        </row>
        <row r="516">
          <cell r="A516">
            <v>265.905</v>
          </cell>
        </row>
        <row r="517">
          <cell r="A517">
            <v>265.749</v>
          </cell>
        </row>
        <row r="518">
          <cell r="A518">
            <v>265.823</v>
          </cell>
        </row>
        <row r="519">
          <cell r="A519">
            <v>265.87</v>
          </cell>
        </row>
        <row r="520">
          <cell r="A520">
            <v>265.87</v>
          </cell>
        </row>
        <row r="521">
          <cell r="A521">
            <v>265.772</v>
          </cell>
        </row>
        <row r="522">
          <cell r="A522">
            <v>265.862</v>
          </cell>
        </row>
        <row r="523">
          <cell r="A523">
            <v>265.901</v>
          </cell>
        </row>
        <row r="524">
          <cell r="A524">
            <v>265.882</v>
          </cell>
        </row>
        <row r="525">
          <cell r="A525">
            <v>266.155</v>
          </cell>
        </row>
        <row r="526">
          <cell r="A526">
            <v>268.637</v>
          </cell>
        </row>
        <row r="527">
          <cell r="A527">
            <v>288.403</v>
          </cell>
        </row>
        <row r="528">
          <cell r="A528">
            <v>315.114</v>
          </cell>
        </row>
        <row r="529">
          <cell r="A529">
            <v>315.039</v>
          </cell>
        </row>
        <row r="530">
          <cell r="A530">
            <v>315.051</v>
          </cell>
        </row>
        <row r="531">
          <cell r="A531">
            <v>315.039</v>
          </cell>
        </row>
        <row r="532">
          <cell r="A532">
            <v>319.973</v>
          </cell>
        </row>
        <row r="533">
          <cell r="A533">
            <v>319.264</v>
          </cell>
        </row>
        <row r="534">
          <cell r="A534">
            <v>285.16</v>
          </cell>
        </row>
        <row r="535">
          <cell r="A535">
            <v>283.363</v>
          </cell>
        </row>
        <row r="536">
          <cell r="A536">
            <v>282.627</v>
          </cell>
        </row>
        <row r="537">
          <cell r="A537">
            <v>279.9</v>
          </cell>
        </row>
        <row r="538">
          <cell r="A538">
            <v>280.045</v>
          </cell>
        </row>
        <row r="539">
          <cell r="A539">
            <v>279.932</v>
          </cell>
        </row>
        <row r="540">
          <cell r="A540">
            <v>279.865</v>
          </cell>
        </row>
        <row r="541">
          <cell r="A541">
            <v>279.856</v>
          </cell>
        </row>
        <row r="542">
          <cell r="A542">
            <v>279.817</v>
          </cell>
        </row>
        <row r="543">
          <cell r="A543">
            <v>279.817</v>
          </cell>
        </row>
        <row r="544">
          <cell r="A544">
            <v>279.817</v>
          </cell>
        </row>
        <row r="545">
          <cell r="A545">
            <v>279.794</v>
          </cell>
        </row>
        <row r="546">
          <cell r="A546">
            <v>279.868</v>
          </cell>
        </row>
        <row r="547">
          <cell r="A547">
            <v>279.876</v>
          </cell>
        </row>
        <row r="548">
          <cell r="A548">
            <v>280.165</v>
          </cell>
        </row>
        <row r="549">
          <cell r="A549">
            <v>279.868</v>
          </cell>
        </row>
        <row r="550">
          <cell r="A550">
            <v>279.829</v>
          </cell>
        </row>
        <row r="551">
          <cell r="A551">
            <v>279.821</v>
          </cell>
        </row>
        <row r="552">
          <cell r="A552">
            <v>279.923</v>
          </cell>
        </row>
        <row r="553">
          <cell r="A553">
            <v>279.935</v>
          </cell>
        </row>
        <row r="554">
          <cell r="A554">
            <v>279.889</v>
          </cell>
        </row>
        <row r="555">
          <cell r="A555">
            <v>288.825</v>
          </cell>
        </row>
        <row r="556">
          <cell r="A556">
            <v>289.587</v>
          </cell>
        </row>
        <row r="557">
          <cell r="A557">
            <v>285.333</v>
          </cell>
        </row>
        <row r="558">
          <cell r="A558">
            <v>285.474</v>
          </cell>
        </row>
        <row r="559">
          <cell r="A559">
            <v>293.138</v>
          </cell>
        </row>
        <row r="560">
          <cell r="A560">
            <v>282.932</v>
          </cell>
        </row>
        <row r="561">
          <cell r="A561">
            <v>283.877</v>
          </cell>
        </row>
        <row r="562">
          <cell r="A562">
            <v>288.666</v>
          </cell>
        </row>
        <row r="563">
          <cell r="A563">
            <v>284.799</v>
          </cell>
        </row>
        <row r="564">
          <cell r="A564">
            <v>288.928</v>
          </cell>
        </row>
        <row r="565">
          <cell r="A565">
            <v>290.279</v>
          </cell>
        </row>
        <row r="566">
          <cell r="A566">
            <v>284.822</v>
          </cell>
        </row>
        <row r="567">
          <cell r="A567">
            <v>284.354</v>
          </cell>
        </row>
        <row r="568">
          <cell r="A568">
            <v>280.369</v>
          </cell>
        </row>
        <row r="569">
          <cell r="A569">
            <v>280.389</v>
          </cell>
        </row>
        <row r="570">
          <cell r="A570">
            <v>280.303</v>
          </cell>
        </row>
        <row r="571">
          <cell r="A571">
            <v>280.189</v>
          </cell>
        </row>
        <row r="572">
          <cell r="A572">
            <v>280.303</v>
          </cell>
        </row>
        <row r="573">
          <cell r="A573">
            <v>280.488</v>
          </cell>
        </row>
        <row r="574">
          <cell r="A574">
            <v>280.102</v>
          </cell>
        </row>
        <row r="575">
          <cell r="A575">
            <v>280.047</v>
          </cell>
        </row>
        <row r="576">
          <cell r="A576">
            <v>279.973</v>
          </cell>
        </row>
        <row r="577">
          <cell r="A577">
            <v>280.027</v>
          </cell>
        </row>
        <row r="578">
          <cell r="A578">
            <v>267.549</v>
          </cell>
        </row>
        <row r="579">
          <cell r="A579">
            <v>285.662</v>
          </cell>
        </row>
        <row r="580">
          <cell r="A580">
            <v>286.74</v>
          </cell>
        </row>
        <row r="581">
          <cell r="A581">
            <v>286.396</v>
          </cell>
        </row>
        <row r="582">
          <cell r="A582">
            <v>281.85</v>
          </cell>
        </row>
        <row r="583">
          <cell r="A583">
            <v>279.365</v>
          </cell>
        </row>
        <row r="584">
          <cell r="A584">
            <v>279.447</v>
          </cell>
        </row>
        <row r="585">
          <cell r="A585">
            <v>279.412</v>
          </cell>
        </row>
        <row r="586">
          <cell r="A586">
            <v>279.368</v>
          </cell>
        </row>
        <row r="587">
          <cell r="A587">
            <v>279.202</v>
          </cell>
        </row>
        <row r="588">
          <cell r="A588">
            <v>279.436</v>
          </cell>
        </row>
        <row r="589">
          <cell r="A589">
            <v>279.376</v>
          </cell>
        </row>
        <row r="590">
          <cell r="A590">
            <v>279.306</v>
          </cell>
        </row>
        <row r="591">
          <cell r="A591">
            <v>279.539</v>
          </cell>
        </row>
        <row r="592">
          <cell r="A592">
            <v>279.727</v>
          </cell>
        </row>
        <row r="593">
          <cell r="A593">
            <v>279.504</v>
          </cell>
        </row>
        <row r="594">
          <cell r="A594">
            <v>279.409</v>
          </cell>
        </row>
        <row r="595">
          <cell r="A595">
            <v>279.412</v>
          </cell>
        </row>
        <row r="596">
          <cell r="A596">
            <v>279.428</v>
          </cell>
        </row>
        <row r="597">
          <cell r="A597">
            <v>279.459</v>
          </cell>
        </row>
        <row r="598">
          <cell r="A598">
            <v>279.569</v>
          </cell>
        </row>
        <row r="599">
          <cell r="A599">
            <v>279.519</v>
          </cell>
        </row>
        <row r="600">
          <cell r="A600">
            <v>279.562</v>
          </cell>
        </row>
        <row r="601">
          <cell r="A601">
            <v>279.448</v>
          </cell>
        </row>
        <row r="602">
          <cell r="A602">
            <v>279.437</v>
          </cell>
        </row>
        <row r="603">
          <cell r="A603">
            <v>279.413</v>
          </cell>
        </row>
        <row r="604">
          <cell r="A604">
            <v>279.397</v>
          </cell>
        </row>
        <row r="605">
          <cell r="A605">
            <v>279.378</v>
          </cell>
        </row>
        <row r="606">
          <cell r="A606">
            <v>279.408</v>
          </cell>
        </row>
        <row r="607">
          <cell r="A607">
            <v>279.408</v>
          </cell>
        </row>
        <row r="608">
          <cell r="A608">
            <v>279.436</v>
          </cell>
        </row>
        <row r="609">
          <cell r="A609">
            <v>279.385</v>
          </cell>
        </row>
        <row r="610">
          <cell r="A610">
            <v>279.482</v>
          </cell>
        </row>
        <row r="611">
          <cell r="A611">
            <v>279.385</v>
          </cell>
        </row>
        <row r="612">
          <cell r="A612">
            <v>279.378</v>
          </cell>
        </row>
        <row r="613">
          <cell r="A613">
            <v>279.472</v>
          </cell>
        </row>
        <row r="614">
          <cell r="A614">
            <v>279.378</v>
          </cell>
        </row>
        <row r="615">
          <cell r="A615">
            <v>279.44</v>
          </cell>
        </row>
        <row r="616">
          <cell r="A616">
            <v>279.448</v>
          </cell>
        </row>
        <row r="617">
          <cell r="A617">
            <v>279.456</v>
          </cell>
        </row>
        <row r="618">
          <cell r="A618">
            <v>279.444</v>
          </cell>
        </row>
        <row r="619">
          <cell r="A619">
            <v>279.487</v>
          </cell>
        </row>
        <row r="620">
          <cell r="A620">
            <v>279.377</v>
          </cell>
        </row>
        <row r="621">
          <cell r="A621">
            <v>279.381</v>
          </cell>
        </row>
        <row r="622">
          <cell r="A622">
            <v>279.482</v>
          </cell>
        </row>
        <row r="623">
          <cell r="A623">
            <v>279.381</v>
          </cell>
        </row>
        <row r="624">
          <cell r="A624">
            <v>279.447</v>
          </cell>
        </row>
        <row r="625">
          <cell r="A625">
            <v>279.455</v>
          </cell>
        </row>
        <row r="626">
          <cell r="A626">
            <v>279.417</v>
          </cell>
        </row>
        <row r="627">
          <cell r="A627">
            <v>279.394</v>
          </cell>
        </row>
        <row r="628">
          <cell r="A628">
            <v>279.401</v>
          </cell>
        </row>
        <row r="629">
          <cell r="A629">
            <v>279.409</v>
          </cell>
        </row>
        <row r="630">
          <cell r="A630">
            <v>279.444</v>
          </cell>
        </row>
        <row r="631">
          <cell r="A631">
            <v>279.444</v>
          </cell>
        </row>
        <row r="632">
          <cell r="A632">
            <v>279.374</v>
          </cell>
        </row>
        <row r="633">
          <cell r="A633">
            <v>279.468</v>
          </cell>
        </row>
        <row r="634">
          <cell r="A634">
            <v>279.369</v>
          </cell>
        </row>
        <row r="635">
          <cell r="A635">
            <v>279.377</v>
          </cell>
        </row>
        <row r="636">
          <cell r="A636">
            <v>279.475</v>
          </cell>
        </row>
        <row r="637">
          <cell r="A637">
            <v>279.377</v>
          </cell>
        </row>
        <row r="638">
          <cell r="A638">
            <v>279.439</v>
          </cell>
        </row>
        <row r="639">
          <cell r="A639">
            <v>279.459</v>
          </cell>
        </row>
        <row r="640">
          <cell r="A640">
            <v>279.417</v>
          </cell>
        </row>
        <row r="641">
          <cell r="A641">
            <v>279.39</v>
          </cell>
        </row>
        <row r="642">
          <cell r="A642">
            <v>279.472</v>
          </cell>
        </row>
        <row r="643">
          <cell r="A643">
            <v>279.401</v>
          </cell>
        </row>
        <row r="644">
          <cell r="A644">
            <v>279.386</v>
          </cell>
        </row>
        <row r="645">
          <cell r="A645">
            <v>279.503</v>
          </cell>
        </row>
        <row r="646">
          <cell r="A646">
            <v>279.386</v>
          </cell>
        </row>
        <row r="647">
          <cell r="A647">
            <v>279.491</v>
          </cell>
        </row>
        <row r="648">
          <cell r="A648">
            <v>279.427</v>
          </cell>
        </row>
        <row r="649">
          <cell r="A649">
            <v>279.373</v>
          </cell>
        </row>
        <row r="650">
          <cell r="A650">
            <v>279.42</v>
          </cell>
        </row>
        <row r="651">
          <cell r="A651">
            <v>279.447</v>
          </cell>
        </row>
        <row r="652">
          <cell r="A652">
            <v>279.443</v>
          </cell>
        </row>
        <row r="653">
          <cell r="A653">
            <v>279.393</v>
          </cell>
        </row>
        <row r="654">
          <cell r="A654">
            <v>279.472</v>
          </cell>
        </row>
        <row r="655">
          <cell r="A655">
            <v>279.374</v>
          </cell>
        </row>
        <row r="656">
          <cell r="A656">
            <v>279.397</v>
          </cell>
        </row>
        <row r="657">
          <cell r="A657">
            <v>279.433</v>
          </cell>
        </row>
        <row r="658">
          <cell r="A658">
            <v>279.374</v>
          </cell>
        </row>
        <row r="659">
          <cell r="A659">
            <v>279.503</v>
          </cell>
        </row>
        <row r="660">
          <cell r="A660">
            <v>279.378</v>
          </cell>
        </row>
        <row r="661">
          <cell r="A661">
            <v>279.409</v>
          </cell>
        </row>
        <row r="662">
          <cell r="A662">
            <v>279.421</v>
          </cell>
        </row>
        <row r="663">
          <cell r="A663">
            <v>279.373</v>
          </cell>
        </row>
        <row r="664">
          <cell r="A664">
            <v>279.342</v>
          </cell>
        </row>
        <row r="665">
          <cell r="A665">
            <v>279.354</v>
          </cell>
        </row>
        <row r="666">
          <cell r="A666">
            <v>279.311</v>
          </cell>
        </row>
        <row r="667">
          <cell r="A667">
            <v>279.283</v>
          </cell>
        </row>
        <row r="668">
          <cell r="A668">
            <v>279.416</v>
          </cell>
        </row>
        <row r="669">
          <cell r="A669">
            <v>279.288</v>
          </cell>
        </row>
        <row r="670">
          <cell r="A670">
            <v>279.319</v>
          </cell>
        </row>
        <row r="671">
          <cell r="A671">
            <v>279.362</v>
          </cell>
        </row>
        <row r="672">
          <cell r="A672">
            <v>279.288</v>
          </cell>
        </row>
        <row r="673">
          <cell r="A673">
            <v>279.308</v>
          </cell>
        </row>
        <row r="674">
          <cell r="A674">
            <v>280.646</v>
          </cell>
        </row>
        <row r="675">
          <cell r="A675">
            <v>280.345</v>
          </cell>
        </row>
        <row r="676">
          <cell r="A676">
            <v>280.898</v>
          </cell>
        </row>
        <row r="677">
          <cell r="A677">
            <v>280.573</v>
          </cell>
        </row>
        <row r="678">
          <cell r="A678">
            <v>280.417</v>
          </cell>
        </row>
        <row r="679">
          <cell r="A679">
            <v>279.772</v>
          </cell>
        </row>
        <row r="680">
          <cell r="A680">
            <v>279.944</v>
          </cell>
        </row>
        <row r="681">
          <cell r="A681">
            <v>280.358</v>
          </cell>
        </row>
        <row r="682">
          <cell r="A682">
            <v>280.282</v>
          </cell>
        </row>
        <row r="683">
          <cell r="A683">
            <v>282.853</v>
          </cell>
        </row>
        <row r="684">
          <cell r="A684">
            <v>281.481</v>
          </cell>
        </row>
        <row r="685">
          <cell r="A685">
            <v>281.696</v>
          </cell>
        </row>
        <row r="686">
          <cell r="A686">
            <v>284.55</v>
          </cell>
        </row>
        <row r="687">
          <cell r="A687">
            <v>282.324</v>
          </cell>
        </row>
        <row r="688">
          <cell r="A688">
            <v>280.246</v>
          </cell>
        </row>
        <row r="689">
          <cell r="A689">
            <v>280.191</v>
          </cell>
        </row>
        <row r="690">
          <cell r="A690">
            <v>280.059</v>
          </cell>
        </row>
        <row r="691">
          <cell r="A691">
            <v>280.121</v>
          </cell>
        </row>
        <row r="692">
          <cell r="A692">
            <v>280.75</v>
          </cell>
        </row>
        <row r="693">
          <cell r="A693">
            <v>280.079</v>
          </cell>
        </row>
        <row r="694">
          <cell r="A694">
            <v>280.11</v>
          </cell>
        </row>
        <row r="695">
          <cell r="A695">
            <v>281.743</v>
          </cell>
        </row>
        <row r="696">
          <cell r="A696">
            <v>283.062</v>
          </cell>
        </row>
        <row r="697">
          <cell r="A697">
            <v>279.831</v>
          </cell>
        </row>
        <row r="698">
          <cell r="A698">
            <v>279.776</v>
          </cell>
        </row>
        <row r="699">
          <cell r="A699">
            <v>280.354</v>
          </cell>
        </row>
        <row r="700">
          <cell r="A700">
            <v>281.551</v>
          </cell>
        </row>
        <row r="701">
          <cell r="A701">
            <v>279.656</v>
          </cell>
        </row>
        <row r="702">
          <cell r="A702">
            <v>280.395</v>
          </cell>
        </row>
        <row r="703">
          <cell r="A703">
            <v>279.652</v>
          </cell>
        </row>
        <row r="704">
          <cell r="A704">
            <v>279.848</v>
          </cell>
        </row>
        <row r="705">
          <cell r="A705">
            <v>279.91</v>
          </cell>
        </row>
        <row r="706">
          <cell r="A706">
            <v>285.619</v>
          </cell>
        </row>
        <row r="707">
          <cell r="A707">
            <v>281.143</v>
          </cell>
        </row>
        <row r="708">
          <cell r="A708">
            <v>279.869</v>
          </cell>
        </row>
        <row r="709">
          <cell r="A709">
            <v>279.619</v>
          </cell>
        </row>
        <row r="710">
          <cell r="A710">
            <v>282.062</v>
          </cell>
        </row>
        <row r="711">
          <cell r="A711">
            <v>280.32</v>
          </cell>
        </row>
        <row r="712">
          <cell r="A712">
            <v>279.734</v>
          </cell>
        </row>
        <row r="713">
          <cell r="A713">
            <v>279.812</v>
          </cell>
        </row>
        <row r="714">
          <cell r="A714">
            <v>281.984</v>
          </cell>
        </row>
        <row r="715">
          <cell r="A715">
            <v>281.547</v>
          </cell>
        </row>
        <row r="716">
          <cell r="A716">
            <v>279.844</v>
          </cell>
        </row>
        <row r="717">
          <cell r="A717">
            <v>279.789</v>
          </cell>
        </row>
        <row r="718">
          <cell r="A718">
            <v>279.773</v>
          </cell>
        </row>
        <row r="719">
          <cell r="A719">
            <v>279.621</v>
          </cell>
        </row>
        <row r="720">
          <cell r="A720">
            <v>280.422</v>
          </cell>
        </row>
        <row r="721">
          <cell r="A721">
            <v>282.379</v>
          </cell>
        </row>
        <row r="722">
          <cell r="A722">
            <v>279.688</v>
          </cell>
        </row>
        <row r="723">
          <cell r="A723">
            <v>279.785</v>
          </cell>
        </row>
        <row r="724">
          <cell r="A724">
            <v>279.727</v>
          </cell>
        </row>
        <row r="725">
          <cell r="A725">
            <v>287.152</v>
          </cell>
        </row>
        <row r="726">
          <cell r="A726">
            <v>280.863</v>
          </cell>
        </row>
        <row r="727">
          <cell r="A727">
            <v>279.769</v>
          </cell>
        </row>
        <row r="728">
          <cell r="A728">
            <v>280.472</v>
          </cell>
        </row>
        <row r="729">
          <cell r="A729">
            <v>279.616</v>
          </cell>
        </row>
        <row r="730">
          <cell r="A730">
            <v>280.831</v>
          </cell>
        </row>
        <row r="731">
          <cell r="A731">
            <v>279.698</v>
          </cell>
        </row>
        <row r="732">
          <cell r="A732">
            <v>279.44</v>
          </cell>
        </row>
        <row r="733">
          <cell r="A733">
            <v>279.374</v>
          </cell>
        </row>
        <row r="734">
          <cell r="A734">
            <v>279.354</v>
          </cell>
        </row>
        <row r="735">
          <cell r="A735">
            <v>279.323</v>
          </cell>
        </row>
        <row r="736">
          <cell r="A736">
            <v>279.399</v>
          </cell>
        </row>
        <row r="737">
          <cell r="A737">
            <v>279.829</v>
          </cell>
        </row>
        <row r="738">
          <cell r="A738">
            <v>279.45</v>
          </cell>
        </row>
        <row r="739">
          <cell r="A739">
            <v>279.392</v>
          </cell>
        </row>
        <row r="740">
          <cell r="A740">
            <v>279.431</v>
          </cell>
        </row>
        <row r="741">
          <cell r="A741">
            <v>279.372</v>
          </cell>
        </row>
        <row r="742">
          <cell r="A742">
            <v>279.501</v>
          </cell>
        </row>
        <row r="743">
          <cell r="A743">
            <v>279.462</v>
          </cell>
        </row>
        <row r="744">
          <cell r="A744">
            <v>279.364</v>
          </cell>
        </row>
        <row r="745">
          <cell r="A745">
            <v>279.406</v>
          </cell>
        </row>
        <row r="746">
          <cell r="A746">
            <v>279.508</v>
          </cell>
        </row>
        <row r="747">
          <cell r="A747">
            <v>279.492</v>
          </cell>
        </row>
        <row r="748">
          <cell r="A748">
            <v>279.391</v>
          </cell>
        </row>
        <row r="749">
          <cell r="A749">
            <v>279.395</v>
          </cell>
        </row>
        <row r="750">
          <cell r="A750">
            <v>279.414</v>
          </cell>
        </row>
        <row r="751">
          <cell r="A751">
            <v>279.414</v>
          </cell>
        </row>
        <row r="752">
          <cell r="A752">
            <v>279.383</v>
          </cell>
        </row>
        <row r="753">
          <cell r="A753">
            <v>279.406</v>
          </cell>
        </row>
        <row r="754">
          <cell r="A754">
            <v>279.355</v>
          </cell>
        </row>
        <row r="755">
          <cell r="A755">
            <v>279.34</v>
          </cell>
        </row>
        <row r="756">
          <cell r="A756">
            <v>279.41</v>
          </cell>
        </row>
        <row r="757">
          <cell r="A757">
            <v>279.531</v>
          </cell>
        </row>
        <row r="758">
          <cell r="A758">
            <v>279.43</v>
          </cell>
        </row>
        <row r="759">
          <cell r="A759">
            <v>279.32</v>
          </cell>
        </row>
        <row r="760">
          <cell r="A760">
            <v>281.893</v>
          </cell>
        </row>
        <row r="761">
          <cell r="A761">
            <v>316.928</v>
          </cell>
        </row>
        <row r="762">
          <cell r="A762">
            <v>316.99</v>
          </cell>
        </row>
        <row r="763">
          <cell r="A763">
            <v>316.873</v>
          </cell>
        </row>
        <row r="764">
          <cell r="A764">
            <v>317.143</v>
          </cell>
        </row>
        <row r="765">
          <cell r="A765">
            <v>317.104</v>
          </cell>
        </row>
        <row r="766">
          <cell r="A766">
            <v>317</v>
          </cell>
        </row>
        <row r="767">
          <cell r="A767">
            <v>317.016</v>
          </cell>
        </row>
        <row r="768">
          <cell r="A768">
            <v>316.728</v>
          </cell>
        </row>
        <row r="769">
          <cell r="A769">
            <v>316.723</v>
          </cell>
        </row>
        <row r="770">
          <cell r="A770">
            <v>317.35</v>
          </cell>
        </row>
        <row r="771">
          <cell r="A771">
            <v>317.393</v>
          </cell>
        </row>
        <row r="772">
          <cell r="A772">
            <v>319.558</v>
          </cell>
        </row>
        <row r="773">
          <cell r="A773">
            <v>320.699</v>
          </cell>
        </row>
        <row r="774">
          <cell r="A774">
            <v>285.68</v>
          </cell>
        </row>
        <row r="775">
          <cell r="A775">
            <v>284.113</v>
          </cell>
        </row>
        <row r="776">
          <cell r="A776">
            <v>284.098</v>
          </cell>
        </row>
        <row r="777">
          <cell r="A777">
            <v>283.171</v>
          </cell>
        </row>
        <row r="778">
          <cell r="A778">
            <v>283.218</v>
          </cell>
        </row>
        <row r="779">
          <cell r="A779">
            <v>284.284</v>
          </cell>
        </row>
        <row r="780">
          <cell r="A780">
            <v>283.155</v>
          </cell>
        </row>
        <row r="781">
          <cell r="A781">
            <v>281.651</v>
          </cell>
        </row>
        <row r="782">
          <cell r="A782">
            <v>281.64</v>
          </cell>
        </row>
        <row r="783">
          <cell r="A783">
            <v>281.292</v>
          </cell>
        </row>
        <row r="784">
          <cell r="A784">
            <v>281.288</v>
          </cell>
        </row>
        <row r="785">
          <cell r="A785">
            <v>281.683</v>
          </cell>
        </row>
        <row r="786">
          <cell r="A786">
            <v>281.265</v>
          </cell>
        </row>
        <row r="787">
          <cell r="A787">
            <v>280.804</v>
          </cell>
        </row>
        <row r="788">
          <cell r="A788">
            <v>280.698</v>
          </cell>
        </row>
        <row r="789">
          <cell r="A789">
            <v>280.815</v>
          </cell>
        </row>
        <row r="790">
          <cell r="A790">
            <v>280.804</v>
          </cell>
        </row>
        <row r="791">
          <cell r="A791">
            <v>280.745</v>
          </cell>
        </row>
        <row r="792">
          <cell r="A792">
            <v>280.694</v>
          </cell>
        </row>
        <row r="793">
          <cell r="A793">
            <v>281.026</v>
          </cell>
        </row>
        <row r="794">
          <cell r="A794">
            <v>280.741</v>
          </cell>
        </row>
        <row r="795">
          <cell r="A795">
            <v>280.687</v>
          </cell>
        </row>
        <row r="796">
          <cell r="A796">
            <v>280.741</v>
          </cell>
        </row>
        <row r="797">
          <cell r="A797">
            <v>280.687</v>
          </cell>
        </row>
        <row r="798">
          <cell r="A798">
            <v>280.8</v>
          </cell>
        </row>
        <row r="799">
          <cell r="A799">
            <v>283.12</v>
          </cell>
        </row>
        <row r="800">
          <cell r="A800">
            <v>293.116</v>
          </cell>
        </row>
        <row r="801">
          <cell r="A801">
            <v>287.897</v>
          </cell>
        </row>
        <row r="802">
          <cell r="A802">
            <v>285.979</v>
          </cell>
        </row>
        <row r="803">
          <cell r="A803">
            <v>286.21</v>
          </cell>
        </row>
        <row r="804">
          <cell r="A804">
            <v>293.464</v>
          </cell>
        </row>
        <row r="805">
          <cell r="A805">
            <v>291.183</v>
          </cell>
        </row>
        <row r="806">
          <cell r="A806">
            <v>288.452</v>
          </cell>
        </row>
        <row r="807">
          <cell r="A807">
            <v>288.374</v>
          </cell>
        </row>
        <row r="808">
          <cell r="A808">
            <v>283.499</v>
          </cell>
        </row>
        <row r="809">
          <cell r="A809">
            <v>285.147</v>
          </cell>
        </row>
        <row r="810">
          <cell r="A810">
            <v>290.112</v>
          </cell>
        </row>
        <row r="811">
          <cell r="A811">
            <v>286.933</v>
          </cell>
        </row>
        <row r="812">
          <cell r="A812">
            <v>284.671</v>
          </cell>
        </row>
        <row r="813">
          <cell r="A813">
            <v>284.726</v>
          </cell>
        </row>
        <row r="814">
          <cell r="A814">
            <v>284.729</v>
          </cell>
        </row>
        <row r="815">
          <cell r="A815">
            <v>285.843</v>
          </cell>
        </row>
        <row r="816">
          <cell r="A816">
            <v>288.233</v>
          </cell>
        </row>
        <row r="817">
          <cell r="A817">
            <v>286.335</v>
          </cell>
        </row>
        <row r="818">
          <cell r="A818">
            <v>285.331</v>
          </cell>
        </row>
        <row r="819">
          <cell r="A819">
            <v>285.343</v>
          </cell>
        </row>
        <row r="820">
          <cell r="A820">
            <v>288.21</v>
          </cell>
        </row>
        <row r="821">
          <cell r="A821">
            <v>285.604</v>
          </cell>
        </row>
        <row r="822">
          <cell r="A822">
            <v>285.565</v>
          </cell>
        </row>
        <row r="823">
          <cell r="A823">
            <v>281.112</v>
          </cell>
        </row>
        <row r="824">
          <cell r="A824">
            <v>281.022</v>
          </cell>
        </row>
        <row r="825">
          <cell r="A825">
            <v>280.96</v>
          </cell>
        </row>
        <row r="826">
          <cell r="A826">
            <v>281.21</v>
          </cell>
        </row>
        <row r="827">
          <cell r="A827">
            <v>280.688</v>
          </cell>
        </row>
        <row r="828">
          <cell r="A828">
            <v>280.665</v>
          </cell>
        </row>
        <row r="829">
          <cell r="A829">
            <v>280.7</v>
          </cell>
        </row>
        <row r="830">
          <cell r="A830">
            <v>271.392</v>
          </cell>
        </row>
        <row r="831">
          <cell r="A831">
            <v>287.755</v>
          </cell>
        </row>
        <row r="832">
          <cell r="A832">
            <v>287.554</v>
          </cell>
        </row>
        <row r="833">
          <cell r="A833">
            <v>287.862</v>
          </cell>
        </row>
        <row r="834">
          <cell r="A834">
            <v>283.825</v>
          </cell>
        </row>
        <row r="835">
          <cell r="A835">
            <v>283.935</v>
          </cell>
        </row>
        <row r="836">
          <cell r="A836">
            <v>280.286</v>
          </cell>
        </row>
        <row r="837">
          <cell r="A837">
            <v>280.306</v>
          </cell>
        </row>
        <row r="838">
          <cell r="A838">
            <v>280.239</v>
          </cell>
        </row>
        <row r="839">
          <cell r="A839">
            <v>280.312</v>
          </cell>
        </row>
        <row r="840">
          <cell r="A840">
            <v>280.304</v>
          </cell>
        </row>
        <row r="841">
          <cell r="A841">
            <v>280.284</v>
          </cell>
        </row>
        <row r="842">
          <cell r="A842">
            <v>280.534</v>
          </cell>
        </row>
        <row r="843">
          <cell r="A843">
            <v>280.355</v>
          </cell>
        </row>
        <row r="844">
          <cell r="A844">
            <v>280.215</v>
          </cell>
        </row>
        <row r="845">
          <cell r="A845">
            <v>280.292</v>
          </cell>
        </row>
        <row r="846">
          <cell r="A846">
            <v>280.226</v>
          </cell>
        </row>
        <row r="847">
          <cell r="A847">
            <v>280.19</v>
          </cell>
        </row>
        <row r="848">
          <cell r="A848">
            <v>280.163</v>
          </cell>
        </row>
        <row r="849">
          <cell r="A849">
            <v>280.183</v>
          </cell>
        </row>
        <row r="850">
          <cell r="A850">
            <v>280.225</v>
          </cell>
        </row>
        <row r="851">
          <cell r="A851">
            <v>280.158</v>
          </cell>
        </row>
        <row r="852">
          <cell r="A852">
            <v>280.182</v>
          </cell>
        </row>
        <row r="853">
          <cell r="A853">
            <v>280.174</v>
          </cell>
        </row>
        <row r="854">
          <cell r="A854">
            <v>280.275</v>
          </cell>
        </row>
        <row r="855">
          <cell r="A855">
            <v>280.274</v>
          </cell>
        </row>
        <row r="856">
          <cell r="A856">
            <v>280.278</v>
          </cell>
        </row>
        <row r="857">
          <cell r="A857">
            <v>280.294</v>
          </cell>
        </row>
        <row r="858">
          <cell r="A858">
            <v>280.181</v>
          </cell>
        </row>
        <row r="859">
          <cell r="A859">
            <v>280.282</v>
          </cell>
        </row>
        <row r="860">
          <cell r="A860">
            <v>280.161</v>
          </cell>
        </row>
        <row r="861">
          <cell r="A861">
            <v>280.22</v>
          </cell>
        </row>
        <row r="862">
          <cell r="A862">
            <v>280.165</v>
          </cell>
        </row>
        <row r="863">
          <cell r="A863">
            <v>280.204</v>
          </cell>
        </row>
        <row r="864">
          <cell r="A864">
            <v>280.165</v>
          </cell>
        </row>
        <row r="865">
          <cell r="A865">
            <v>280.169</v>
          </cell>
        </row>
        <row r="866">
          <cell r="A866">
            <v>280.188</v>
          </cell>
        </row>
        <row r="867">
          <cell r="A867">
            <v>280.243</v>
          </cell>
        </row>
        <row r="868">
          <cell r="A868">
            <v>280.224</v>
          </cell>
        </row>
        <row r="869">
          <cell r="A869">
            <v>280.173</v>
          </cell>
        </row>
        <row r="870">
          <cell r="A870">
            <v>280.302</v>
          </cell>
        </row>
        <row r="871">
          <cell r="A871">
            <v>280.169</v>
          </cell>
        </row>
        <row r="872">
          <cell r="A872">
            <v>280.212</v>
          </cell>
        </row>
        <row r="873">
          <cell r="A873">
            <v>280.239</v>
          </cell>
        </row>
        <row r="874">
          <cell r="A874">
            <v>280.165</v>
          </cell>
        </row>
        <row r="875">
          <cell r="A875">
            <v>280.188</v>
          </cell>
        </row>
        <row r="876">
          <cell r="A876">
            <v>280.224</v>
          </cell>
        </row>
        <row r="877">
          <cell r="A877">
            <v>280.235</v>
          </cell>
        </row>
        <row r="878">
          <cell r="A878">
            <v>280.165</v>
          </cell>
        </row>
        <row r="879">
          <cell r="A879">
            <v>280.228</v>
          </cell>
        </row>
        <row r="880">
          <cell r="A880">
            <v>280.169</v>
          </cell>
        </row>
        <row r="881">
          <cell r="A881">
            <v>280.165</v>
          </cell>
        </row>
        <row r="882">
          <cell r="A882">
            <v>280.259</v>
          </cell>
        </row>
        <row r="883">
          <cell r="A883">
            <v>280.165</v>
          </cell>
        </row>
        <row r="884">
          <cell r="A884">
            <v>280.267</v>
          </cell>
        </row>
        <row r="885">
          <cell r="A885">
            <v>280.231</v>
          </cell>
        </row>
        <row r="886">
          <cell r="A886">
            <v>280.235</v>
          </cell>
        </row>
        <row r="887">
          <cell r="A887">
            <v>280.228</v>
          </cell>
        </row>
        <row r="888">
          <cell r="A888">
            <v>280.258</v>
          </cell>
        </row>
        <row r="889">
          <cell r="A889">
            <v>280.164</v>
          </cell>
        </row>
        <row r="890">
          <cell r="A890">
            <v>280.303</v>
          </cell>
        </row>
        <row r="891">
          <cell r="A891">
            <v>280.229</v>
          </cell>
        </row>
        <row r="892">
          <cell r="A892">
            <v>280.209</v>
          </cell>
        </row>
        <row r="893">
          <cell r="A893">
            <v>280.271</v>
          </cell>
        </row>
        <row r="894">
          <cell r="A894">
            <v>280.197</v>
          </cell>
        </row>
        <row r="895">
          <cell r="A895">
            <v>280.263</v>
          </cell>
        </row>
        <row r="896">
          <cell r="A896">
            <v>280.239</v>
          </cell>
        </row>
        <row r="897">
          <cell r="A897">
            <v>280.243</v>
          </cell>
        </row>
        <row r="898">
          <cell r="A898">
            <v>280.271</v>
          </cell>
        </row>
        <row r="899">
          <cell r="A899">
            <v>280.204</v>
          </cell>
        </row>
        <row r="900">
          <cell r="A900">
            <v>280.235</v>
          </cell>
        </row>
        <row r="901">
          <cell r="A901">
            <v>280.278</v>
          </cell>
        </row>
        <row r="902">
          <cell r="A902">
            <v>280.263</v>
          </cell>
        </row>
        <row r="903">
          <cell r="A903">
            <v>280.212</v>
          </cell>
        </row>
        <row r="904">
          <cell r="A904">
            <v>280.333</v>
          </cell>
        </row>
        <row r="905">
          <cell r="A905">
            <v>280.204</v>
          </cell>
        </row>
        <row r="906">
          <cell r="A906">
            <v>280.231</v>
          </cell>
        </row>
        <row r="907">
          <cell r="A907">
            <v>280.298</v>
          </cell>
        </row>
        <row r="908">
          <cell r="A908">
            <v>280.204</v>
          </cell>
        </row>
        <row r="909">
          <cell r="A909">
            <v>280.286</v>
          </cell>
        </row>
        <row r="910">
          <cell r="A910">
            <v>280.263</v>
          </cell>
        </row>
        <row r="911">
          <cell r="A911">
            <v>280.263</v>
          </cell>
        </row>
        <row r="912">
          <cell r="A912">
            <v>280.216</v>
          </cell>
        </row>
        <row r="913">
          <cell r="A913">
            <v>280.239</v>
          </cell>
        </row>
        <row r="914">
          <cell r="A914">
            <v>280.22</v>
          </cell>
        </row>
        <row r="915">
          <cell r="A915">
            <v>280.243</v>
          </cell>
        </row>
        <row r="916">
          <cell r="A916">
            <v>280.235</v>
          </cell>
        </row>
        <row r="917">
          <cell r="A917">
            <v>280.216</v>
          </cell>
        </row>
        <row r="918">
          <cell r="A918">
            <v>280.329</v>
          </cell>
        </row>
        <row r="919">
          <cell r="A919">
            <v>280.196</v>
          </cell>
        </row>
        <row r="920">
          <cell r="A920">
            <v>280.271</v>
          </cell>
        </row>
        <row r="921">
          <cell r="A921">
            <v>280.271</v>
          </cell>
        </row>
        <row r="922">
          <cell r="A922">
            <v>280.235</v>
          </cell>
        </row>
        <row r="923">
          <cell r="A923">
            <v>280.216</v>
          </cell>
        </row>
        <row r="924">
          <cell r="A924">
            <v>280.271</v>
          </cell>
        </row>
        <row r="925">
          <cell r="A925">
            <v>280.208</v>
          </cell>
        </row>
        <row r="926">
          <cell r="A926">
            <v>280.204</v>
          </cell>
        </row>
        <row r="927">
          <cell r="A927">
            <v>280.321</v>
          </cell>
        </row>
        <row r="928">
          <cell r="A928">
            <v>280.204</v>
          </cell>
        </row>
        <row r="929">
          <cell r="A929">
            <v>280.271</v>
          </cell>
        </row>
        <row r="930">
          <cell r="A930">
            <v>280.247</v>
          </cell>
        </row>
        <row r="931">
          <cell r="A931">
            <v>280.247</v>
          </cell>
        </row>
        <row r="932">
          <cell r="A932">
            <v>280.208</v>
          </cell>
        </row>
        <row r="933">
          <cell r="A933">
            <v>280.173</v>
          </cell>
        </row>
        <row r="934">
          <cell r="A934">
            <v>280.239</v>
          </cell>
        </row>
        <row r="935">
          <cell r="A935">
            <v>280.192</v>
          </cell>
        </row>
        <row r="936">
          <cell r="A936">
            <v>280.29</v>
          </cell>
        </row>
        <row r="937">
          <cell r="A937">
            <v>280.173</v>
          </cell>
        </row>
        <row r="938">
          <cell r="A938">
            <v>280.263</v>
          </cell>
        </row>
        <row r="939">
          <cell r="A939">
            <v>280.188</v>
          </cell>
        </row>
        <row r="940">
          <cell r="A940">
            <v>280.169</v>
          </cell>
        </row>
        <row r="941">
          <cell r="A941">
            <v>280.149</v>
          </cell>
        </row>
        <row r="942">
          <cell r="A942">
            <v>280.122</v>
          </cell>
        </row>
        <row r="943">
          <cell r="A943">
            <v>280.122</v>
          </cell>
        </row>
        <row r="944">
          <cell r="A944">
            <v>280.118</v>
          </cell>
        </row>
        <row r="945">
          <cell r="A945">
            <v>280.11</v>
          </cell>
        </row>
        <row r="946">
          <cell r="A946">
            <v>280.067</v>
          </cell>
        </row>
        <row r="947">
          <cell r="A947">
            <v>280.083</v>
          </cell>
        </row>
        <row r="948">
          <cell r="A948">
            <v>280.063</v>
          </cell>
        </row>
        <row r="949">
          <cell r="A949">
            <v>280.048</v>
          </cell>
        </row>
        <row r="950">
          <cell r="A950">
            <v>280.083</v>
          </cell>
        </row>
        <row r="951">
          <cell r="A951">
            <v>280.048</v>
          </cell>
        </row>
        <row r="952">
          <cell r="A952">
            <v>280.142</v>
          </cell>
        </row>
        <row r="953">
          <cell r="A953">
            <v>280.103</v>
          </cell>
        </row>
        <row r="954">
          <cell r="A954">
            <v>280.095</v>
          </cell>
        </row>
        <row r="955">
          <cell r="A955">
            <v>280.114</v>
          </cell>
        </row>
        <row r="956">
          <cell r="A956">
            <v>280.063</v>
          </cell>
        </row>
        <row r="957">
          <cell r="A957">
            <v>280.075</v>
          </cell>
        </row>
        <row r="958">
          <cell r="A958">
            <v>280.126</v>
          </cell>
        </row>
        <row r="959">
          <cell r="A959">
            <v>280.106</v>
          </cell>
        </row>
        <row r="960">
          <cell r="A960">
            <v>280.06</v>
          </cell>
        </row>
        <row r="961">
          <cell r="A961">
            <v>280.177</v>
          </cell>
        </row>
        <row r="962">
          <cell r="A962">
            <v>280.048</v>
          </cell>
        </row>
        <row r="963">
          <cell r="A963">
            <v>280.091</v>
          </cell>
        </row>
        <row r="964">
          <cell r="A964">
            <v>280.106</v>
          </cell>
        </row>
        <row r="965">
          <cell r="A965">
            <v>280.044</v>
          </cell>
        </row>
        <row r="966">
          <cell r="A966">
            <v>280.079</v>
          </cell>
        </row>
        <row r="967">
          <cell r="A967">
            <v>280.091</v>
          </cell>
        </row>
        <row r="968">
          <cell r="A968">
            <v>280.114</v>
          </cell>
        </row>
        <row r="969">
          <cell r="A969">
            <v>280.056</v>
          </cell>
        </row>
        <row r="970">
          <cell r="A970">
            <v>280.157</v>
          </cell>
        </row>
        <row r="971">
          <cell r="A971">
            <v>280.063</v>
          </cell>
        </row>
        <row r="972">
          <cell r="A972">
            <v>280.153</v>
          </cell>
        </row>
        <row r="973">
          <cell r="A973">
            <v>280.071</v>
          </cell>
        </row>
        <row r="974">
          <cell r="A974">
            <v>280.063</v>
          </cell>
        </row>
        <row r="975">
          <cell r="A975">
            <v>280.169</v>
          </cell>
        </row>
        <row r="976">
          <cell r="A976">
            <v>280.048</v>
          </cell>
        </row>
        <row r="977">
          <cell r="A977">
            <v>280.11</v>
          </cell>
        </row>
        <row r="978">
          <cell r="A978">
            <v>280.118</v>
          </cell>
        </row>
        <row r="979">
          <cell r="A979">
            <v>280.079</v>
          </cell>
        </row>
        <row r="980">
          <cell r="A980">
            <v>280.048</v>
          </cell>
        </row>
        <row r="981">
          <cell r="A981">
            <v>280.149</v>
          </cell>
        </row>
        <row r="982">
          <cell r="A982">
            <v>280.06</v>
          </cell>
        </row>
        <row r="983">
          <cell r="A983">
            <v>280.048</v>
          </cell>
        </row>
        <row r="984">
          <cell r="A984">
            <v>280.153</v>
          </cell>
        </row>
        <row r="985">
          <cell r="A985">
            <v>280.056</v>
          </cell>
        </row>
        <row r="986">
          <cell r="A986">
            <v>280.075</v>
          </cell>
        </row>
        <row r="987">
          <cell r="A987">
            <v>280.021</v>
          </cell>
        </row>
        <row r="988">
          <cell r="A988">
            <v>280.04</v>
          </cell>
        </row>
        <row r="989">
          <cell r="A989">
            <v>279.97</v>
          </cell>
        </row>
        <row r="990">
          <cell r="A990">
            <v>279.978</v>
          </cell>
        </row>
        <row r="991">
          <cell r="A991">
            <v>280.028</v>
          </cell>
        </row>
        <row r="992">
          <cell r="A992">
            <v>280.032</v>
          </cell>
        </row>
        <row r="993">
          <cell r="A993">
            <v>280.036</v>
          </cell>
        </row>
        <row r="994">
          <cell r="A994">
            <v>279.935</v>
          </cell>
        </row>
        <row r="995">
          <cell r="A995">
            <v>280.048</v>
          </cell>
        </row>
        <row r="996">
          <cell r="A996">
            <v>279.966</v>
          </cell>
        </row>
        <row r="997">
          <cell r="A997">
            <v>279.907</v>
          </cell>
        </row>
        <row r="998">
          <cell r="A998">
            <v>280.009</v>
          </cell>
        </row>
        <row r="999">
          <cell r="A999">
            <v>279.97</v>
          </cell>
        </row>
        <row r="1000">
          <cell r="A1000">
            <v>279.958</v>
          </cell>
        </row>
        <row r="1001">
          <cell r="A1001">
            <v>279.946</v>
          </cell>
        </row>
        <row r="1002">
          <cell r="A1002">
            <v>279.919</v>
          </cell>
        </row>
        <row r="1003">
          <cell r="A1003">
            <v>279.88</v>
          </cell>
        </row>
        <row r="1004">
          <cell r="A1004">
            <v>279.931</v>
          </cell>
        </row>
        <row r="1005">
          <cell r="A1005">
            <v>279.876</v>
          </cell>
        </row>
        <row r="1006">
          <cell r="A1006">
            <v>279.833</v>
          </cell>
        </row>
        <row r="1007">
          <cell r="A1007">
            <v>279.876</v>
          </cell>
        </row>
        <row r="1008">
          <cell r="A1008">
            <v>279.774</v>
          </cell>
        </row>
        <row r="1009">
          <cell r="A1009">
            <v>279.794</v>
          </cell>
        </row>
        <row r="1010">
          <cell r="A1010">
            <v>279.798</v>
          </cell>
        </row>
        <row r="1011">
          <cell r="A1011">
            <v>279.79</v>
          </cell>
        </row>
        <row r="1012">
          <cell r="A1012">
            <v>279.821</v>
          </cell>
        </row>
        <row r="1013">
          <cell r="A1013">
            <v>279.759</v>
          </cell>
        </row>
        <row r="1014">
          <cell r="A1014">
            <v>279.817</v>
          </cell>
        </row>
        <row r="1015">
          <cell r="A1015">
            <v>279.825</v>
          </cell>
        </row>
        <row r="1016">
          <cell r="A1016">
            <v>279.833</v>
          </cell>
        </row>
        <row r="1017">
          <cell r="A1017">
            <v>279.767</v>
          </cell>
        </row>
        <row r="1018">
          <cell r="A1018">
            <v>279.853</v>
          </cell>
        </row>
        <row r="1019">
          <cell r="A1019">
            <v>279.759</v>
          </cell>
        </row>
        <row r="1020">
          <cell r="A1020">
            <v>279.774</v>
          </cell>
        </row>
        <row r="1021">
          <cell r="A1021">
            <v>279.786</v>
          </cell>
        </row>
        <row r="1022">
          <cell r="A1022">
            <v>279.716</v>
          </cell>
        </row>
        <row r="1023">
          <cell r="A1023">
            <v>279.759</v>
          </cell>
        </row>
        <row r="1024">
          <cell r="A1024">
            <v>279.739</v>
          </cell>
        </row>
        <row r="1025">
          <cell r="A1025">
            <v>279.786</v>
          </cell>
        </row>
        <row r="1026">
          <cell r="A1026">
            <v>279.7</v>
          </cell>
        </row>
        <row r="1027">
          <cell r="A1027">
            <v>280.091</v>
          </cell>
        </row>
        <row r="1028">
          <cell r="A1028">
            <v>282.33</v>
          </cell>
        </row>
        <row r="1029">
          <cell r="A1029">
            <v>281.408</v>
          </cell>
        </row>
        <row r="1030">
          <cell r="A1030">
            <v>280.379</v>
          </cell>
        </row>
        <row r="1031">
          <cell r="A1031">
            <v>280.367</v>
          </cell>
        </row>
        <row r="1032">
          <cell r="A1032">
            <v>279.926</v>
          </cell>
        </row>
        <row r="1033">
          <cell r="A1033">
            <v>279.988</v>
          </cell>
        </row>
        <row r="1034">
          <cell r="A1034">
            <v>280.07</v>
          </cell>
        </row>
        <row r="1035">
          <cell r="A1035">
            <v>285.415</v>
          </cell>
        </row>
        <row r="1036">
          <cell r="A1036">
            <v>281.646</v>
          </cell>
        </row>
        <row r="1037">
          <cell r="A1037">
            <v>281.556</v>
          </cell>
        </row>
        <row r="1038">
          <cell r="A1038">
            <v>281.478</v>
          </cell>
        </row>
        <row r="1039">
          <cell r="A1039">
            <v>279.7</v>
          </cell>
        </row>
        <row r="1040">
          <cell r="A1040">
            <v>282.899</v>
          </cell>
        </row>
        <row r="1041">
          <cell r="A1041">
            <v>283.766</v>
          </cell>
        </row>
        <row r="1042">
          <cell r="A1042">
            <v>280.504</v>
          </cell>
        </row>
        <row r="1043">
          <cell r="A1043">
            <v>280.383</v>
          </cell>
        </row>
        <row r="1044">
          <cell r="A1044">
            <v>280.34</v>
          </cell>
        </row>
        <row r="1045">
          <cell r="A1045">
            <v>280.938</v>
          </cell>
        </row>
        <row r="1046">
          <cell r="A1046">
            <v>280.469</v>
          </cell>
        </row>
        <row r="1047">
          <cell r="A1047">
            <v>280.636</v>
          </cell>
        </row>
        <row r="1048">
          <cell r="A1048">
            <v>283.12</v>
          </cell>
        </row>
        <row r="1049">
          <cell r="A1049">
            <v>283.548</v>
          </cell>
        </row>
        <row r="1050">
          <cell r="A1050">
            <v>280.153</v>
          </cell>
        </row>
        <row r="1051">
          <cell r="A1051">
            <v>280.075</v>
          </cell>
        </row>
        <row r="1052">
          <cell r="A1052">
            <v>280.856</v>
          </cell>
        </row>
        <row r="1053">
          <cell r="A1053">
            <v>281.481</v>
          </cell>
        </row>
        <row r="1054">
          <cell r="A1054">
            <v>279.884</v>
          </cell>
        </row>
        <row r="1055">
          <cell r="A1055">
            <v>280.024</v>
          </cell>
        </row>
        <row r="1056">
          <cell r="A1056">
            <v>279.923</v>
          </cell>
        </row>
        <row r="1057">
          <cell r="A1057">
            <v>279.95</v>
          </cell>
        </row>
        <row r="1058">
          <cell r="A1058">
            <v>280.907</v>
          </cell>
        </row>
        <row r="1059">
          <cell r="A1059">
            <v>280.079</v>
          </cell>
        </row>
        <row r="1060">
          <cell r="A1060">
            <v>280.368</v>
          </cell>
        </row>
        <row r="1061">
          <cell r="A1061">
            <v>286.12</v>
          </cell>
        </row>
        <row r="1062">
          <cell r="A1062">
            <v>280.144</v>
          </cell>
        </row>
        <row r="1063">
          <cell r="A1063">
            <v>280.226</v>
          </cell>
        </row>
        <row r="1064">
          <cell r="A1064">
            <v>280.128</v>
          </cell>
        </row>
        <row r="1065">
          <cell r="A1065">
            <v>280.843</v>
          </cell>
        </row>
        <row r="1066">
          <cell r="A1066">
            <v>282.249</v>
          </cell>
        </row>
        <row r="1067">
          <cell r="A1067">
            <v>280.522</v>
          </cell>
        </row>
        <row r="1068">
          <cell r="A1068">
            <v>280.026</v>
          </cell>
        </row>
        <row r="1069">
          <cell r="A1069">
            <v>280.261</v>
          </cell>
        </row>
        <row r="1070">
          <cell r="A1070">
            <v>286.338</v>
          </cell>
        </row>
        <row r="1071">
          <cell r="A1071">
            <v>281.662</v>
          </cell>
        </row>
        <row r="1072">
          <cell r="A1072">
            <v>280.01</v>
          </cell>
        </row>
        <row r="1073">
          <cell r="A1073">
            <v>280.053</v>
          </cell>
        </row>
        <row r="1074">
          <cell r="A1074">
            <v>279.912</v>
          </cell>
        </row>
        <row r="1075">
          <cell r="A1075">
            <v>280.764</v>
          </cell>
        </row>
        <row r="1076">
          <cell r="A1076">
            <v>283.475</v>
          </cell>
        </row>
        <row r="1077">
          <cell r="A1077">
            <v>279.916</v>
          </cell>
        </row>
        <row r="1078">
          <cell r="A1078">
            <v>280.193</v>
          </cell>
        </row>
        <row r="1079">
          <cell r="A1079">
            <v>279.963</v>
          </cell>
        </row>
        <row r="1080">
          <cell r="A1080">
            <v>284.01</v>
          </cell>
        </row>
        <row r="1081">
          <cell r="A1081">
            <v>281.252</v>
          </cell>
        </row>
        <row r="1082">
          <cell r="A1082">
            <v>280.936</v>
          </cell>
        </row>
        <row r="1083">
          <cell r="A1083">
            <v>280.025</v>
          </cell>
        </row>
        <row r="1084">
          <cell r="A1084">
            <v>280.373</v>
          </cell>
        </row>
        <row r="1085">
          <cell r="A1085">
            <v>279.904</v>
          </cell>
        </row>
        <row r="1086">
          <cell r="A1086">
            <v>280.787</v>
          </cell>
        </row>
        <row r="1087">
          <cell r="A1087">
            <v>279.99</v>
          </cell>
        </row>
        <row r="1088">
          <cell r="A1088">
            <v>279.971</v>
          </cell>
        </row>
        <row r="1089">
          <cell r="A1089">
            <v>279.713</v>
          </cell>
        </row>
        <row r="1090">
          <cell r="A1090">
            <v>279.74</v>
          </cell>
        </row>
        <row r="1091">
          <cell r="A1091">
            <v>279.76</v>
          </cell>
        </row>
        <row r="1092">
          <cell r="A1092">
            <v>279.736</v>
          </cell>
        </row>
        <row r="1093">
          <cell r="A1093">
            <v>279.732</v>
          </cell>
        </row>
        <row r="1094">
          <cell r="A1094">
            <v>279.717</v>
          </cell>
        </row>
        <row r="1095">
          <cell r="A1095">
            <v>279.732</v>
          </cell>
        </row>
        <row r="1096">
          <cell r="A1096">
            <v>279.678</v>
          </cell>
        </row>
        <row r="1097">
          <cell r="A1097">
            <v>279.666</v>
          </cell>
        </row>
        <row r="1098">
          <cell r="A1098">
            <v>279.697</v>
          </cell>
        </row>
        <row r="1099">
          <cell r="A1099">
            <v>280.021</v>
          </cell>
        </row>
        <row r="1100">
          <cell r="A1100">
            <v>279.775</v>
          </cell>
        </row>
        <row r="1101">
          <cell r="A1101">
            <v>279.74</v>
          </cell>
        </row>
        <row r="1102">
          <cell r="A1102">
            <v>279.729</v>
          </cell>
        </row>
        <row r="1103">
          <cell r="A1103">
            <v>279.795</v>
          </cell>
        </row>
        <row r="1104">
          <cell r="A1104">
            <v>279.721</v>
          </cell>
        </row>
        <row r="1105">
          <cell r="A1105">
            <v>279.721</v>
          </cell>
        </row>
        <row r="1106">
          <cell r="A1106">
            <v>279.826</v>
          </cell>
        </row>
        <row r="1107">
          <cell r="A1107">
            <v>279.857</v>
          </cell>
        </row>
        <row r="1108">
          <cell r="A1108">
            <v>279.795</v>
          </cell>
        </row>
        <row r="1109">
          <cell r="A1109">
            <v>279.682</v>
          </cell>
        </row>
        <row r="1110">
          <cell r="A1110">
            <v>279.768</v>
          </cell>
        </row>
        <row r="1111">
          <cell r="A1111">
            <v>279.854</v>
          </cell>
        </row>
        <row r="1112">
          <cell r="A1112">
            <v>279.811</v>
          </cell>
        </row>
        <row r="1113">
          <cell r="A1113">
            <v>279.76</v>
          </cell>
        </row>
        <row r="1114">
          <cell r="A1114">
            <v>279.744</v>
          </cell>
        </row>
        <row r="1115">
          <cell r="A1115">
            <v>279.74</v>
          </cell>
        </row>
        <row r="1116">
          <cell r="A1116">
            <v>279.811</v>
          </cell>
        </row>
        <row r="1117">
          <cell r="A1117">
            <v>279.893</v>
          </cell>
        </row>
        <row r="1118">
          <cell r="A1118">
            <v>279.744</v>
          </cell>
        </row>
        <row r="1119">
          <cell r="A1119">
            <v>279.818</v>
          </cell>
        </row>
        <row r="1120">
          <cell r="A1120">
            <v>279.787</v>
          </cell>
        </row>
        <row r="1121">
          <cell r="A1121">
            <v>279.674</v>
          </cell>
        </row>
        <row r="1122">
          <cell r="A1122">
            <v>279.666</v>
          </cell>
        </row>
        <row r="1123">
          <cell r="A1123">
            <v>279.74</v>
          </cell>
        </row>
        <row r="1124">
          <cell r="A1124">
            <v>280.291</v>
          </cell>
        </row>
        <row r="1125">
          <cell r="A1125">
            <v>318.014</v>
          </cell>
        </row>
        <row r="1126">
          <cell r="A1126">
            <v>317.182</v>
          </cell>
        </row>
        <row r="1127">
          <cell r="A1127">
            <v>318.111</v>
          </cell>
        </row>
        <row r="1128">
          <cell r="A1128">
            <v>318.916</v>
          </cell>
        </row>
        <row r="1129">
          <cell r="A1129">
            <v>320.35</v>
          </cell>
        </row>
        <row r="1130">
          <cell r="A1130">
            <v>284.046</v>
          </cell>
        </row>
        <row r="1131">
          <cell r="A1131">
            <v>284.042</v>
          </cell>
        </row>
        <row r="1132">
          <cell r="A1132">
            <v>282.812</v>
          </cell>
        </row>
        <row r="1133">
          <cell r="A1133">
            <v>282.53</v>
          </cell>
        </row>
        <row r="1134">
          <cell r="A1134">
            <v>279.987</v>
          </cell>
        </row>
        <row r="1135">
          <cell r="A1135">
            <v>279.96</v>
          </cell>
        </row>
        <row r="1136">
          <cell r="A1136">
            <v>280.565</v>
          </cell>
        </row>
        <row r="1137">
          <cell r="A1137">
            <v>279.952</v>
          </cell>
        </row>
        <row r="1138">
          <cell r="A1138">
            <v>279.921</v>
          </cell>
        </row>
        <row r="1139">
          <cell r="A1139">
            <v>279.983</v>
          </cell>
        </row>
        <row r="1140">
          <cell r="A1140">
            <v>279.913</v>
          </cell>
        </row>
        <row r="1141">
          <cell r="A1141">
            <v>279.956</v>
          </cell>
        </row>
        <row r="1142">
          <cell r="A1142">
            <v>279.921</v>
          </cell>
        </row>
        <row r="1143">
          <cell r="A1143">
            <v>279.937</v>
          </cell>
        </row>
        <row r="1144">
          <cell r="A1144">
            <v>280.3</v>
          </cell>
        </row>
        <row r="1145">
          <cell r="A1145">
            <v>279.987</v>
          </cell>
        </row>
        <row r="1146">
          <cell r="A1146">
            <v>279.992</v>
          </cell>
        </row>
        <row r="1147">
          <cell r="A1147">
            <v>279.918</v>
          </cell>
        </row>
        <row r="1148">
          <cell r="A1148">
            <v>280.074</v>
          </cell>
        </row>
        <row r="1149">
          <cell r="A1149">
            <v>280.32</v>
          </cell>
        </row>
        <row r="1150">
          <cell r="A1150">
            <v>279.918</v>
          </cell>
        </row>
        <row r="1151">
          <cell r="A1151">
            <v>279.988</v>
          </cell>
        </row>
        <row r="1152">
          <cell r="A1152">
            <v>279.918</v>
          </cell>
        </row>
        <row r="1153">
          <cell r="A1153">
            <v>280.09</v>
          </cell>
        </row>
        <row r="1154">
          <cell r="A1154">
            <v>280.031</v>
          </cell>
        </row>
        <row r="1155">
          <cell r="A1155">
            <v>280.039</v>
          </cell>
        </row>
        <row r="1156">
          <cell r="A1156">
            <v>282.242</v>
          </cell>
        </row>
        <row r="1157">
          <cell r="A1157">
            <v>293.777</v>
          </cell>
        </row>
        <row r="1158">
          <cell r="A1158">
            <v>292.902</v>
          </cell>
        </row>
        <row r="1159">
          <cell r="A1159">
            <v>293.004</v>
          </cell>
        </row>
        <row r="1160">
          <cell r="A1160">
            <v>293.094</v>
          </cell>
        </row>
        <row r="1161">
          <cell r="A1161">
            <v>285.242</v>
          </cell>
        </row>
        <row r="1162">
          <cell r="A1162">
            <v>285.168</v>
          </cell>
        </row>
        <row r="1163">
          <cell r="A1163">
            <v>286.348</v>
          </cell>
        </row>
        <row r="1164">
          <cell r="A1164">
            <v>292.871</v>
          </cell>
        </row>
        <row r="1165">
          <cell r="A1165">
            <v>292.02</v>
          </cell>
        </row>
        <row r="1166">
          <cell r="A1166">
            <v>286.863</v>
          </cell>
        </row>
        <row r="1167">
          <cell r="A1167">
            <v>284.891</v>
          </cell>
        </row>
        <row r="1168">
          <cell r="A1168">
            <v>282.699</v>
          </cell>
        </row>
        <row r="1169">
          <cell r="A1169">
            <v>282.746</v>
          </cell>
        </row>
        <row r="1170">
          <cell r="A1170">
            <v>282.656</v>
          </cell>
        </row>
        <row r="1171">
          <cell r="A1171">
            <v>282.66</v>
          </cell>
        </row>
        <row r="1172">
          <cell r="A1172">
            <v>282.656</v>
          </cell>
        </row>
        <row r="1173">
          <cell r="A1173">
            <v>282.637</v>
          </cell>
        </row>
        <row r="1174">
          <cell r="A1174">
            <v>289.129</v>
          </cell>
        </row>
        <row r="1175">
          <cell r="A1175">
            <v>290.148</v>
          </cell>
        </row>
        <row r="1176">
          <cell r="A1176">
            <v>283.793</v>
          </cell>
        </row>
        <row r="1177">
          <cell r="A1177">
            <v>283.973</v>
          </cell>
        </row>
        <row r="1178">
          <cell r="A1178">
            <v>283.895</v>
          </cell>
        </row>
        <row r="1179">
          <cell r="A1179">
            <v>283.906</v>
          </cell>
        </row>
        <row r="1180">
          <cell r="A1180">
            <v>283.992</v>
          </cell>
        </row>
        <row r="1181">
          <cell r="A1181">
            <v>283.824</v>
          </cell>
        </row>
        <row r="1182">
          <cell r="A1182">
            <v>283.797</v>
          </cell>
        </row>
        <row r="1183">
          <cell r="A1183">
            <v>283.801</v>
          </cell>
        </row>
        <row r="1184">
          <cell r="A1184">
            <v>284.848</v>
          </cell>
        </row>
        <row r="1185">
          <cell r="A1185">
            <v>288.027</v>
          </cell>
        </row>
        <row r="1186">
          <cell r="A1186">
            <v>289.684</v>
          </cell>
        </row>
        <row r="1187">
          <cell r="A1187">
            <v>287.387</v>
          </cell>
        </row>
        <row r="1188">
          <cell r="A1188">
            <v>287.34</v>
          </cell>
        </row>
        <row r="1189">
          <cell r="A1189">
            <v>287.383</v>
          </cell>
        </row>
        <row r="1190">
          <cell r="A1190">
            <v>280.371</v>
          </cell>
        </row>
        <row r="1191">
          <cell r="A1191">
            <v>280.25</v>
          </cell>
        </row>
        <row r="1192">
          <cell r="A1192">
            <v>280.293</v>
          </cell>
        </row>
        <row r="1193">
          <cell r="A1193">
            <v>280.34</v>
          </cell>
        </row>
        <row r="1194">
          <cell r="A1194">
            <v>280.238</v>
          </cell>
        </row>
        <row r="1195">
          <cell r="A1195">
            <v>280.266</v>
          </cell>
        </row>
        <row r="1196">
          <cell r="A1196">
            <v>280.18</v>
          </cell>
        </row>
        <row r="1197">
          <cell r="A1197">
            <v>280.242</v>
          </cell>
        </row>
        <row r="1198">
          <cell r="A1198">
            <v>281.396</v>
          </cell>
        </row>
        <row r="1199">
          <cell r="A1199">
            <v>278.514</v>
          </cell>
        </row>
        <row r="1200">
          <cell r="A1200">
            <v>278.439</v>
          </cell>
        </row>
        <row r="1201">
          <cell r="A1201">
            <v>278.498</v>
          </cell>
        </row>
        <row r="1202">
          <cell r="A1202">
            <v>278.381</v>
          </cell>
        </row>
        <row r="1203">
          <cell r="A1203">
            <v>262.025</v>
          </cell>
        </row>
        <row r="1204">
          <cell r="A1204">
            <v>267.752</v>
          </cell>
        </row>
        <row r="1205">
          <cell r="A1205">
            <v>291.611</v>
          </cell>
        </row>
        <row r="1206">
          <cell r="A1206">
            <v>290.881</v>
          </cell>
        </row>
        <row r="1207">
          <cell r="A1207">
            <v>283.941</v>
          </cell>
        </row>
        <row r="1208">
          <cell r="A1208">
            <v>280.887</v>
          </cell>
        </row>
        <row r="1209">
          <cell r="A1209">
            <v>285.019</v>
          </cell>
        </row>
        <row r="1210">
          <cell r="A1210">
            <v>288.573</v>
          </cell>
        </row>
        <row r="1211">
          <cell r="A1211">
            <v>284.522</v>
          </cell>
        </row>
        <row r="1212">
          <cell r="A1212">
            <v>280.886</v>
          </cell>
        </row>
        <row r="1213">
          <cell r="A1213">
            <v>280.831</v>
          </cell>
        </row>
        <row r="1214">
          <cell r="A1214">
            <v>280.823</v>
          </cell>
        </row>
        <row r="1215">
          <cell r="A1215">
            <v>280.96</v>
          </cell>
        </row>
        <row r="1216">
          <cell r="A1216">
            <v>280.835</v>
          </cell>
        </row>
        <row r="1217">
          <cell r="A1217">
            <v>280.644</v>
          </cell>
        </row>
        <row r="1218">
          <cell r="A1218">
            <v>280.687</v>
          </cell>
        </row>
        <row r="1219">
          <cell r="A1219">
            <v>280.651</v>
          </cell>
        </row>
        <row r="1220">
          <cell r="A1220">
            <v>280.644</v>
          </cell>
        </row>
        <row r="1221">
          <cell r="A1221">
            <v>280.733</v>
          </cell>
        </row>
        <row r="1222">
          <cell r="A1222">
            <v>280.771</v>
          </cell>
        </row>
        <row r="1223">
          <cell r="A1223">
            <v>280.744</v>
          </cell>
        </row>
        <row r="1224">
          <cell r="A1224">
            <v>280.732</v>
          </cell>
        </row>
        <row r="1225">
          <cell r="A1225">
            <v>280.85</v>
          </cell>
        </row>
        <row r="1226">
          <cell r="A1226">
            <v>280.76</v>
          </cell>
        </row>
        <row r="1227">
          <cell r="A1227">
            <v>280.717</v>
          </cell>
        </row>
        <row r="1228">
          <cell r="A1228">
            <v>280.709</v>
          </cell>
        </row>
        <row r="1229">
          <cell r="A1229">
            <v>280.771</v>
          </cell>
        </row>
        <row r="1230">
          <cell r="A1230">
            <v>280.678</v>
          </cell>
        </row>
        <row r="1231">
          <cell r="A1231">
            <v>280.67</v>
          </cell>
        </row>
        <row r="1232">
          <cell r="A1232">
            <v>280.771</v>
          </cell>
        </row>
        <row r="1233">
          <cell r="A1233">
            <v>280.704</v>
          </cell>
        </row>
        <row r="1234">
          <cell r="A1234">
            <v>281.021</v>
          </cell>
        </row>
        <row r="1235">
          <cell r="A1235">
            <v>280.708</v>
          </cell>
        </row>
        <row r="1236">
          <cell r="A1236">
            <v>280.755</v>
          </cell>
        </row>
        <row r="1237">
          <cell r="A1237">
            <v>280.829</v>
          </cell>
        </row>
        <row r="1238">
          <cell r="A1238">
            <v>280.774</v>
          </cell>
        </row>
        <row r="1239">
          <cell r="A1239">
            <v>280.786</v>
          </cell>
        </row>
        <row r="1240">
          <cell r="A1240">
            <v>280.731</v>
          </cell>
        </row>
        <row r="1241">
          <cell r="A1241">
            <v>280.759</v>
          </cell>
        </row>
        <row r="1242">
          <cell r="A1242">
            <v>280.712</v>
          </cell>
        </row>
        <row r="1243">
          <cell r="A1243">
            <v>280.708</v>
          </cell>
        </row>
        <row r="1244">
          <cell r="A1244">
            <v>280.743</v>
          </cell>
        </row>
        <row r="1245">
          <cell r="A1245">
            <v>280.708</v>
          </cell>
        </row>
        <row r="1246">
          <cell r="A1246">
            <v>280.696</v>
          </cell>
        </row>
        <row r="1247">
          <cell r="A1247">
            <v>280.806</v>
          </cell>
        </row>
        <row r="1248">
          <cell r="A1248">
            <v>280.751</v>
          </cell>
        </row>
        <row r="1249">
          <cell r="A1249">
            <v>280.755</v>
          </cell>
        </row>
        <row r="1250">
          <cell r="A1250">
            <v>280.728</v>
          </cell>
        </row>
        <row r="1251">
          <cell r="A1251">
            <v>280.743</v>
          </cell>
        </row>
        <row r="1252">
          <cell r="A1252">
            <v>280.712</v>
          </cell>
        </row>
        <row r="1253">
          <cell r="A1253">
            <v>280.688</v>
          </cell>
        </row>
        <row r="1254">
          <cell r="A1254">
            <v>280.747</v>
          </cell>
        </row>
        <row r="1255">
          <cell r="A1255">
            <v>280.712</v>
          </cell>
        </row>
        <row r="1256">
          <cell r="A1256">
            <v>280.724</v>
          </cell>
        </row>
        <row r="1257">
          <cell r="A1257">
            <v>280.751</v>
          </cell>
        </row>
        <row r="1258">
          <cell r="A1258">
            <v>280.735</v>
          </cell>
        </row>
        <row r="1259">
          <cell r="A1259">
            <v>280.821</v>
          </cell>
        </row>
        <row r="1260">
          <cell r="A1260">
            <v>280.692</v>
          </cell>
        </row>
        <row r="1261">
          <cell r="A1261">
            <v>280.72</v>
          </cell>
        </row>
        <row r="1262">
          <cell r="A1262">
            <v>280.751</v>
          </cell>
        </row>
        <row r="1263">
          <cell r="A1263">
            <v>280.724</v>
          </cell>
        </row>
        <row r="1264">
          <cell r="A1264">
            <v>280.7</v>
          </cell>
        </row>
        <row r="1265">
          <cell r="A1265">
            <v>280.685</v>
          </cell>
        </row>
        <row r="1266">
          <cell r="A1266">
            <v>280.731</v>
          </cell>
        </row>
        <row r="1267">
          <cell r="A1267">
            <v>280.755</v>
          </cell>
        </row>
        <row r="1268">
          <cell r="A1268">
            <v>280.704</v>
          </cell>
        </row>
        <row r="1269">
          <cell r="A1269">
            <v>280.688</v>
          </cell>
        </row>
        <row r="1270">
          <cell r="A1270">
            <v>280.806</v>
          </cell>
        </row>
        <row r="1271">
          <cell r="A1271">
            <v>280.692</v>
          </cell>
        </row>
        <row r="1272">
          <cell r="A1272">
            <v>280.743</v>
          </cell>
        </row>
        <row r="1273">
          <cell r="A1273">
            <v>280.743</v>
          </cell>
        </row>
        <row r="1274">
          <cell r="A1274">
            <v>280.712</v>
          </cell>
        </row>
        <row r="1275">
          <cell r="A1275">
            <v>280.677</v>
          </cell>
        </row>
        <row r="1276">
          <cell r="A1276">
            <v>280.692</v>
          </cell>
        </row>
        <row r="1277">
          <cell r="A1277">
            <v>280.731</v>
          </cell>
        </row>
        <row r="1278">
          <cell r="A1278">
            <v>280.7</v>
          </cell>
        </row>
        <row r="1279">
          <cell r="A1279">
            <v>280.739</v>
          </cell>
        </row>
        <row r="1280">
          <cell r="A1280">
            <v>280.673</v>
          </cell>
        </row>
        <row r="1281">
          <cell r="A1281">
            <v>280.806</v>
          </cell>
        </row>
        <row r="1282">
          <cell r="A1282">
            <v>280.685</v>
          </cell>
        </row>
        <row r="1283">
          <cell r="A1283">
            <v>280.704</v>
          </cell>
        </row>
        <row r="1284">
          <cell r="A1284">
            <v>280.755</v>
          </cell>
        </row>
        <row r="1285">
          <cell r="A1285">
            <v>280.677</v>
          </cell>
        </row>
        <row r="1286">
          <cell r="A1286">
            <v>280.747</v>
          </cell>
        </row>
        <row r="1287">
          <cell r="A1287">
            <v>280.751</v>
          </cell>
        </row>
        <row r="1288">
          <cell r="A1288">
            <v>280.735</v>
          </cell>
        </row>
        <row r="1289">
          <cell r="A1289">
            <v>280.685</v>
          </cell>
        </row>
        <row r="1290">
          <cell r="A1290">
            <v>280.81</v>
          </cell>
        </row>
        <row r="1291">
          <cell r="A1291">
            <v>280.728</v>
          </cell>
        </row>
        <row r="1292">
          <cell r="A1292">
            <v>280.813</v>
          </cell>
        </row>
        <row r="1293">
          <cell r="A1293">
            <v>280.669</v>
          </cell>
        </row>
        <row r="1294">
          <cell r="A1294">
            <v>280.708</v>
          </cell>
        </row>
        <row r="1295">
          <cell r="A1295">
            <v>280.794</v>
          </cell>
        </row>
        <row r="1296">
          <cell r="A1296">
            <v>280.72</v>
          </cell>
        </row>
        <row r="1297">
          <cell r="A1297">
            <v>280.669</v>
          </cell>
        </row>
        <row r="1298">
          <cell r="A1298">
            <v>280.743</v>
          </cell>
        </row>
        <row r="1299">
          <cell r="A1299">
            <v>280.696</v>
          </cell>
        </row>
        <row r="1300">
          <cell r="A1300">
            <v>280.669</v>
          </cell>
        </row>
        <row r="1301">
          <cell r="A1301">
            <v>280.728</v>
          </cell>
        </row>
        <row r="1302">
          <cell r="A1302">
            <v>280.669</v>
          </cell>
        </row>
        <row r="1303">
          <cell r="A1303">
            <v>280.79</v>
          </cell>
        </row>
        <row r="1304">
          <cell r="A1304">
            <v>280.669</v>
          </cell>
        </row>
        <row r="1305">
          <cell r="A1305">
            <v>280.712</v>
          </cell>
        </row>
        <row r="1306">
          <cell r="A1306">
            <v>280.731</v>
          </cell>
        </row>
        <row r="1307">
          <cell r="A1307">
            <v>280.665</v>
          </cell>
        </row>
        <row r="1308">
          <cell r="A1308">
            <v>280.728</v>
          </cell>
        </row>
        <row r="1309">
          <cell r="A1309">
            <v>280.735</v>
          </cell>
        </row>
        <row r="1310">
          <cell r="A1310">
            <v>280.739</v>
          </cell>
        </row>
        <row r="1311">
          <cell r="A1311">
            <v>280.669</v>
          </cell>
        </row>
        <row r="1312">
          <cell r="A1312">
            <v>280.771</v>
          </cell>
        </row>
        <row r="1313">
          <cell r="A1313">
            <v>280.673</v>
          </cell>
        </row>
        <row r="1314">
          <cell r="A1314">
            <v>280.739</v>
          </cell>
        </row>
        <row r="1315">
          <cell r="A1315">
            <v>280.771</v>
          </cell>
        </row>
        <row r="1316">
          <cell r="A1316">
            <v>280.665</v>
          </cell>
        </row>
        <row r="1317">
          <cell r="A1317">
            <v>280.739</v>
          </cell>
        </row>
        <row r="1318">
          <cell r="A1318">
            <v>280.673</v>
          </cell>
        </row>
        <row r="1319">
          <cell r="A1319">
            <v>280.728</v>
          </cell>
        </row>
        <row r="1320">
          <cell r="A1320">
            <v>280.731</v>
          </cell>
        </row>
        <row r="1321">
          <cell r="A1321">
            <v>280.704</v>
          </cell>
        </row>
        <row r="1322">
          <cell r="A1322">
            <v>280.669</v>
          </cell>
        </row>
        <row r="1323">
          <cell r="A1323">
            <v>280.728</v>
          </cell>
        </row>
        <row r="1324">
          <cell r="A1324">
            <v>280.696</v>
          </cell>
        </row>
        <row r="1325">
          <cell r="A1325">
            <v>280.661</v>
          </cell>
        </row>
        <row r="1326">
          <cell r="A1326">
            <v>280.81</v>
          </cell>
        </row>
        <row r="1327">
          <cell r="A1327">
            <v>280.653</v>
          </cell>
        </row>
        <row r="1328">
          <cell r="A1328">
            <v>280.685</v>
          </cell>
        </row>
        <row r="1329">
          <cell r="A1329">
            <v>280.731</v>
          </cell>
        </row>
        <row r="1330">
          <cell r="A1330">
            <v>280.677</v>
          </cell>
        </row>
        <row r="1331">
          <cell r="A1331">
            <v>280.688</v>
          </cell>
        </row>
        <row r="1332">
          <cell r="A1332">
            <v>280.735</v>
          </cell>
        </row>
        <row r="1333">
          <cell r="A1333">
            <v>280.782</v>
          </cell>
        </row>
        <row r="1334">
          <cell r="A1334">
            <v>280.704</v>
          </cell>
        </row>
        <row r="1335">
          <cell r="A1335">
            <v>280.794</v>
          </cell>
        </row>
        <row r="1336">
          <cell r="A1336">
            <v>280.688</v>
          </cell>
        </row>
        <row r="1337">
          <cell r="A1337">
            <v>280.692</v>
          </cell>
        </row>
        <row r="1338">
          <cell r="A1338">
            <v>280.767</v>
          </cell>
        </row>
        <row r="1339">
          <cell r="A1339">
            <v>280.677</v>
          </cell>
        </row>
        <row r="1340">
          <cell r="A1340">
            <v>283.617</v>
          </cell>
        </row>
        <row r="1341">
          <cell r="A1341">
            <v>284.287</v>
          </cell>
        </row>
        <row r="1342">
          <cell r="A1342">
            <v>281.029</v>
          </cell>
        </row>
        <row r="1343">
          <cell r="A1343">
            <v>281.985</v>
          </cell>
        </row>
        <row r="1344">
          <cell r="A1344">
            <v>281.114</v>
          </cell>
        </row>
        <row r="1345">
          <cell r="A1345">
            <v>281.121</v>
          </cell>
        </row>
        <row r="1346">
          <cell r="A1346">
            <v>281.348</v>
          </cell>
        </row>
        <row r="1347">
          <cell r="A1347">
            <v>280.865</v>
          </cell>
        </row>
        <row r="1348">
          <cell r="A1348">
            <v>286.111</v>
          </cell>
        </row>
        <row r="1349">
          <cell r="A1349">
            <v>282.791</v>
          </cell>
        </row>
        <row r="1350">
          <cell r="A1350">
            <v>282.354</v>
          </cell>
        </row>
        <row r="1351">
          <cell r="A1351">
            <v>281.338</v>
          </cell>
        </row>
        <row r="1352">
          <cell r="A1352">
            <v>281.26</v>
          </cell>
        </row>
        <row r="1353">
          <cell r="A1353">
            <v>283.939</v>
          </cell>
        </row>
        <row r="1354">
          <cell r="A1354">
            <v>286.388</v>
          </cell>
        </row>
        <row r="1355">
          <cell r="A1355">
            <v>282.137</v>
          </cell>
        </row>
        <row r="1356">
          <cell r="A1356">
            <v>281.469</v>
          </cell>
        </row>
        <row r="1357">
          <cell r="A1357">
            <v>281.402</v>
          </cell>
        </row>
        <row r="1358">
          <cell r="A1358">
            <v>281.316</v>
          </cell>
        </row>
        <row r="1359">
          <cell r="A1359">
            <v>281.263</v>
          </cell>
        </row>
        <row r="1360">
          <cell r="A1360">
            <v>281.313</v>
          </cell>
        </row>
        <row r="1361">
          <cell r="A1361">
            <v>281.378</v>
          </cell>
        </row>
        <row r="1362">
          <cell r="A1362">
            <v>281.317</v>
          </cell>
        </row>
        <row r="1363">
          <cell r="A1363">
            <v>281.196</v>
          </cell>
        </row>
        <row r="1364">
          <cell r="A1364">
            <v>281.403</v>
          </cell>
        </row>
        <row r="1365">
          <cell r="A1365">
            <v>281.079</v>
          </cell>
        </row>
        <row r="1366">
          <cell r="A1366">
            <v>282.114</v>
          </cell>
        </row>
        <row r="1367">
          <cell r="A1367">
            <v>281.079</v>
          </cell>
        </row>
        <row r="1368">
          <cell r="A1368">
            <v>281.177</v>
          </cell>
        </row>
        <row r="1369">
          <cell r="A1369">
            <v>281.212</v>
          </cell>
        </row>
        <row r="1370">
          <cell r="A1370">
            <v>286.894</v>
          </cell>
        </row>
        <row r="1371">
          <cell r="A1371">
            <v>282.378</v>
          </cell>
        </row>
        <row r="1372">
          <cell r="A1372">
            <v>281.042</v>
          </cell>
        </row>
        <row r="1373">
          <cell r="A1373">
            <v>280.976</v>
          </cell>
        </row>
        <row r="1374">
          <cell r="A1374">
            <v>283.483</v>
          </cell>
        </row>
        <row r="1375">
          <cell r="A1375">
            <v>281.737</v>
          </cell>
        </row>
        <row r="1376">
          <cell r="A1376">
            <v>280.956</v>
          </cell>
        </row>
        <row r="1377">
          <cell r="A1377">
            <v>280.964</v>
          </cell>
        </row>
        <row r="1378">
          <cell r="A1378">
            <v>281.265</v>
          </cell>
        </row>
        <row r="1379">
          <cell r="A1379">
            <v>284.178</v>
          </cell>
        </row>
        <row r="1380">
          <cell r="A1380">
            <v>282.767</v>
          </cell>
        </row>
        <row r="1381">
          <cell r="A1381">
            <v>281.06</v>
          </cell>
        </row>
        <row r="1382">
          <cell r="A1382">
            <v>281.048</v>
          </cell>
        </row>
        <row r="1383">
          <cell r="A1383">
            <v>280.927</v>
          </cell>
        </row>
        <row r="1384">
          <cell r="A1384">
            <v>283.825</v>
          </cell>
        </row>
        <row r="1385">
          <cell r="A1385">
            <v>280.864</v>
          </cell>
        </row>
        <row r="1386">
          <cell r="A1386">
            <v>280.927</v>
          </cell>
        </row>
        <row r="1387">
          <cell r="A1387">
            <v>281.181</v>
          </cell>
        </row>
        <row r="1388">
          <cell r="A1388">
            <v>283.794</v>
          </cell>
        </row>
        <row r="1389">
          <cell r="A1389">
            <v>282.403</v>
          </cell>
        </row>
        <row r="1390">
          <cell r="A1390">
            <v>280.923</v>
          </cell>
        </row>
        <row r="1391">
          <cell r="A1391">
            <v>280.829</v>
          </cell>
        </row>
        <row r="1392">
          <cell r="A1392">
            <v>286.853</v>
          </cell>
        </row>
        <row r="1393">
          <cell r="A1393">
            <v>285.536</v>
          </cell>
        </row>
        <row r="1394">
          <cell r="A1394">
            <v>285.376</v>
          </cell>
        </row>
        <row r="1395">
          <cell r="A1395">
            <v>285.399</v>
          </cell>
        </row>
        <row r="1396">
          <cell r="A1396">
            <v>281.845</v>
          </cell>
        </row>
        <row r="1397">
          <cell r="A1397">
            <v>284.005</v>
          </cell>
        </row>
        <row r="1398">
          <cell r="A1398">
            <v>281.856</v>
          </cell>
        </row>
        <row r="1399">
          <cell r="A1399">
            <v>281.747</v>
          </cell>
        </row>
        <row r="1400">
          <cell r="A1400">
            <v>281.829</v>
          </cell>
        </row>
        <row r="1401">
          <cell r="A1401">
            <v>281.505</v>
          </cell>
        </row>
        <row r="1402">
          <cell r="A1402">
            <v>281.524</v>
          </cell>
        </row>
        <row r="1403">
          <cell r="A1403">
            <v>281.509</v>
          </cell>
        </row>
        <row r="1404">
          <cell r="A1404">
            <v>281.454</v>
          </cell>
        </row>
        <row r="1405">
          <cell r="A1405">
            <v>281.403</v>
          </cell>
        </row>
        <row r="1406">
          <cell r="A1406">
            <v>281.509</v>
          </cell>
        </row>
        <row r="1407">
          <cell r="A1407">
            <v>281.566</v>
          </cell>
        </row>
        <row r="1408">
          <cell r="A1408">
            <v>281.938</v>
          </cell>
        </row>
        <row r="1409">
          <cell r="A1409">
            <v>287.086</v>
          </cell>
        </row>
        <row r="1410">
          <cell r="A1410">
            <v>282.902</v>
          </cell>
        </row>
        <row r="1411">
          <cell r="A1411">
            <v>281.516</v>
          </cell>
        </row>
        <row r="1412">
          <cell r="A1412">
            <v>282.637</v>
          </cell>
        </row>
        <row r="1413">
          <cell r="A1413">
            <v>282.129</v>
          </cell>
        </row>
        <row r="1414">
          <cell r="A1414">
            <v>281.671</v>
          </cell>
        </row>
        <row r="1415">
          <cell r="A1415">
            <v>281.476</v>
          </cell>
        </row>
        <row r="1416">
          <cell r="A1416">
            <v>281.284</v>
          </cell>
        </row>
        <row r="1417">
          <cell r="A1417">
            <v>281.413</v>
          </cell>
        </row>
        <row r="1418">
          <cell r="A1418">
            <v>281.351</v>
          </cell>
        </row>
        <row r="1419">
          <cell r="A1419">
            <v>281.554</v>
          </cell>
        </row>
        <row r="1420">
          <cell r="A1420">
            <v>281.335</v>
          </cell>
        </row>
        <row r="1421">
          <cell r="A1421">
            <v>281.253</v>
          </cell>
        </row>
        <row r="1422">
          <cell r="A1422">
            <v>281.229</v>
          </cell>
        </row>
        <row r="1423">
          <cell r="A1423">
            <v>281.3</v>
          </cell>
        </row>
        <row r="1424">
          <cell r="A1424">
            <v>281.222</v>
          </cell>
        </row>
        <row r="1425">
          <cell r="A1425">
            <v>281.339</v>
          </cell>
        </row>
        <row r="1426">
          <cell r="A1426">
            <v>281.417</v>
          </cell>
        </row>
        <row r="1427">
          <cell r="A1427">
            <v>281.335</v>
          </cell>
        </row>
        <row r="1428">
          <cell r="A1428">
            <v>281.229</v>
          </cell>
        </row>
        <row r="1429">
          <cell r="A1429">
            <v>281.272</v>
          </cell>
        </row>
        <row r="1430">
          <cell r="A1430">
            <v>281.382</v>
          </cell>
        </row>
        <row r="1431">
          <cell r="A1431">
            <v>281.397</v>
          </cell>
        </row>
        <row r="1432">
          <cell r="A1432">
            <v>281.335</v>
          </cell>
        </row>
        <row r="1433">
          <cell r="A1433">
            <v>281.233</v>
          </cell>
        </row>
        <row r="1434">
          <cell r="A1434">
            <v>281.272</v>
          </cell>
        </row>
        <row r="1435">
          <cell r="A1435">
            <v>281.968</v>
          </cell>
        </row>
        <row r="1436">
          <cell r="A1436">
            <v>318.647</v>
          </cell>
        </row>
        <row r="1437">
          <cell r="A1437">
            <v>318.746</v>
          </cell>
        </row>
        <row r="1438">
          <cell r="A1438">
            <v>318.664</v>
          </cell>
        </row>
        <row r="1439">
          <cell r="A1439">
            <v>319.555</v>
          </cell>
        </row>
        <row r="1440">
          <cell r="A1440">
            <v>320.887</v>
          </cell>
        </row>
        <row r="1441">
          <cell r="A1441">
            <v>322.129</v>
          </cell>
        </row>
        <row r="1442">
          <cell r="A1442">
            <v>285.617</v>
          </cell>
        </row>
        <row r="1443">
          <cell r="A1443">
            <v>285.488</v>
          </cell>
        </row>
        <row r="1444">
          <cell r="A1444">
            <v>284.227</v>
          </cell>
        </row>
        <row r="1445">
          <cell r="A1445">
            <v>283.871</v>
          </cell>
        </row>
        <row r="1446">
          <cell r="A1446">
            <v>281.676</v>
          </cell>
        </row>
        <row r="1447">
          <cell r="A1447">
            <v>281.625</v>
          </cell>
        </row>
        <row r="1448">
          <cell r="A1448">
            <v>281.57</v>
          </cell>
        </row>
        <row r="1449">
          <cell r="A1449">
            <v>281.613</v>
          </cell>
        </row>
        <row r="1450">
          <cell r="A1450">
            <v>281.602</v>
          </cell>
        </row>
        <row r="1451">
          <cell r="A1451">
            <v>281.551</v>
          </cell>
        </row>
        <row r="1452">
          <cell r="A1452">
            <v>281.555</v>
          </cell>
        </row>
        <row r="1453">
          <cell r="A1453">
            <v>281.559</v>
          </cell>
        </row>
        <row r="1454">
          <cell r="A1454">
            <v>281.578</v>
          </cell>
        </row>
        <row r="1455">
          <cell r="A1455">
            <v>281.941</v>
          </cell>
        </row>
        <row r="1456">
          <cell r="A1456">
            <v>281.609</v>
          </cell>
        </row>
        <row r="1457">
          <cell r="A1457">
            <v>281.625</v>
          </cell>
        </row>
        <row r="1458">
          <cell r="A1458">
            <v>281.566</v>
          </cell>
        </row>
        <row r="1459">
          <cell r="A1459">
            <v>281.973</v>
          </cell>
        </row>
        <row r="1460">
          <cell r="A1460">
            <v>281.602</v>
          </cell>
        </row>
        <row r="1461">
          <cell r="A1461">
            <v>281.551</v>
          </cell>
        </row>
        <row r="1462">
          <cell r="A1462">
            <v>281.625</v>
          </cell>
        </row>
        <row r="1463">
          <cell r="A1463">
            <v>281.551</v>
          </cell>
        </row>
        <row r="1464">
          <cell r="A1464">
            <v>281.688</v>
          </cell>
        </row>
        <row r="1465">
          <cell r="A1465">
            <v>283.52</v>
          </cell>
        </row>
        <row r="1466">
          <cell r="A1466">
            <v>294.98</v>
          </cell>
        </row>
        <row r="1467">
          <cell r="A1467">
            <v>295.527</v>
          </cell>
        </row>
        <row r="1468">
          <cell r="A1468">
            <v>291.594</v>
          </cell>
        </row>
        <row r="1469">
          <cell r="A1469">
            <v>286.172</v>
          </cell>
        </row>
        <row r="1470">
          <cell r="A1470">
            <v>286.41</v>
          </cell>
        </row>
        <row r="1471">
          <cell r="A1471">
            <v>286.125</v>
          </cell>
        </row>
        <row r="1472">
          <cell r="A1472">
            <v>286.047</v>
          </cell>
        </row>
        <row r="1473">
          <cell r="A1473">
            <v>294.758</v>
          </cell>
        </row>
        <row r="1474">
          <cell r="A1474">
            <v>291.449</v>
          </cell>
        </row>
        <row r="1475">
          <cell r="A1475">
            <v>292.84</v>
          </cell>
        </row>
        <row r="1476">
          <cell r="A1476">
            <v>290.414</v>
          </cell>
        </row>
        <row r="1477">
          <cell r="A1477">
            <v>290.379</v>
          </cell>
        </row>
        <row r="1478">
          <cell r="A1478">
            <v>283.895</v>
          </cell>
        </row>
        <row r="1479">
          <cell r="A1479">
            <v>285.117</v>
          </cell>
        </row>
        <row r="1480">
          <cell r="A1480">
            <v>291.848</v>
          </cell>
        </row>
        <row r="1481">
          <cell r="A1481">
            <v>290.746</v>
          </cell>
        </row>
        <row r="1482">
          <cell r="A1482">
            <v>288.113</v>
          </cell>
        </row>
        <row r="1483">
          <cell r="A1483">
            <v>288.137</v>
          </cell>
        </row>
        <row r="1484">
          <cell r="A1484">
            <v>288.098</v>
          </cell>
        </row>
        <row r="1485">
          <cell r="A1485">
            <v>285.305</v>
          </cell>
        </row>
        <row r="1486">
          <cell r="A1486">
            <v>285.199</v>
          </cell>
        </row>
        <row r="1487">
          <cell r="A1487">
            <v>285.195</v>
          </cell>
        </row>
        <row r="1488">
          <cell r="A1488">
            <v>285.098</v>
          </cell>
        </row>
        <row r="1489">
          <cell r="A1489">
            <v>285.156</v>
          </cell>
        </row>
        <row r="1490">
          <cell r="A1490">
            <v>285.137</v>
          </cell>
        </row>
        <row r="1491">
          <cell r="A1491">
            <v>285.078</v>
          </cell>
        </row>
        <row r="1492">
          <cell r="A1492">
            <v>285.799</v>
          </cell>
        </row>
        <row r="1493">
          <cell r="A1493">
            <v>284.459</v>
          </cell>
        </row>
        <row r="1494">
          <cell r="A1494">
            <v>284.229</v>
          </cell>
        </row>
        <row r="1495">
          <cell r="A1495">
            <v>271.158</v>
          </cell>
        </row>
        <row r="1496">
          <cell r="A1496">
            <v>271.084</v>
          </cell>
        </row>
        <row r="1497">
          <cell r="A1497">
            <v>293.562</v>
          </cell>
        </row>
        <row r="1498">
          <cell r="A1498">
            <v>290.441</v>
          </cell>
        </row>
        <row r="1499">
          <cell r="A1499">
            <v>291.906</v>
          </cell>
        </row>
        <row r="1500">
          <cell r="A1500">
            <v>286.719</v>
          </cell>
        </row>
        <row r="1501">
          <cell r="A1501">
            <v>283.785</v>
          </cell>
        </row>
        <row r="1502">
          <cell r="A1502">
            <v>283.941</v>
          </cell>
        </row>
        <row r="1503">
          <cell r="A1503">
            <v>280.969</v>
          </cell>
        </row>
        <row r="1504">
          <cell r="A1504">
            <v>280.953</v>
          </cell>
        </row>
        <row r="1505">
          <cell r="A1505">
            <v>281.25</v>
          </cell>
        </row>
        <row r="1506">
          <cell r="A1506">
            <v>280.969</v>
          </cell>
        </row>
        <row r="1507">
          <cell r="A1507">
            <v>280.883</v>
          </cell>
        </row>
        <row r="1508">
          <cell r="A1508">
            <v>281.03</v>
          </cell>
        </row>
        <row r="1509">
          <cell r="A1509">
            <v>280.963</v>
          </cell>
        </row>
        <row r="1510">
          <cell r="A1510">
            <v>280.99</v>
          </cell>
        </row>
        <row r="1511">
          <cell r="A1511">
            <v>280.92</v>
          </cell>
        </row>
        <row r="1512">
          <cell r="A1512">
            <v>280.912</v>
          </cell>
        </row>
        <row r="1513">
          <cell r="A1513">
            <v>280.896</v>
          </cell>
        </row>
        <row r="1514">
          <cell r="A1514">
            <v>280.842</v>
          </cell>
        </row>
        <row r="1515">
          <cell r="A1515">
            <v>280.904</v>
          </cell>
        </row>
        <row r="1516">
          <cell r="A1516">
            <v>280.838</v>
          </cell>
        </row>
        <row r="1517">
          <cell r="A1517">
            <v>280.85</v>
          </cell>
        </row>
        <row r="1518">
          <cell r="A1518">
            <v>280.883</v>
          </cell>
        </row>
        <row r="1519">
          <cell r="A1519">
            <v>280.896</v>
          </cell>
        </row>
        <row r="1520">
          <cell r="A1520">
            <v>280.994</v>
          </cell>
        </row>
        <row r="1521">
          <cell r="A1521">
            <v>280.876</v>
          </cell>
        </row>
        <row r="1522">
          <cell r="A1522">
            <v>280.896</v>
          </cell>
        </row>
        <row r="1523">
          <cell r="A1523">
            <v>280.849</v>
          </cell>
        </row>
        <row r="1524">
          <cell r="A1524">
            <v>280.876</v>
          </cell>
        </row>
        <row r="1525">
          <cell r="A1525">
            <v>280.927</v>
          </cell>
        </row>
        <row r="1526">
          <cell r="A1526">
            <v>280.911</v>
          </cell>
        </row>
        <row r="1527">
          <cell r="A1527">
            <v>280.868</v>
          </cell>
        </row>
        <row r="1528">
          <cell r="A1528">
            <v>280.899</v>
          </cell>
        </row>
        <row r="1529">
          <cell r="A1529">
            <v>280.837</v>
          </cell>
        </row>
        <row r="1530">
          <cell r="A1530">
            <v>280.945</v>
          </cell>
        </row>
        <row r="1531">
          <cell r="A1531">
            <v>280.836</v>
          </cell>
        </row>
        <row r="1532">
          <cell r="A1532">
            <v>280.852</v>
          </cell>
        </row>
        <row r="1533">
          <cell r="A1533">
            <v>280.93</v>
          </cell>
        </row>
        <row r="1534">
          <cell r="A1534">
            <v>280.855</v>
          </cell>
        </row>
        <row r="1535">
          <cell r="A1535">
            <v>280.906</v>
          </cell>
        </row>
        <row r="1536">
          <cell r="A1536">
            <v>280.906</v>
          </cell>
        </row>
        <row r="1537">
          <cell r="A1537">
            <v>280.883</v>
          </cell>
        </row>
        <row r="1538">
          <cell r="A1538">
            <v>280.84</v>
          </cell>
        </row>
        <row r="1539">
          <cell r="A1539">
            <v>280.91</v>
          </cell>
        </row>
        <row r="1540">
          <cell r="A1540">
            <v>280.859</v>
          </cell>
        </row>
        <row r="1541">
          <cell r="A1541">
            <v>280.836</v>
          </cell>
        </row>
        <row r="1542">
          <cell r="A1542">
            <v>280.957</v>
          </cell>
        </row>
        <row r="1543">
          <cell r="A1543">
            <v>280.836</v>
          </cell>
        </row>
        <row r="1544">
          <cell r="A1544">
            <v>280.91</v>
          </cell>
        </row>
        <row r="1545">
          <cell r="A1545">
            <v>280.902</v>
          </cell>
        </row>
        <row r="1546">
          <cell r="A1546">
            <v>280.867</v>
          </cell>
        </row>
        <row r="1547">
          <cell r="A1547">
            <v>280.879</v>
          </cell>
        </row>
        <row r="1548">
          <cell r="A1548">
            <v>280.914</v>
          </cell>
        </row>
        <row r="1549">
          <cell r="A1549">
            <v>280.867</v>
          </cell>
        </row>
        <row r="1550">
          <cell r="A1550">
            <v>280.871</v>
          </cell>
        </row>
        <row r="1551">
          <cell r="A1551">
            <v>280.914</v>
          </cell>
        </row>
        <row r="1552">
          <cell r="A1552">
            <v>280.84</v>
          </cell>
        </row>
        <row r="1553">
          <cell r="A1553">
            <v>280.93</v>
          </cell>
        </row>
        <row r="1554">
          <cell r="A1554">
            <v>280.844</v>
          </cell>
        </row>
        <row r="1555">
          <cell r="A1555">
            <v>280.855</v>
          </cell>
        </row>
        <row r="1556">
          <cell r="A1556">
            <v>280.957</v>
          </cell>
        </row>
        <row r="1557">
          <cell r="A1557">
            <v>280.848</v>
          </cell>
        </row>
        <row r="1558">
          <cell r="A1558">
            <v>280.891</v>
          </cell>
        </row>
        <row r="1559">
          <cell r="A1559">
            <v>280.91</v>
          </cell>
        </row>
        <row r="1560">
          <cell r="A1560">
            <v>280.922</v>
          </cell>
        </row>
        <row r="1561">
          <cell r="A1561">
            <v>280.859</v>
          </cell>
        </row>
        <row r="1562">
          <cell r="A1562">
            <v>280.928</v>
          </cell>
        </row>
        <row r="1563">
          <cell r="A1563">
            <v>280.854</v>
          </cell>
        </row>
        <row r="1564">
          <cell r="A1564">
            <v>280.947</v>
          </cell>
        </row>
        <row r="1565">
          <cell r="A1565">
            <v>280.908</v>
          </cell>
        </row>
        <row r="1566">
          <cell r="A1566">
            <v>280.85</v>
          </cell>
        </row>
        <row r="1567">
          <cell r="A1567">
            <v>280.936</v>
          </cell>
        </row>
        <row r="1568">
          <cell r="A1568">
            <v>280.854</v>
          </cell>
        </row>
        <row r="1569">
          <cell r="A1569">
            <v>280.904</v>
          </cell>
        </row>
        <row r="1570">
          <cell r="A1570">
            <v>280.916</v>
          </cell>
        </row>
        <row r="1571">
          <cell r="A1571">
            <v>280.916</v>
          </cell>
        </row>
        <row r="1572">
          <cell r="A1572">
            <v>280.846</v>
          </cell>
        </row>
        <row r="1573">
          <cell r="A1573">
            <v>280.951</v>
          </cell>
        </row>
        <row r="1574">
          <cell r="A1574">
            <v>280.842</v>
          </cell>
        </row>
        <row r="1575">
          <cell r="A1575">
            <v>280.861</v>
          </cell>
        </row>
        <row r="1576">
          <cell r="A1576">
            <v>280.963</v>
          </cell>
        </row>
        <row r="1577">
          <cell r="A1577">
            <v>280.861</v>
          </cell>
        </row>
        <row r="1578">
          <cell r="A1578">
            <v>280.939</v>
          </cell>
        </row>
        <row r="1579">
          <cell r="A1579">
            <v>280.854</v>
          </cell>
        </row>
        <row r="1580">
          <cell r="A1580">
            <v>280.896</v>
          </cell>
        </row>
        <row r="1581">
          <cell r="A1581">
            <v>280.912</v>
          </cell>
        </row>
        <row r="1582">
          <cell r="A1582">
            <v>280.846</v>
          </cell>
        </row>
        <row r="1583">
          <cell r="A1583">
            <v>280.885</v>
          </cell>
        </row>
        <row r="1584">
          <cell r="A1584">
            <v>280.916</v>
          </cell>
        </row>
        <row r="1585">
          <cell r="A1585">
            <v>280.924</v>
          </cell>
        </row>
        <row r="1586">
          <cell r="A1586">
            <v>280.842</v>
          </cell>
        </row>
        <row r="1587">
          <cell r="A1587">
            <v>280.994</v>
          </cell>
        </row>
        <row r="1588">
          <cell r="A1588">
            <v>280.842</v>
          </cell>
        </row>
        <row r="1589">
          <cell r="A1589">
            <v>280.893</v>
          </cell>
        </row>
        <row r="1590">
          <cell r="A1590">
            <v>280.959</v>
          </cell>
        </row>
        <row r="1591">
          <cell r="A1591">
            <v>280.842</v>
          </cell>
        </row>
        <row r="1592">
          <cell r="A1592">
            <v>280.881</v>
          </cell>
        </row>
        <row r="1593">
          <cell r="A1593">
            <v>280.881</v>
          </cell>
        </row>
        <row r="1594">
          <cell r="A1594">
            <v>280.9</v>
          </cell>
        </row>
        <row r="1595">
          <cell r="A1595">
            <v>280.857</v>
          </cell>
        </row>
        <row r="1596">
          <cell r="A1596">
            <v>280.881</v>
          </cell>
        </row>
        <row r="1597">
          <cell r="A1597">
            <v>280.834</v>
          </cell>
        </row>
        <row r="1598">
          <cell r="A1598">
            <v>280.9</v>
          </cell>
        </row>
        <row r="1599">
          <cell r="A1599">
            <v>280.869</v>
          </cell>
        </row>
        <row r="1600">
          <cell r="A1600">
            <v>280.854</v>
          </cell>
        </row>
        <row r="1601">
          <cell r="A1601">
            <v>280.951</v>
          </cell>
        </row>
        <row r="1602">
          <cell r="A1602">
            <v>280.826</v>
          </cell>
        </row>
        <row r="1603">
          <cell r="A1603">
            <v>280.9</v>
          </cell>
        </row>
        <row r="1604">
          <cell r="A1604">
            <v>280.979</v>
          </cell>
        </row>
        <row r="1605">
          <cell r="A1605">
            <v>280.939</v>
          </cell>
        </row>
        <row r="1606">
          <cell r="A1606">
            <v>280.83</v>
          </cell>
        </row>
        <row r="1607">
          <cell r="A1607">
            <v>280.951</v>
          </cell>
        </row>
        <row r="1608">
          <cell r="A1608">
            <v>280.834</v>
          </cell>
        </row>
        <row r="1609">
          <cell r="A1609">
            <v>280.908</v>
          </cell>
        </row>
        <row r="1610">
          <cell r="A1610">
            <v>280.85</v>
          </cell>
        </row>
        <row r="1611">
          <cell r="A1611">
            <v>280.842</v>
          </cell>
        </row>
        <row r="1612">
          <cell r="A1612">
            <v>280.967</v>
          </cell>
        </row>
        <row r="1613">
          <cell r="A1613">
            <v>280.854</v>
          </cell>
        </row>
        <row r="1614">
          <cell r="A1614">
            <v>280.896</v>
          </cell>
        </row>
        <row r="1615">
          <cell r="A1615">
            <v>280.908</v>
          </cell>
        </row>
        <row r="1616">
          <cell r="A1616">
            <v>280.881</v>
          </cell>
        </row>
        <row r="1617">
          <cell r="A1617">
            <v>280.846</v>
          </cell>
        </row>
        <row r="1618">
          <cell r="A1618">
            <v>280.963</v>
          </cell>
        </row>
        <row r="1619">
          <cell r="A1619">
            <v>280.854</v>
          </cell>
        </row>
        <row r="1620">
          <cell r="A1620">
            <v>280.924</v>
          </cell>
        </row>
        <row r="1621">
          <cell r="A1621">
            <v>280.881</v>
          </cell>
        </row>
        <row r="1622">
          <cell r="A1622">
            <v>280.846</v>
          </cell>
        </row>
        <row r="1623">
          <cell r="A1623">
            <v>280.943</v>
          </cell>
        </row>
        <row r="1624">
          <cell r="A1624">
            <v>280.857</v>
          </cell>
        </row>
        <row r="1625">
          <cell r="A1625">
            <v>280.896</v>
          </cell>
        </row>
        <row r="1626">
          <cell r="A1626">
            <v>280.904</v>
          </cell>
        </row>
        <row r="1627">
          <cell r="A1627">
            <v>280.896</v>
          </cell>
        </row>
        <row r="1628">
          <cell r="A1628">
            <v>280.807</v>
          </cell>
        </row>
        <row r="1629">
          <cell r="A1629">
            <v>280.912</v>
          </cell>
        </row>
        <row r="1630">
          <cell r="A1630">
            <v>280.795</v>
          </cell>
        </row>
        <row r="1631">
          <cell r="A1631">
            <v>280.838</v>
          </cell>
        </row>
        <row r="1632">
          <cell r="A1632">
            <v>280.822</v>
          </cell>
        </row>
        <row r="1633">
          <cell r="A1633">
            <v>280.721</v>
          </cell>
        </row>
        <row r="1634">
          <cell r="A1634">
            <v>280.85</v>
          </cell>
        </row>
        <row r="1635">
          <cell r="A1635">
            <v>280.744</v>
          </cell>
        </row>
        <row r="1636">
          <cell r="A1636">
            <v>280.764</v>
          </cell>
        </row>
        <row r="1637">
          <cell r="A1637">
            <v>280.725</v>
          </cell>
        </row>
        <row r="1638">
          <cell r="A1638">
            <v>280.791</v>
          </cell>
        </row>
        <row r="1639">
          <cell r="A1639">
            <v>280.771</v>
          </cell>
        </row>
        <row r="1640">
          <cell r="A1640">
            <v>280.791</v>
          </cell>
        </row>
        <row r="1641">
          <cell r="A1641">
            <v>280.713</v>
          </cell>
        </row>
        <row r="1642">
          <cell r="A1642">
            <v>280.85</v>
          </cell>
        </row>
        <row r="1643">
          <cell r="A1643">
            <v>280.709</v>
          </cell>
        </row>
        <row r="1644">
          <cell r="A1644">
            <v>280.764</v>
          </cell>
        </row>
        <row r="1645">
          <cell r="A1645">
            <v>280.803</v>
          </cell>
        </row>
        <row r="1646">
          <cell r="A1646">
            <v>280.713</v>
          </cell>
        </row>
        <row r="1647">
          <cell r="A1647">
            <v>280.701</v>
          </cell>
        </row>
        <row r="1648">
          <cell r="A1648">
            <v>280.678</v>
          </cell>
        </row>
        <row r="1649">
          <cell r="A1649">
            <v>280.732</v>
          </cell>
        </row>
        <row r="1650">
          <cell r="A1650">
            <v>280.697</v>
          </cell>
        </row>
        <row r="1651">
          <cell r="A1651">
            <v>280.619</v>
          </cell>
        </row>
        <row r="1652">
          <cell r="A1652">
            <v>280.529</v>
          </cell>
        </row>
        <row r="1653">
          <cell r="A1653">
            <v>280.631</v>
          </cell>
        </row>
        <row r="1654">
          <cell r="A1654">
            <v>280.518</v>
          </cell>
        </row>
        <row r="1655">
          <cell r="A1655">
            <v>280.521</v>
          </cell>
        </row>
        <row r="1656">
          <cell r="A1656">
            <v>280.619</v>
          </cell>
        </row>
        <row r="1657">
          <cell r="A1657">
            <v>280.521</v>
          </cell>
        </row>
        <row r="1658">
          <cell r="A1658">
            <v>280.596</v>
          </cell>
        </row>
        <row r="1659">
          <cell r="A1659">
            <v>280.65</v>
          </cell>
        </row>
        <row r="1660">
          <cell r="A1660">
            <v>280.58</v>
          </cell>
        </row>
        <row r="1661">
          <cell r="A1661">
            <v>280.518</v>
          </cell>
        </row>
        <row r="1662">
          <cell r="A1662">
            <v>280.564</v>
          </cell>
        </row>
        <row r="1663">
          <cell r="A1663">
            <v>280.514</v>
          </cell>
        </row>
        <row r="1664">
          <cell r="A1664">
            <v>280.521</v>
          </cell>
        </row>
        <row r="1665">
          <cell r="A1665">
            <v>280.553</v>
          </cell>
        </row>
        <row r="1666">
          <cell r="A1666">
            <v>280.518</v>
          </cell>
        </row>
        <row r="1667">
          <cell r="A1667">
            <v>280.643</v>
          </cell>
        </row>
        <row r="1668">
          <cell r="A1668">
            <v>280.52</v>
          </cell>
        </row>
        <row r="1669">
          <cell r="A1669">
            <v>280.58</v>
          </cell>
        </row>
        <row r="1670">
          <cell r="A1670">
            <v>280.584</v>
          </cell>
        </row>
        <row r="1671">
          <cell r="A1671">
            <v>280.561</v>
          </cell>
        </row>
        <row r="1672">
          <cell r="A1672">
            <v>280.561</v>
          </cell>
        </row>
        <row r="1673">
          <cell r="A1673">
            <v>280.604</v>
          </cell>
        </row>
        <row r="1674">
          <cell r="A1674">
            <v>280.553</v>
          </cell>
        </row>
        <row r="1675">
          <cell r="A1675">
            <v>280.518</v>
          </cell>
        </row>
        <row r="1676">
          <cell r="A1676">
            <v>280.643</v>
          </cell>
        </row>
        <row r="1677">
          <cell r="A1677">
            <v>280.514</v>
          </cell>
        </row>
        <row r="1678">
          <cell r="A1678">
            <v>280.639</v>
          </cell>
        </row>
        <row r="1679">
          <cell r="A1679">
            <v>280.521</v>
          </cell>
        </row>
        <row r="1680">
          <cell r="A1680">
            <v>280.576</v>
          </cell>
        </row>
        <row r="1681">
          <cell r="A1681">
            <v>280.654</v>
          </cell>
        </row>
        <row r="1682">
          <cell r="A1682">
            <v>280.592</v>
          </cell>
        </row>
        <row r="1683">
          <cell r="A1683">
            <v>280.51</v>
          </cell>
        </row>
        <row r="1684">
          <cell r="A1684">
            <v>280.568</v>
          </cell>
        </row>
        <row r="1685">
          <cell r="A1685">
            <v>280.51</v>
          </cell>
        </row>
        <row r="1686">
          <cell r="A1686">
            <v>280.525</v>
          </cell>
        </row>
        <row r="1687">
          <cell r="A1687">
            <v>280.58</v>
          </cell>
        </row>
        <row r="1688">
          <cell r="A1688">
            <v>280.51</v>
          </cell>
        </row>
        <row r="1689">
          <cell r="A1689">
            <v>280.643</v>
          </cell>
        </row>
        <row r="1690">
          <cell r="A1690">
            <v>280.514</v>
          </cell>
        </row>
        <row r="1691">
          <cell r="A1691">
            <v>280.58</v>
          </cell>
        </row>
        <row r="1692">
          <cell r="A1692">
            <v>280.576</v>
          </cell>
        </row>
        <row r="1693">
          <cell r="A1693">
            <v>280.521</v>
          </cell>
        </row>
        <row r="1694">
          <cell r="A1694">
            <v>280.541</v>
          </cell>
        </row>
        <row r="1695">
          <cell r="A1695">
            <v>280.588</v>
          </cell>
        </row>
        <row r="1696">
          <cell r="A1696">
            <v>280.572</v>
          </cell>
        </row>
        <row r="1697">
          <cell r="A1697">
            <v>280.521</v>
          </cell>
        </row>
        <row r="1698">
          <cell r="A1698">
            <v>280.623</v>
          </cell>
        </row>
        <row r="1699">
          <cell r="A1699">
            <v>280.502</v>
          </cell>
        </row>
        <row r="1700">
          <cell r="A1700">
            <v>280.545</v>
          </cell>
        </row>
        <row r="1701">
          <cell r="A1701">
            <v>280.631</v>
          </cell>
        </row>
        <row r="1702">
          <cell r="A1702">
            <v>280.521</v>
          </cell>
        </row>
        <row r="1703">
          <cell r="A1703">
            <v>280.541</v>
          </cell>
        </row>
        <row r="1704">
          <cell r="A1704">
            <v>280.521</v>
          </cell>
        </row>
        <row r="1705">
          <cell r="A1705">
            <v>280.576</v>
          </cell>
        </row>
        <row r="1706">
          <cell r="A1706">
            <v>280.568</v>
          </cell>
        </row>
        <row r="1707">
          <cell r="A1707">
            <v>280.58</v>
          </cell>
        </row>
        <row r="1708">
          <cell r="A1708">
            <v>280.525</v>
          </cell>
        </row>
        <row r="1709">
          <cell r="A1709">
            <v>280.607</v>
          </cell>
        </row>
        <row r="1710">
          <cell r="A1710">
            <v>280.506</v>
          </cell>
        </row>
        <row r="1711">
          <cell r="A1711">
            <v>280.518</v>
          </cell>
        </row>
        <row r="1712">
          <cell r="A1712">
            <v>280.619</v>
          </cell>
        </row>
        <row r="1713">
          <cell r="A1713">
            <v>280.514</v>
          </cell>
        </row>
        <row r="1714">
          <cell r="A1714">
            <v>280.529</v>
          </cell>
        </row>
        <row r="1715">
          <cell r="A1715">
            <v>280.619</v>
          </cell>
        </row>
        <row r="1716">
          <cell r="A1716">
            <v>280.561</v>
          </cell>
        </row>
        <row r="1717">
          <cell r="A1717">
            <v>280.568</v>
          </cell>
        </row>
        <row r="1718">
          <cell r="A1718">
            <v>280.564</v>
          </cell>
        </row>
        <row r="1719">
          <cell r="A1719">
            <v>280.479</v>
          </cell>
        </row>
        <row r="1720">
          <cell r="A1720">
            <v>280.58</v>
          </cell>
        </row>
        <row r="1721">
          <cell r="A1721">
            <v>280.471</v>
          </cell>
        </row>
        <row r="1722">
          <cell r="A1722">
            <v>280.51</v>
          </cell>
        </row>
        <row r="1723">
          <cell r="A1723">
            <v>280.541</v>
          </cell>
        </row>
        <row r="1724">
          <cell r="A1724">
            <v>280.475</v>
          </cell>
        </row>
        <row r="1725">
          <cell r="A1725">
            <v>280.596</v>
          </cell>
        </row>
        <row r="1726">
          <cell r="A1726">
            <v>280.506</v>
          </cell>
        </row>
        <row r="1727">
          <cell r="A1727">
            <v>280.486</v>
          </cell>
        </row>
        <row r="1728">
          <cell r="A1728">
            <v>280.568</v>
          </cell>
        </row>
        <row r="1729">
          <cell r="A1729">
            <v>280.51</v>
          </cell>
        </row>
        <row r="1730">
          <cell r="A1730">
            <v>280.475</v>
          </cell>
        </row>
        <row r="1731">
          <cell r="A1731">
            <v>280.557</v>
          </cell>
        </row>
        <row r="1732">
          <cell r="A1732">
            <v>280.482</v>
          </cell>
        </row>
        <row r="1733">
          <cell r="A1733">
            <v>280.604</v>
          </cell>
        </row>
        <row r="1734">
          <cell r="A1734">
            <v>280.486</v>
          </cell>
        </row>
        <row r="1735">
          <cell r="A1735">
            <v>280.537</v>
          </cell>
        </row>
        <row r="1736">
          <cell r="A1736">
            <v>280.529</v>
          </cell>
        </row>
        <row r="1737">
          <cell r="A1737">
            <v>280.506</v>
          </cell>
        </row>
      </sheetData>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Key-Items"/>
      <sheetName val="Scenes Sources"/>
      <sheetName val="综合打分"/>
      <sheetName val="Response Time "/>
      <sheetName val="App Sources"/>
      <sheetName val="地图模块性能测试"/>
      <sheetName val="Baidu App"/>
      <sheetName val="Partition Status"/>
      <sheetName val="内存泄漏"/>
    </sheetNames>
    <sheetDataSet>
      <sheetData sheetId="0"/>
      <sheetData sheetId="1"/>
      <sheetData sheetId="2"/>
      <sheetData sheetId="3"/>
      <sheetData sheetId="4"/>
      <sheetData sheetId="5"/>
      <sheetData sheetId="6"/>
      <sheetData sheetId="7"/>
      <sheetData sheetId="8">
        <row r="1">
          <cell r="A1">
            <v>119.909</v>
          </cell>
        </row>
        <row r="2">
          <cell r="A2">
            <v>113.298</v>
          </cell>
        </row>
        <row r="3">
          <cell r="A3">
            <v>113.216</v>
          </cell>
        </row>
        <row r="4">
          <cell r="A4">
            <v>113.22</v>
          </cell>
        </row>
        <row r="5">
          <cell r="A5">
            <v>113.216</v>
          </cell>
        </row>
        <row r="6">
          <cell r="A6">
            <v>113.22</v>
          </cell>
        </row>
        <row r="7">
          <cell r="A7">
            <v>113.216</v>
          </cell>
        </row>
        <row r="8">
          <cell r="A8">
            <v>113.22</v>
          </cell>
        </row>
        <row r="9">
          <cell r="A9">
            <v>113.216</v>
          </cell>
        </row>
        <row r="10">
          <cell r="A10">
            <v>113.22</v>
          </cell>
        </row>
        <row r="11">
          <cell r="A11">
            <v>113.216</v>
          </cell>
        </row>
        <row r="12">
          <cell r="A12">
            <v>113.22</v>
          </cell>
        </row>
        <row r="13">
          <cell r="A13">
            <v>113.231</v>
          </cell>
        </row>
        <row r="14">
          <cell r="A14">
            <v>113.231</v>
          </cell>
        </row>
        <row r="15">
          <cell r="A15">
            <v>113.231</v>
          </cell>
        </row>
        <row r="16">
          <cell r="A16">
            <v>113.231</v>
          </cell>
        </row>
        <row r="17">
          <cell r="A17">
            <v>113.231</v>
          </cell>
        </row>
        <row r="18">
          <cell r="A18">
            <v>113.231</v>
          </cell>
        </row>
        <row r="19">
          <cell r="A19">
            <v>113.231</v>
          </cell>
        </row>
        <row r="20">
          <cell r="A20">
            <v>113.239</v>
          </cell>
        </row>
        <row r="21">
          <cell r="A21">
            <v>113.235</v>
          </cell>
        </row>
        <row r="22">
          <cell r="A22">
            <v>113.231</v>
          </cell>
        </row>
        <row r="23">
          <cell r="A23">
            <v>113.231</v>
          </cell>
        </row>
        <row r="24">
          <cell r="A24">
            <v>113.231</v>
          </cell>
        </row>
        <row r="25">
          <cell r="A25">
            <v>113.231</v>
          </cell>
        </row>
        <row r="26">
          <cell r="A26">
            <v>113.231</v>
          </cell>
        </row>
        <row r="27">
          <cell r="A27">
            <v>113.235</v>
          </cell>
        </row>
        <row r="28">
          <cell r="A28">
            <v>113.38</v>
          </cell>
        </row>
        <row r="29">
          <cell r="A29">
            <v>113.38</v>
          </cell>
        </row>
        <row r="30">
          <cell r="A30">
            <v>113.329</v>
          </cell>
        </row>
        <row r="31">
          <cell r="A31">
            <v>113.325</v>
          </cell>
        </row>
        <row r="32">
          <cell r="A32">
            <v>113.329</v>
          </cell>
        </row>
        <row r="33">
          <cell r="A33">
            <v>113.325</v>
          </cell>
        </row>
        <row r="34">
          <cell r="A34">
            <v>113.329</v>
          </cell>
        </row>
        <row r="35">
          <cell r="A35">
            <v>113.325</v>
          </cell>
        </row>
        <row r="36">
          <cell r="A36">
            <v>113.294</v>
          </cell>
        </row>
        <row r="37">
          <cell r="A37">
            <v>113.29</v>
          </cell>
        </row>
        <row r="38">
          <cell r="A38">
            <v>112.813</v>
          </cell>
        </row>
        <row r="39">
          <cell r="A39">
            <v>112.106</v>
          </cell>
        </row>
        <row r="40">
          <cell r="A40">
            <v>112.114</v>
          </cell>
        </row>
        <row r="41">
          <cell r="A41">
            <v>112.114</v>
          </cell>
        </row>
        <row r="42">
          <cell r="A42">
            <v>112.106</v>
          </cell>
        </row>
        <row r="43">
          <cell r="A43">
            <v>112.114</v>
          </cell>
        </row>
        <row r="44">
          <cell r="A44">
            <v>112.106</v>
          </cell>
        </row>
        <row r="45">
          <cell r="A45">
            <v>112.103</v>
          </cell>
        </row>
        <row r="46">
          <cell r="A46">
            <v>112.185</v>
          </cell>
        </row>
        <row r="47">
          <cell r="A47">
            <v>112.181</v>
          </cell>
        </row>
        <row r="48">
          <cell r="A48">
            <v>112.11</v>
          </cell>
        </row>
        <row r="49">
          <cell r="A49">
            <v>115.563</v>
          </cell>
        </row>
        <row r="50">
          <cell r="A50">
            <v>150.165</v>
          </cell>
        </row>
        <row r="51">
          <cell r="A51">
            <v>158.806</v>
          </cell>
        </row>
        <row r="52">
          <cell r="A52">
            <v>123.282</v>
          </cell>
        </row>
        <row r="53">
          <cell r="A53">
            <v>121.458</v>
          </cell>
        </row>
        <row r="54">
          <cell r="A54">
            <v>122.132</v>
          </cell>
        </row>
        <row r="55">
          <cell r="A55">
            <v>128.231</v>
          </cell>
        </row>
        <row r="56">
          <cell r="A56">
            <v>125.853</v>
          </cell>
        </row>
        <row r="57">
          <cell r="A57">
            <v>124.454</v>
          </cell>
        </row>
        <row r="58">
          <cell r="A58">
            <v>127.118</v>
          </cell>
        </row>
        <row r="59">
          <cell r="A59">
            <v>157.234</v>
          </cell>
        </row>
        <row r="60">
          <cell r="A60">
            <v>166.25</v>
          </cell>
        </row>
        <row r="61">
          <cell r="A61">
            <v>165.652</v>
          </cell>
        </row>
        <row r="62">
          <cell r="A62">
            <v>165.641</v>
          </cell>
        </row>
        <row r="63">
          <cell r="A63">
            <v>165.945</v>
          </cell>
        </row>
        <row r="64">
          <cell r="A64">
            <v>162.395</v>
          </cell>
        </row>
        <row r="65">
          <cell r="A65">
            <v>162.832</v>
          </cell>
        </row>
        <row r="66">
          <cell r="A66">
            <v>162.422</v>
          </cell>
        </row>
        <row r="67">
          <cell r="A67">
            <v>140.605</v>
          </cell>
        </row>
        <row r="68">
          <cell r="A68">
            <v>151.832</v>
          </cell>
        </row>
        <row r="69">
          <cell r="A69">
            <v>165.14</v>
          </cell>
        </row>
        <row r="70">
          <cell r="A70">
            <v>128.983</v>
          </cell>
        </row>
        <row r="71">
          <cell r="A71">
            <v>130.515</v>
          </cell>
        </row>
        <row r="72">
          <cell r="A72">
            <v>141.87</v>
          </cell>
        </row>
        <row r="73">
          <cell r="A73">
            <v>150.956</v>
          </cell>
        </row>
        <row r="74">
          <cell r="A74">
            <v>151.079</v>
          </cell>
        </row>
        <row r="75">
          <cell r="A75">
            <v>176.292</v>
          </cell>
        </row>
        <row r="76">
          <cell r="A76">
            <v>167.298</v>
          </cell>
        </row>
        <row r="77">
          <cell r="A77">
            <v>165.828</v>
          </cell>
        </row>
        <row r="78">
          <cell r="A78">
            <v>152.899</v>
          </cell>
        </row>
        <row r="79">
          <cell r="A79">
            <v>153.072</v>
          </cell>
        </row>
        <row r="80">
          <cell r="A80">
            <v>151.412</v>
          </cell>
        </row>
        <row r="81">
          <cell r="A81">
            <v>121.355</v>
          </cell>
        </row>
        <row r="82">
          <cell r="A82">
            <v>154.088</v>
          </cell>
        </row>
        <row r="83">
          <cell r="A83">
            <v>153.318</v>
          </cell>
        </row>
        <row r="84">
          <cell r="A84">
            <v>152.186</v>
          </cell>
        </row>
        <row r="85">
          <cell r="A85">
            <v>139.564</v>
          </cell>
        </row>
        <row r="86">
          <cell r="A86">
            <v>150.986</v>
          </cell>
        </row>
        <row r="87">
          <cell r="A87">
            <v>151.332</v>
          </cell>
        </row>
        <row r="88">
          <cell r="A88">
            <v>149.922</v>
          </cell>
        </row>
        <row r="89">
          <cell r="A89">
            <v>149.279</v>
          </cell>
        </row>
        <row r="90">
          <cell r="A90">
            <v>149.232</v>
          </cell>
        </row>
        <row r="91">
          <cell r="A91">
            <v>148.436</v>
          </cell>
        </row>
        <row r="92">
          <cell r="A92">
            <v>149.545</v>
          </cell>
        </row>
        <row r="93">
          <cell r="A93">
            <v>149.521</v>
          </cell>
        </row>
        <row r="94">
          <cell r="A94">
            <v>149.533</v>
          </cell>
        </row>
        <row r="95">
          <cell r="A95">
            <v>149.521</v>
          </cell>
        </row>
        <row r="96">
          <cell r="A96">
            <v>149.521</v>
          </cell>
        </row>
        <row r="97">
          <cell r="A97">
            <v>149.537</v>
          </cell>
        </row>
        <row r="98">
          <cell r="A98">
            <v>148.971</v>
          </cell>
        </row>
        <row r="99">
          <cell r="A99">
            <v>149.58</v>
          </cell>
        </row>
        <row r="100">
          <cell r="A100">
            <v>149.572</v>
          </cell>
        </row>
        <row r="101">
          <cell r="A101">
            <v>149.537</v>
          </cell>
        </row>
        <row r="102">
          <cell r="A102">
            <v>160.643</v>
          </cell>
        </row>
        <row r="103">
          <cell r="A103">
            <v>151.288</v>
          </cell>
        </row>
        <row r="104">
          <cell r="A104">
            <v>176.087</v>
          </cell>
        </row>
        <row r="105">
          <cell r="A105">
            <v>151.231</v>
          </cell>
        </row>
        <row r="106">
          <cell r="A106">
            <v>150.646</v>
          </cell>
        </row>
        <row r="107">
          <cell r="A107">
            <v>150.177</v>
          </cell>
        </row>
        <row r="108">
          <cell r="A108">
            <v>148.603</v>
          </cell>
        </row>
        <row r="109">
          <cell r="A109">
            <v>148.548</v>
          </cell>
        </row>
        <row r="110">
          <cell r="A110">
            <v>148.567</v>
          </cell>
        </row>
        <row r="111">
          <cell r="A111">
            <v>161.134</v>
          </cell>
        </row>
        <row r="112">
          <cell r="A112">
            <v>160.001</v>
          </cell>
        </row>
        <row r="113">
          <cell r="A113">
            <v>160.009</v>
          </cell>
        </row>
        <row r="114">
          <cell r="A114">
            <v>160.005</v>
          </cell>
        </row>
        <row r="115">
          <cell r="A115">
            <v>159.599</v>
          </cell>
        </row>
        <row r="116">
          <cell r="A116">
            <v>159.595</v>
          </cell>
        </row>
        <row r="117">
          <cell r="A117">
            <v>159.606</v>
          </cell>
        </row>
        <row r="118">
          <cell r="A118">
            <v>159.481</v>
          </cell>
        </row>
        <row r="119">
          <cell r="A119">
            <v>160.618</v>
          </cell>
        </row>
        <row r="120">
          <cell r="A120">
            <v>161.47</v>
          </cell>
        </row>
        <row r="121">
          <cell r="A121">
            <v>161.267</v>
          </cell>
        </row>
        <row r="122">
          <cell r="A122">
            <v>161.146</v>
          </cell>
        </row>
        <row r="123">
          <cell r="A123">
            <v>161.114</v>
          </cell>
        </row>
        <row r="124">
          <cell r="A124">
            <v>161.103</v>
          </cell>
        </row>
        <row r="125">
          <cell r="A125">
            <v>161.067</v>
          </cell>
        </row>
        <row r="126">
          <cell r="A126">
            <v>149.81</v>
          </cell>
        </row>
        <row r="127">
          <cell r="A127">
            <v>150.165</v>
          </cell>
        </row>
        <row r="128">
          <cell r="A128">
            <v>150.806</v>
          </cell>
        </row>
        <row r="129">
          <cell r="A129">
            <v>151.099</v>
          </cell>
        </row>
        <row r="130">
          <cell r="A130">
            <v>151.54</v>
          </cell>
        </row>
        <row r="131">
          <cell r="A131">
            <v>151.658</v>
          </cell>
        </row>
        <row r="132">
          <cell r="A132">
            <v>151.67</v>
          </cell>
        </row>
        <row r="133">
          <cell r="A133">
            <v>151.662</v>
          </cell>
        </row>
        <row r="134">
          <cell r="A134">
            <v>151.666</v>
          </cell>
        </row>
        <row r="135">
          <cell r="A135">
            <v>151.615</v>
          </cell>
        </row>
        <row r="136">
          <cell r="A136">
            <v>158.881</v>
          </cell>
        </row>
        <row r="137">
          <cell r="A137">
            <v>153.728</v>
          </cell>
        </row>
        <row r="138">
          <cell r="A138">
            <v>145.29</v>
          </cell>
        </row>
        <row r="139">
          <cell r="A139">
            <v>146.931</v>
          </cell>
        </row>
        <row r="140">
          <cell r="A140">
            <v>148.673</v>
          </cell>
        </row>
        <row r="141">
          <cell r="A141">
            <v>175.696</v>
          </cell>
        </row>
        <row r="142">
          <cell r="A142">
            <v>165.583</v>
          </cell>
        </row>
        <row r="143">
          <cell r="A143">
            <v>161.673</v>
          </cell>
        </row>
        <row r="144">
          <cell r="A144">
            <v>153.868</v>
          </cell>
        </row>
        <row r="145">
          <cell r="A145">
            <v>154.196</v>
          </cell>
        </row>
        <row r="146">
          <cell r="A146">
            <v>154.001</v>
          </cell>
        </row>
        <row r="147">
          <cell r="A147">
            <v>136.708</v>
          </cell>
        </row>
        <row r="148">
          <cell r="A148">
            <v>137.614</v>
          </cell>
        </row>
        <row r="149">
          <cell r="A149">
            <v>150.786</v>
          </cell>
        </row>
        <row r="150">
          <cell r="A150">
            <v>140.34</v>
          </cell>
        </row>
        <row r="151">
          <cell r="A151">
            <v>138.961</v>
          </cell>
        </row>
        <row r="152">
          <cell r="A152">
            <v>149.721</v>
          </cell>
        </row>
        <row r="153">
          <cell r="A153">
            <v>149.689</v>
          </cell>
        </row>
        <row r="154">
          <cell r="A154">
            <v>150.275</v>
          </cell>
        </row>
        <row r="155">
          <cell r="A155">
            <v>150.254</v>
          </cell>
        </row>
        <row r="156">
          <cell r="A156">
            <v>153.711</v>
          </cell>
        </row>
        <row r="157">
          <cell r="A157">
            <v>154.684</v>
          </cell>
        </row>
        <row r="158">
          <cell r="A158">
            <v>154.703</v>
          </cell>
        </row>
        <row r="159">
          <cell r="A159">
            <v>151.934</v>
          </cell>
        </row>
        <row r="160">
          <cell r="A160">
            <v>151.934</v>
          </cell>
        </row>
        <row r="161">
          <cell r="A161">
            <v>152.141</v>
          </cell>
        </row>
        <row r="162">
          <cell r="A162">
            <v>153.206</v>
          </cell>
        </row>
        <row r="163">
          <cell r="A163">
            <v>150.901</v>
          </cell>
        </row>
        <row r="164">
          <cell r="A164">
            <v>150.89</v>
          </cell>
        </row>
        <row r="165">
          <cell r="A165">
            <v>150.972</v>
          </cell>
        </row>
        <row r="166">
          <cell r="A166">
            <v>151.034</v>
          </cell>
        </row>
        <row r="167">
          <cell r="A167">
            <v>149.308</v>
          </cell>
        </row>
        <row r="168">
          <cell r="A168">
            <v>149.62</v>
          </cell>
        </row>
        <row r="169">
          <cell r="A169">
            <v>149.554</v>
          </cell>
        </row>
        <row r="170">
          <cell r="A170">
            <v>149.55</v>
          </cell>
        </row>
        <row r="171">
          <cell r="A171">
            <v>149.511</v>
          </cell>
        </row>
        <row r="172">
          <cell r="A172">
            <v>150.747</v>
          </cell>
        </row>
        <row r="173">
          <cell r="A173">
            <v>150.302</v>
          </cell>
        </row>
        <row r="174">
          <cell r="A174">
            <v>150.454</v>
          </cell>
        </row>
        <row r="175">
          <cell r="A175">
            <v>150.55</v>
          </cell>
        </row>
        <row r="176">
          <cell r="A176">
            <v>150.569</v>
          </cell>
        </row>
        <row r="177">
          <cell r="A177">
            <v>150.663</v>
          </cell>
        </row>
        <row r="178">
          <cell r="A178">
            <v>150.729</v>
          </cell>
        </row>
        <row r="179">
          <cell r="A179">
            <v>150.701</v>
          </cell>
        </row>
        <row r="180">
          <cell r="A180">
            <v>150.646</v>
          </cell>
        </row>
        <row r="181">
          <cell r="A181">
            <v>150.67</v>
          </cell>
        </row>
        <row r="182">
          <cell r="A182">
            <v>150.643</v>
          </cell>
        </row>
        <row r="183">
          <cell r="A183">
            <v>156.881</v>
          </cell>
        </row>
        <row r="184">
          <cell r="A184">
            <v>165.303</v>
          </cell>
        </row>
        <row r="185">
          <cell r="A185">
            <v>143.701</v>
          </cell>
        </row>
        <row r="186">
          <cell r="A186">
            <v>147.252</v>
          </cell>
        </row>
        <row r="187">
          <cell r="A187">
            <v>149.832</v>
          </cell>
        </row>
        <row r="188">
          <cell r="A188">
            <v>151.721</v>
          </cell>
        </row>
        <row r="189">
          <cell r="A189">
            <v>162.236</v>
          </cell>
        </row>
        <row r="190">
          <cell r="A190">
            <v>113.532</v>
          </cell>
        </row>
        <row r="191">
          <cell r="A191">
            <v>112.907</v>
          </cell>
        </row>
        <row r="192">
          <cell r="A192">
            <v>114.466</v>
          </cell>
        </row>
        <row r="193">
          <cell r="A193">
            <v>164.235</v>
          </cell>
        </row>
        <row r="194">
          <cell r="A194">
            <v>124.561</v>
          </cell>
        </row>
        <row r="195">
          <cell r="A195">
            <v>123.611</v>
          </cell>
        </row>
        <row r="196">
          <cell r="A196">
            <v>138.018</v>
          </cell>
        </row>
        <row r="197">
          <cell r="A197">
            <v>160.484</v>
          </cell>
        </row>
        <row r="198">
          <cell r="A198">
            <v>124.74</v>
          </cell>
        </row>
        <row r="199">
          <cell r="A199">
            <v>124.373</v>
          </cell>
        </row>
        <row r="200">
          <cell r="A200">
            <v>122.998</v>
          </cell>
        </row>
        <row r="201">
          <cell r="A201">
            <v>122.986</v>
          </cell>
        </row>
        <row r="202">
          <cell r="A202">
            <v>122.986</v>
          </cell>
        </row>
        <row r="203">
          <cell r="A203">
            <v>120.232</v>
          </cell>
        </row>
        <row r="204">
          <cell r="A204">
            <v>120.229</v>
          </cell>
        </row>
        <row r="205">
          <cell r="A205">
            <v>119.99</v>
          </cell>
        </row>
        <row r="206">
          <cell r="A206">
            <v>119.967</v>
          </cell>
        </row>
        <row r="207">
          <cell r="A207">
            <v>119.971</v>
          </cell>
        </row>
        <row r="208">
          <cell r="A208">
            <v>119.967</v>
          </cell>
        </row>
        <row r="209">
          <cell r="A209">
            <v>119.959</v>
          </cell>
        </row>
        <row r="210">
          <cell r="A210">
            <v>119.955</v>
          </cell>
        </row>
        <row r="211">
          <cell r="A211">
            <v>119.959</v>
          </cell>
        </row>
        <row r="212">
          <cell r="A212">
            <v>119.955</v>
          </cell>
        </row>
        <row r="213">
          <cell r="A213">
            <v>119.959</v>
          </cell>
        </row>
        <row r="214">
          <cell r="A214">
            <v>119.893</v>
          </cell>
        </row>
        <row r="215">
          <cell r="A215">
            <v>119.896</v>
          </cell>
        </row>
        <row r="216">
          <cell r="A216">
            <v>119.893</v>
          </cell>
        </row>
        <row r="217">
          <cell r="A217">
            <v>119.072</v>
          </cell>
        </row>
        <row r="218">
          <cell r="A218">
            <v>119.068</v>
          </cell>
        </row>
        <row r="219">
          <cell r="A219">
            <v>119.072</v>
          </cell>
        </row>
        <row r="220">
          <cell r="A220">
            <v>119.027</v>
          </cell>
        </row>
        <row r="221">
          <cell r="A221">
            <v>118.608</v>
          </cell>
        </row>
        <row r="222">
          <cell r="A222">
            <v>118.318</v>
          </cell>
        </row>
        <row r="223">
          <cell r="A223">
            <v>118.294</v>
          </cell>
        </row>
        <row r="224">
          <cell r="A224">
            <v>118.282</v>
          </cell>
        </row>
        <row r="225">
          <cell r="A225">
            <v>118.267</v>
          </cell>
        </row>
        <row r="226">
          <cell r="A226">
            <v>118.505</v>
          </cell>
        </row>
        <row r="227">
          <cell r="A227">
            <v>118.507</v>
          </cell>
        </row>
        <row r="228">
          <cell r="A228">
            <v>118.476</v>
          </cell>
        </row>
        <row r="229">
          <cell r="A229">
            <v>118.472</v>
          </cell>
        </row>
        <row r="230">
          <cell r="A230">
            <v>118.476</v>
          </cell>
        </row>
        <row r="231">
          <cell r="A231">
            <v>118.429</v>
          </cell>
        </row>
        <row r="232">
          <cell r="A232">
            <v>118.418</v>
          </cell>
        </row>
        <row r="233">
          <cell r="A233">
            <v>118.418</v>
          </cell>
        </row>
        <row r="234">
          <cell r="A234">
            <v>118.406</v>
          </cell>
        </row>
        <row r="235">
          <cell r="A235">
            <v>118.428</v>
          </cell>
        </row>
        <row r="236">
          <cell r="A236">
            <v>118.432</v>
          </cell>
        </row>
        <row r="237">
          <cell r="A237">
            <v>118.428</v>
          </cell>
        </row>
        <row r="238">
          <cell r="A238">
            <v>118.428</v>
          </cell>
        </row>
        <row r="239">
          <cell r="A239">
            <v>119.814</v>
          </cell>
        </row>
        <row r="240">
          <cell r="A240">
            <v>118.436</v>
          </cell>
        </row>
        <row r="241">
          <cell r="A241">
            <v>118.428</v>
          </cell>
        </row>
        <row r="242">
          <cell r="A242">
            <v>118.432</v>
          </cell>
        </row>
        <row r="243">
          <cell r="A243">
            <v>118.365</v>
          </cell>
        </row>
        <row r="244">
          <cell r="A244">
            <v>118.369</v>
          </cell>
        </row>
        <row r="245">
          <cell r="A245">
            <v>118.365</v>
          </cell>
        </row>
        <row r="246">
          <cell r="A246">
            <v>118.369</v>
          </cell>
        </row>
        <row r="247">
          <cell r="A247">
            <v>118.365</v>
          </cell>
        </row>
        <row r="248">
          <cell r="A248">
            <v>118.369</v>
          </cell>
        </row>
        <row r="249">
          <cell r="A249">
            <v>118.365</v>
          </cell>
        </row>
        <row r="250">
          <cell r="A250">
            <v>118.365</v>
          </cell>
        </row>
        <row r="251">
          <cell r="A251">
            <v>118.33</v>
          </cell>
        </row>
        <row r="252">
          <cell r="A252">
            <v>118.334</v>
          </cell>
        </row>
        <row r="253">
          <cell r="A253">
            <v>118.293</v>
          </cell>
        </row>
        <row r="254">
          <cell r="A254">
            <v>149.631</v>
          </cell>
        </row>
        <row r="255">
          <cell r="A255">
            <v>147.654</v>
          </cell>
        </row>
        <row r="256">
          <cell r="A256">
            <v>147.537</v>
          </cell>
        </row>
        <row r="257">
          <cell r="A257">
            <v>147.521</v>
          </cell>
        </row>
        <row r="258">
          <cell r="A258">
            <v>159.279</v>
          </cell>
        </row>
        <row r="259">
          <cell r="A259">
            <v>139.217</v>
          </cell>
        </row>
        <row r="260">
          <cell r="A260">
            <v>140.135</v>
          </cell>
        </row>
        <row r="261">
          <cell r="A261">
            <v>139.314</v>
          </cell>
        </row>
        <row r="262">
          <cell r="A262">
            <v>151.459</v>
          </cell>
        </row>
        <row r="263">
          <cell r="A263">
            <v>151.014</v>
          </cell>
        </row>
        <row r="264">
          <cell r="A264">
            <v>156.08</v>
          </cell>
        </row>
        <row r="265">
          <cell r="A265">
            <v>155.361</v>
          </cell>
        </row>
        <row r="266">
          <cell r="A266">
            <v>157.471</v>
          </cell>
        </row>
        <row r="267">
          <cell r="A267">
            <v>159.68</v>
          </cell>
        </row>
        <row r="268">
          <cell r="A268">
            <v>166.269</v>
          </cell>
        </row>
        <row r="269">
          <cell r="A269">
            <v>161.339</v>
          </cell>
        </row>
        <row r="270">
          <cell r="A270">
            <v>170.624</v>
          </cell>
        </row>
        <row r="271">
          <cell r="A271">
            <v>165.866</v>
          </cell>
        </row>
        <row r="272">
          <cell r="A272">
            <v>166.78</v>
          </cell>
        </row>
        <row r="273">
          <cell r="A273">
            <v>166.362</v>
          </cell>
        </row>
        <row r="274">
          <cell r="A274">
            <v>162.784</v>
          </cell>
        </row>
        <row r="275">
          <cell r="A275">
            <v>162.187</v>
          </cell>
        </row>
        <row r="276">
          <cell r="A276">
            <v>150.397</v>
          </cell>
        </row>
        <row r="277">
          <cell r="A277">
            <v>149.491</v>
          </cell>
        </row>
        <row r="278">
          <cell r="A278">
            <v>149.448</v>
          </cell>
        </row>
        <row r="279">
          <cell r="A279">
            <v>149.44</v>
          </cell>
        </row>
        <row r="280">
          <cell r="A280">
            <v>149.44</v>
          </cell>
        </row>
        <row r="281">
          <cell r="A281">
            <v>149.448</v>
          </cell>
        </row>
        <row r="282">
          <cell r="A282">
            <v>149.437</v>
          </cell>
        </row>
        <row r="283">
          <cell r="A283">
            <v>148.749</v>
          </cell>
        </row>
        <row r="284">
          <cell r="A284">
            <v>148.171</v>
          </cell>
        </row>
        <row r="285">
          <cell r="A285">
            <v>148.159</v>
          </cell>
        </row>
        <row r="286">
          <cell r="A286">
            <v>161.491</v>
          </cell>
        </row>
        <row r="287">
          <cell r="A287">
            <v>161.257</v>
          </cell>
        </row>
        <row r="288">
          <cell r="A288">
            <v>162.14</v>
          </cell>
        </row>
        <row r="289">
          <cell r="A289">
            <v>162.542</v>
          </cell>
        </row>
        <row r="290">
          <cell r="A290">
            <v>165.18</v>
          </cell>
        </row>
        <row r="291">
          <cell r="A291">
            <v>166.344</v>
          </cell>
        </row>
        <row r="292">
          <cell r="A292">
            <v>172.617</v>
          </cell>
        </row>
        <row r="293">
          <cell r="A293">
            <v>164.02</v>
          </cell>
        </row>
        <row r="294">
          <cell r="A294">
            <v>164.012</v>
          </cell>
        </row>
        <row r="295">
          <cell r="A295">
            <v>165.535</v>
          </cell>
        </row>
        <row r="296">
          <cell r="A296">
            <v>166.469</v>
          </cell>
        </row>
        <row r="297">
          <cell r="A297">
            <v>166.441</v>
          </cell>
        </row>
        <row r="298">
          <cell r="A298">
            <v>166.523</v>
          </cell>
        </row>
        <row r="299">
          <cell r="A299">
            <v>166.531</v>
          </cell>
        </row>
        <row r="300">
          <cell r="A300">
            <v>166.516</v>
          </cell>
        </row>
        <row r="301">
          <cell r="A301">
            <v>166.527</v>
          </cell>
        </row>
        <row r="302">
          <cell r="A302">
            <v>166.508</v>
          </cell>
        </row>
        <row r="303">
          <cell r="A303">
            <v>166.516</v>
          </cell>
        </row>
        <row r="304">
          <cell r="A304">
            <v>172.16</v>
          </cell>
        </row>
        <row r="305">
          <cell r="A305">
            <v>164.125</v>
          </cell>
        </row>
        <row r="306">
          <cell r="A306">
            <v>163.695</v>
          </cell>
        </row>
        <row r="307">
          <cell r="A307">
            <v>151.305</v>
          </cell>
        </row>
        <row r="308">
          <cell r="A308">
            <v>151.457</v>
          </cell>
        </row>
        <row r="309">
          <cell r="A309">
            <v>150.25</v>
          </cell>
        </row>
        <row r="310">
          <cell r="A310">
            <v>150.203</v>
          </cell>
        </row>
        <row r="311">
          <cell r="A311">
            <v>169.805</v>
          </cell>
        </row>
        <row r="312">
          <cell r="A312">
            <v>167.566</v>
          </cell>
        </row>
        <row r="313">
          <cell r="A313">
            <v>165.457</v>
          </cell>
        </row>
        <row r="314">
          <cell r="A314">
            <v>161.285</v>
          </cell>
        </row>
        <row r="315">
          <cell r="A315">
            <v>161.309</v>
          </cell>
        </row>
        <row r="316">
          <cell r="A316">
            <v>161.289</v>
          </cell>
        </row>
        <row r="317">
          <cell r="A317">
            <v>176.641</v>
          </cell>
        </row>
        <row r="318">
          <cell r="A318">
            <v>147.93</v>
          </cell>
        </row>
        <row r="319">
          <cell r="A319">
            <v>148.25</v>
          </cell>
        </row>
        <row r="320">
          <cell r="A320">
            <v>150.605</v>
          </cell>
        </row>
        <row r="321">
          <cell r="A321">
            <v>149.785</v>
          </cell>
        </row>
        <row r="322">
          <cell r="A322">
            <v>149.703</v>
          </cell>
        </row>
        <row r="323">
          <cell r="A323">
            <v>140.047</v>
          </cell>
        </row>
        <row r="324">
          <cell r="A324">
            <v>149.957</v>
          </cell>
        </row>
        <row r="325">
          <cell r="A325">
            <v>149.68</v>
          </cell>
        </row>
        <row r="326">
          <cell r="A326">
            <v>149.664</v>
          </cell>
        </row>
        <row r="327">
          <cell r="A327">
            <v>149.66</v>
          </cell>
        </row>
        <row r="328">
          <cell r="A328">
            <v>149.652</v>
          </cell>
        </row>
        <row r="329">
          <cell r="A329">
            <v>149.613</v>
          </cell>
        </row>
        <row r="330">
          <cell r="A330">
            <v>152.844</v>
          </cell>
        </row>
        <row r="331">
          <cell r="A331">
            <v>151.926</v>
          </cell>
        </row>
        <row r="332">
          <cell r="A332">
            <v>151.859</v>
          </cell>
        </row>
        <row r="333">
          <cell r="A333">
            <v>151.914</v>
          </cell>
        </row>
        <row r="334">
          <cell r="A334">
            <v>150.598</v>
          </cell>
        </row>
        <row r="335">
          <cell r="A335">
            <v>150.266</v>
          </cell>
        </row>
        <row r="336">
          <cell r="A336">
            <v>153.969</v>
          </cell>
        </row>
        <row r="337">
          <cell r="A337">
            <v>152.807</v>
          </cell>
        </row>
        <row r="338">
          <cell r="A338">
            <v>151.877</v>
          </cell>
        </row>
        <row r="339">
          <cell r="A339">
            <v>151.807</v>
          </cell>
        </row>
        <row r="340">
          <cell r="A340">
            <v>151.439</v>
          </cell>
        </row>
        <row r="341">
          <cell r="A341">
            <v>151.277</v>
          </cell>
        </row>
        <row r="342">
          <cell r="A342">
            <v>150.738</v>
          </cell>
        </row>
        <row r="343">
          <cell r="A343">
            <v>150.785</v>
          </cell>
        </row>
        <row r="344">
          <cell r="A344">
            <v>154.432</v>
          </cell>
        </row>
        <row r="345">
          <cell r="A345">
            <v>155.666</v>
          </cell>
        </row>
        <row r="346">
          <cell r="A346">
            <v>155.649</v>
          </cell>
        </row>
        <row r="347">
          <cell r="A347">
            <v>155.103</v>
          </cell>
        </row>
        <row r="348">
          <cell r="A348">
            <v>155.095</v>
          </cell>
        </row>
        <row r="349">
          <cell r="A349">
            <v>154.63</v>
          </cell>
        </row>
        <row r="350">
          <cell r="A350">
            <v>159.005</v>
          </cell>
        </row>
        <row r="351">
          <cell r="A351">
            <v>154.874</v>
          </cell>
        </row>
        <row r="352">
          <cell r="A352">
            <v>154.772</v>
          </cell>
        </row>
        <row r="353">
          <cell r="A353">
            <v>154.749</v>
          </cell>
        </row>
        <row r="354">
          <cell r="A354">
            <v>154.612</v>
          </cell>
        </row>
        <row r="355">
          <cell r="A355">
            <v>154.616</v>
          </cell>
        </row>
        <row r="356">
          <cell r="A356">
            <v>154.593</v>
          </cell>
        </row>
        <row r="357">
          <cell r="A357">
            <v>154.319</v>
          </cell>
        </row>
        <row r="358">
          <cell r="A358">
            <v>154.319</v>
          </cell>
        </row>
        <row r="359">
          <cell r="A359">
            <v>154.339</v>
          </cell>
        </row>
        <row r="360">
          <cell r="A360">
            <v>154.331</v>
          </cell>
        </row>
        <row r="361">
          <cell r="A361">
            <v>154.362</v>
          </cell>
        </row>
        <row r="362">
          <cell r="A362">
            <v>155.21</v>
          </cell>
        </row>
        <row r="363">
          <cell r="A363">
            <v>153.867</v>
          </cell>
        </row>
        <row r="364">
          <cell r="A364">
            <v>153.836</v>
          </cell>
        </row>
        <row r="365">
          <cell r="A365">
            <v>153.805</v>
          </cell>
        </row>
        <row r="366">
          <cell r="A366">
            <v>153.801</v>
          </cell>
        </row>
        <row r="367">
          <cell r="A367">
            <v>166.258</v>
          </cell>
        </row>
        <row r="368">
          <cell r="A368">
            <v>138.787</v>
          </cell>
        </row>
        <row r="369">
          <cell r="A369">
            <v>114.615</v>
          </cell>
        </row>
        <row r="370">
          <cell r="A370">
            <v>114.588</v>
          </cell>
        </row>
        <row r="371">
          <cell r="A371">
            <v>114.654</v>
          </cell>
        </row>
        <row r="372">
          <cell r="A372">
            <v>112.264</v>
          </cell>
        </row>
        <row r="373">
          <cell r="A373">
            <v>112.178</v>
          </cell>
        </row>
        <row r="374">
          <cell r="A374">
            <v>112.182</v>
          </cell>
        </row>
        <row r="375">
          <cell r="A375">
            <v>112.49</v>
          </cell>
        </row>
        <row r="376">
          <cell r="A376">
            <v>109.248</v>
          </cell>
        </row>
        <row r="377">
          <cell r="A377">
            <v>94.5605</v>
          </cell>
        </row>
        <row r="378">
          <cell r="A378">
            <v>94.5605</v>
          </cell>
        </row>
        <row r="379">
          <cell r="A379">
            <v>94.5605</v>
          </cell>
        </row>
        <row r="380">
          <cell r="A380">
            <v>94.5605</v>
          </cell>
        </row>
        <row r="381">
          <cell r="A381">
            <v>94.5605</v>
          </cell>
        </row>
        <row r="382">
          <cell r="A382">
            <v>94.5605</v>
          </cell>
        </row>
        <row r="383">
          <cell r="A383">
            <v>94.5527</v>
          </cell>
        </row>
        <row r="384">
          <cell r="A384">
            <v>94.5566</v>
          </cell>
        </row>
        <row r="385">
          <cell r="A385">
            <v>94.5566</v>
          </cell>
        </row>
        <row r="386">
          <cell r="A386">
            <v>94.5566</v>
          </cell>
        </row>
        <row r="387">
          <cell r="A387">
            <v>94.5566</v>
          </cell>
        </row>
        <row r="388">
          <cell r="A388">
            <v>94.5566</v>
          </cell>
        </row>
        <row r="389">
          <cell r="A389">
            <v>94.5566</v>
          </cell>
        </row>
        <row r="390">
          <cell r="A390">
            <v>94.5605</v>
          </cell>
        </row>
        <row r="391">
          <cell r="A391">
            <v>94.5605</v>
          </cell>
        </row>
        <row r="392">
          <cell r="A392">
            <v>94.5605</v>
          </cell>
        </row>
        <row r="393">
          <cell r="A393">
            <v>94.5605</v>
          </cell>
        </row>
        <row r="394">
          <cell r="A394">
            <v>94.5605</v>
          </cell>
        </row>
        <row r="395">
          <cell r="A395">
            <v>94.5605</v>
          </cell>
        </row>
        <row r="396">
          <cell r="A396">
            <v>94.5605</v>
          </cell>
        </row>
        <row r="397">
          <cell r="A397">
            <v>94.5605</v>
          </cell>
        </row>
        <row r="398">
          <cell r="A398">
            <v>94.5605</v>
          </cell>
        </row>
        <row r="399">
          <cell r="A399">
            <v>94.5566</v>
          </cell>
        </row>
        <row r="400">
          <cell r="A400">
            <v>94.5566</v>
          </cell>
        </row>
        <row r="401">
          <cell r="A401">
            <v>94.5566</v>
          </cell>
        </row>
        <row r="402">
          <cell r="A402">
            <v>94.5557</v>
          </cell>
        </row>
        <row r="403">
          <cell r="A403">
            <v>94.5391</v>
          </cell>
        </row>
        <row r="404">
          <cell r="A404">
            <v>94.5391</v>
          </cell>
        </row>
        <row r="405">
          <cell r="A405">
            <v>94.7793</v>
          </cell>
        </row>
        <row r="406">
          <cell r="A406">
            <v>94.7793</v>
          </cell>
        </row>
        <row r="407">
          <cell r="A407">
            <v>94.7637</v>
          </cell>
        </row>
        <row r="408">
          <cell r="A408">
            <v>94.7598</v>
          </cell>
        </row>
        <row r="409">
          <cell r="A409">
            <v>94.7637</v>
          </cell>
        </row>
        <row r="410">
          <cell r="A410">
            <v>94.7598</v>
          </cell>
        </row>
        <row r="411">
          <cell r="A411">
            <v>94.7637</v>
          </cell>
        </row>
        <row r="412">
          <cell r="A412">
            <v>94.7627</v>
          </cell>
        </row>
        <row r="413">
          <cell r="A413">
            <v>94.7627</v>
          </cell>
        </row>
        <row r="414">
          <cell r="A414">
            <v>94.7627</v>
          </cell>
        </row>
        <row r="415">
          <cell r="A415">
            <v>94.793</v>
          </cell>
        </row>
        <row r="416">
          <cell r="A416">
            <v>94.793</v>
          </cell>
        </row>
        <row r="417">
          <cell r="A417">
            <v>94.7969</v>
          </cell>
        </row>
        <row r="418">
          <cell r="A418">
            <v>94.7969</v>
          </cell>
        </row>
        <row r="419">
          <cell r="A419">
            <v>94.7568</v>
          </cell>
        </row>
        <row r="420">
          <cell r="A420">
            <v>94.7568</v>
          </cell>
        </row>
        <row r="421">
          <cell r="A421">
            <v>94.7568</v>
          </cell>
        </row>
        <row r="422">
          <cell r="A422">
            <v>94.7559</v>
          </cell>
        </row>
        <row r="423">
          <cell r="A423">
            <v>94.7617</v>
          </cell>
        </row>
        <row r="424">
          <cell r="A424">
            <v>94.7441</v>
          </cell>
        </row>
        <row r="425">
          <cell r="A425">
            <v>94.752</v>
          </cell>
        </row>
        <row r="426">
          <cell r="A426">
            <v>94.752</v>
          </cell>
        </row>
        <row r="427">
          <cell r="A427">
            <v>94.8174</v>
          </cell>
        </row>
        <row r="428">
          <cell r="A428">
            <v>94.7549</v>
          </cell>
        </row>
        <row r="429">
          <cell r="A429">
            <v>94.7598</v>
          </cell>
        </row>
        <row r="430">
          <cell r="A430">
            <v>94.752</v>
          </cell>
        </row>
        <row r="431">
          <cell r="A431">
            <v>94.748</v>
          </cell>
        </row>
        <row r="432">
          <cell r="A432">
            <v>94.7363</v>
          </cell>
        </row>
        <row r="433">
          <cell r="A433">
            <v>94.7402</v>
          </cell>
        </row>
        <row r="434">
          <cell r="A434">
            <v>94.7441</v>
          </cell>
        </row>
        <row r="435">
          <cell r="A435">
            <v>94.7441</v>
          </cell>
        </row>
        <row r="436">
          <cell r="A436">
            <v>94.7246</v>
          </cell>
        </row>
        <row r="437">
          <cell r="A437">
            <v>94.7246</v>
          </cell>
        </row>
        <row r="438">
          <cell r="A438">
            <v>94.7246</v>
          </cell>
        </row>
        <row r="439">
          <cell r="A439">
            <v>94.7246</v>
          </cell>
        </row>
        <row r="440">
          <cell r="A440">
            <v>94.7188</v>
          </cell>
        </row>
        <row r="441">
          <cell r="A441">
            <v>94.7031</v>
          </cell>
        </row>
        <row r="442">
          <cell r="A442">
            <v>94.6602</v>
          </cell>
        </row>
        <row r="443">
          <cell r="A443">
            <v>94.6602</v>
          </cell>
        </row>
        <row r="444">
          <cell r="A444">
            <v>94.6602</v>
          </cell>
        </row>
        <row r="445">
          <cell r="A445">
            <v>94.6592</v>
          </cell>
        </row>
        <row r="446">
          <cell r="A446">
            <v>94.6592</v>
          </cell>
        </row>
        <row r="447">
          <cell r="A447">
            <v>94.6592</v>
          </cell>
        </row>
        <row r="448">
          <cell r="A448">
            <v>94.6592</v>
          </cell>
        </row>
        <row r="449">
          <cell r="A449">
            <v>94.6592</v>
          </cell>
        </row>
        <row r="450">
          <cell r="A450">
            <v>94.6592</v>
          </cell>
        </row>
        <row r="451">
          <cell r="A451">
            <v>94.6553</v>
          </cell>
        </row>
        <row r="452">
          <cell r="A452">
            <v>94.6553</v>
          </cell>
        </row>
        <row r="453">
          <cell r="A453">
            <v>94.6162</v>
          </cell>
        </row>
        <row r="454">
          <cell r="A454">
            <v>94.6162</v>
          </cell>
        </row>
        <row r="455">
          <cell r="A455">
            <v>94.6162</v>
          </cell>
        </row>
        <row r="456">
          <cell r="A456">
            <v>94.6162</v>
          </cell>
        </row>
        <row r="457">
          <cell r="A457">
            <v>94.6162</v>
          </cell>
        </row>
        <row r="458">
          <cell r="A458">
            <v>94.6162</v>
          </cell>
        </row>
        <row r="459">
          <cell r="A459">
            <v>94.6162</v>
          </cell>
        </row>
        <row r="460">
          <cell r="A460">
            <v>94.6162</v>
          </cell>
        </row>
        <row r="461">
          <cell r="A461">
            <v>94.6162</v>
          </cell>
        </row>
        <row r="462">
          <cell r="A462">
            <v>94.6162</v>
          </cell>
        </row>
        <row r="463">
          <cell r="A463">
            <v>94.6162</v>
          </cell>
        </row>
        <row r="464">
          <cell r="A464">
            <v>94.6162</v>
          </cell>
        </row>
        <row r="465">
          <cell r="A465">
            <v>94.8271</v>
          </cell>
        </row>
        <row r="466">
          <cell r="A466">
            <v>94.5967</v>
          </cell>
        </row>
        <row r="467">
          <cell r="A467">
            <v>94.5898</v>
          </cell>
        </row>
        <row r="468">
          <cell r="A468">
            <v>94.5967</v>
          </cell>
        </row>
        <row r="469">
          <cell r="A469">
            <v>94.5967</v>
          </cell>
        </row>
        <row r="470">
          <cell r="A470">
            <v>94.5967</v>
          </cell>
        </row>
        <row r="471">
          <cell r="A471">
            <v>94.5947</v>
          </cell>
        </row>
        <row r="472">
          <cell r="A472">
            <v>94.5938</v>
          </cell>
        </row>
        <row r="473">
          <cell r="A473">
            <v>94.6055</v>
          </cell>
        </row>
        <row r="474">
          <cell r="A474">
            <v>94.584</v>
          </cell>
        </row>
        <row r="475">
          <cell r="A475">
            <v>94.5762</v>
          </cell>
        </row>
        <row r="476">
          <cell r="A476">
            <v>94.5791</v>
          </cell>
        </row>
        <row r="477">
          <cell r="A477">
            <v>94.5791</v>
          </cell>
        </row>
        <row r="478">
          <cell r="A478">
            <v>94.583</v>
          </cell>
        </row>
        <row r="479">
          <cell r="A479">
            <v>94.5752</v>
          </cell>
        </row>
        <row r="480">
          <cell r="A480">
            <v>94.5752</v>
          </cell>
        </row>
        <row r="481">
          <cell r="A481">
            <v>94.5752</v>
          </cell>
        </row>
        <row r="482">
          <cell r="A482">
            <v>94.5752</v>
          </cell>
        </row>
        <row r="483">
          <cell r="A483">
            <v>94.5752</v>
          </cell>
        </row>
        <row r="484">
          <cell r="A484">
            <v>94.5752</v>
          </cell>
        </row>
        <row r="485">
          <cell r="A485">
            <v>94.5752</v>
          </cell>
        </row>
        <row r="486">
          <cell r="A486">
            <v>94.5752</v>
          </cell>
        </row>
        <row r="487">
          <cell r="A487">
            <v>94.5752</v>
          </cell>
        </row>
        <row r="488">
          <cell r="A488">
            <v>94.5752</v>
          </cell>
        </row>
        <row r="489">
          <cell r="A489">
            <v>94.5674</v>
          </cell>
        </row>
        <row r="490">
          <cell r="A490">
            <v>94.5674</v>
          </cell>
        </row>
        <row r="491">
          <cell r="A491">
            <v>94.5674</v>
          </cell>
        </row>
        <row r="492">
          <cell r="A492">
            <v>94.5674</v>
          </cell>
        </row>
        <row r="493">
          <cell r="A493">
            <v>94.5674</v>
          </cell>
        </row>
        <row r="494">
          <cell r="A494">
            <v>94.5674</v>
          </cell>
        </row>
        <row r="495">
          <cell r="A495">
            <v>94.5674</v>
          </cell>
        </row>
        <row r="496">
          <cell r="A496">
            <v>94.5645</v>
          </cell>
        </row>
        <row r="497">
          <cell r="A497">
            <v>94.5635</v>
          </cell>
        </row>
        <row r="498">
          <cell r="A498">
            <v>94.5635</v>
          </cell>
        </row>
        <row r="499">
          <cell r="A499">
            <v>94.5635</v>
          </cell>
        </row>
        <row r="500">
          <cell r="A500">
            <v>94.5635</v>
          </cell>
        </row>
        <row r="501">
          <cell r="A501">
            <v>94.5635</v>
          </cell>
        </row>
        <row r="502">
          <cell r="A502">
            <v>94.5635</v>
          </cell>
        </row>
        <row r="503">
          <cell r="A503">
            <v>94.5625</v>
          </cell>
        </row>
        <row r="504">
          <cell r="A504">
            <v>94.5625</v>
          </cell>
        </row>
        <row r="505">
          <cell r="A505">
            <v>94.5117</v>
          </cell>
        </row>
        <row r="506">
          <cell r="A506">
            <v>94.5117</v>
          </cell>
        </row>
        <row r="507">
          <cell r="A507">
            <v>94.5117</v>
          </cell>
        </row>
        <row r="508">
          <cell r="A508">
            <v>94.5117</v>
          </cell>
        </row>
        <row r="509">
          <cell r="A509">
            <v>94.5117</v>
          </cell>
        </row>
        <row r="510">
          <cell r="A510">
            <v>94.5117</v>
          </cell>
        </row>
        <row r="511">
          <cell r="A511">
            <v>94.5117</v>
          </cell>
        </row>
        <row r="512">
          <cell r="A512">
            <v>94.5117</v>
          </cell>
        </row>
        <row r="513">
          <cell r="A513">
            <v>94.5117</v>
          </cell>
        </row>
        <row r="514">
          <cell r="A514">
            <v>94.5117</v>
          </cell>
        </row>
        <row r="515">
          <cell r="A515">
            <v>94.5107</v>
          </cell>
        </row>
        <row r="516">
          <cell r="A516">
            <v>94.5107</v>
          </cell>
        </row>
        <row r="517">
          <cell r="A517">
            <v>94.5107</v>
          </cell>
        </row>
        <row r="518">
          <cell r="A518">
            <v>94.5107</v>
          </cell>
        </row>
        <row r="519">
          <cell r="A519">
            <v>94.5107</v>
          </cell>
        </row>
        <row r="520">
          <cell r="A520">
            <v>94.5107</v>
          </cell>
        </row>
        <row r="521">
          <cell r="A521">
            <v>94.5107</v>
          </cell>
        </row>
        <row r="522">
          <cell r="A522">
            <v>94.5107</v>
          </cell>
        </row>
        <row r="523">
          <cell r="A523">
            <v>94.5107</v>
          </cell>
        </row>
        <row r="524">
          <cell r="A524">
            <v>94.5107</v>
          </cell>
        </row>
        <row r="525">
          <cell r="A525">
            <v>94.5107</v>
          </cell>
        </row>
        <row r="526">
          <cell r="A526">
            <v>94.5107</v>
          </cell>
        </row>
        <row r="527">
          <cell r="A527">
            <v>94.5088</v>
          </cell>
        </row>
        <row r="528">
          <cell r="A528">
            <v>94.5049</v>
          </cell>
        </row>
        <row r="529">
          <cell r="A529">
            <v>94.5088</v>
          </cell>
        </row>
        <row r="530">
          <cell r="A530">
            <v>94.5088</v>
          </cell>
        </row>
        <row r="531">
          <cell r="A531">
            <v>94.5088</v>
          </cell>
        </row>
        <row r="532">
          <cell r="A532">
            <v>94.5088</v>
          </cell>
        </row>
        <row r="533">
          <cell r="A533">
            <v>94.5088</v>
          </cell>
        </row>
        <row r="534">
          <cell r="A534">
            <v>94.5088</v>
          </cell>
        </row>
        <row r="535">
          <cell r="A535">
            <v>94.5088</v>
          </cell>
        </row>
        <row r="536">
          <cell r="A536">
            <v>94.5088</v>
          </cell>
        </row>
        <row r="537">
          <cell r="A537">
            <v>94.5088</v>
          </cell>
        </row>
        <row r="538">
          <cell r="A538">
            <v>94.5088</v>
          </cell>
        </row>
        <row r="539">
          <cell r="A539">
            <v>94.5088</v>
          </cell>
        </row>
        <row r="540">
          <cell r="A540">
            <v>94.5088</v>
          </cell>
        </row>
        <row r="541">
          <cell r="A541">
            <v>94.5088</v>
          </cell>
        </row>
        <row r="542">
          <cell r="A542">
            <v>94.502</v>
          </cell>
        </row>
        <row r="543">
          <cell r="A543">
            <v>94.5088</v>
          </cell>
        </row>
        <row r="544">
          <cell r="A544">
            <v>94.5088</v>
          </cell>
        </row>
        <row r="545">
          <cell r="A545">
            <v>94.5088</v>
          </cell>
        </row>
        <row r="546">
          <cell r="A546">
            <v>94.5059</v>
          </cell>
        </row>
        <row r="547">
          <cell r="A547">
            <v>94.5059</v>
          </cell>
        </row>
        <row r="548">
          <cell r="A548">
            <v>94.502</v>
          </cell>
        </row>
        <row r="549">
          <cell r="A549">
            <v>94.5059</v>
          </cell>
        </row>
        <row r="550">
          <cell r="A550">
            <v>94.5059</v>
          </cell>
        </row>
        <row r="551">
          <cell r="A551">
            <v>94.5059</v>
          </cell>
        </row>
        <row r="552">
          <cell r="A552">
            <v>94.4707</v>
          </cell>
        </row>
        <row r="553">
          <cell r="A553">
            <v>94.4707</v>
          </cell>
        </row>
        <row r="554">
          <cell r="A554">
            <v>94.4707</v>
          </cell>
        </row>
        <row r="555">
          <cell r="A555">
            <v>94.4697</v>
          </cell>
        </row>
        <row r="556">
          <cell r="A556">
            <v>94.4688</v>
          </cell>
        </row>
        <row r="557">
          <cell r="A557">
            <v>94.4668</v>
          </cell>
        </row>
        <row r="558">
          <cell r="A558">
            <v>94.4668</v>
          </cell>
        </row>
        <row r="559">
          <cell r="A559">
            <v>94.4668</v>
          </cell>
        </row>
        <row r="560">
          <cell r="A560">
            <v>94.4668</v>
          </cell>
        </row>
        <row r="561">
          <cell r="A561">
            <v>94.4668</v>
          </cell>
        </row>
        <row r="562">
          <cell r="A562">
            <v>94.4668</v>
          </cell>
        </row>
        <row r="563">
          <cell r="A563">
            <v>94.4668</v>
          </cell>
        </row>
        <row r="564">
          <cell r="A564">
            <v>94.4668</v>
          </cell>
        </row>
        <row r="565">
          <cell r="A565">
            <v>94.4668</v>
          </cell>
        </row>
        <row r="566">
          <cell r="A566">
            <v>94.3848</v>
          </cell>
        </row>
        <row r="567">
          <cell r="A567">
            <v>94.3809</v>
          </cell>
        </row>
        <row r="568">
          <cell r="A568">
            <v>94.3848</v>
          </cell>
        </row>
        <row r="569">
          <cell r="A569">
            <v>94.3848</v>
          </cell>
        </row>
        <row r="570">
          <cell r="A570">
            <v>94.3848</v>
          </cell>
        </row>
        <row r="571">
          <cell r="A571">
            <v>94.3848</v>
          </cell>
        </row>
        <row r="572">
          <cell r="A572">
            <v>94.3828</v>
          </cell>
        </row>
        <row r="573">
          <cell r="A573">
            <v>94.3828</v>
          </cell>
        </row>
        <row r="574">
          <cell r="A574">
            <v>94.3828</v>
          </cell>
        </row>
        <row r="575">
          <cell r="A575">
            <v>94.3906</v>
          </cell>
        </row>
        <row r="576">
          <cell r="A576">
            <v>94.418</v>
          </cell>
        </row>
        <row r="577">
          <cell r="A577">
            <v>94.3945</v>
          </cell>
        </row>
        <row r="578">
          <cell r="A578">
            <v>94.3945</v>
          </cell>
        </row>
        <row r="579">
          <cell r="A579">
            <v>94.3906</v>
          </cell>
        </row>
        <row r="580">
          <cell r="A580">
            <v>94.3945</v>
          </cell>
        </row>
        <row r="581">
          <cell r="A581">
            <v>94.4258</v>
          </cell>
        </row>
        <row r="582">
          <cell r="A582">
            <v>94.4297</v>
          </cell>
        </row>
        <row r="583">
          <cell r="A583">
            <v>94.3711</v>
          </cell>
        </row>
        <row r="584">
          <cell r="A584">
            <v>94.3672</v>
          </cell>
        </row>
        <row r="585">
          <cell r="A585">
            <v>94.3672</v>
          </cell>
        </row>
        <row r="586">
          <cell r="A586">
            <v>94.3711</v>
          </cell>
        </row>
        <row r="587">
          <cell r="A587">
            <v>94.3672</v>
          </cell>
        </row>
        <row r="588">
          <cell r="A588">
            <v>94.3711</v>
          </cell>
        </row>
        <row r="589">
          <cell r="A589">
            <v>94.3672</v>
          </cell>
        </row>
        <row r="590">
          <cell r="A590">
            <v>94.3711</v>
          </cell>
        </row>
        <row r="591">
          <cell r="A591">
            <v>94.3711</v>
          </cell>
        </row>
        <row r="592">
          <cell r="A592">
            <v>94.375</v>
          </cell>
        </row>
        <row r="593">
          <cell r="A593">
            <v>94.3711</v>
          </cell>
        </row>
        <row r="594">
          <cell r="A594">
            <v>94.3223</v>
          </cell>
        </row>
        <row r="595">
          <cell r="A595">
            <v>132.991</v>
          </cell>
        </row>
        <row r="596">
          <cell r="A596">
            <v>146.452</v>
          </cell>
        </row>
        <row r="597">
          <cell r="A597">
            <v>121.647</v>
          </cell>
        </row>
        <row r="598">
          <cell r="A598">
            <v>120.222</v>
          </cell>
        </row>
        <row r="599">
          <cell r="A599">
            <v>119.749</v>
          </cell>
        </row>
        <row r="600">
          <cell r="A600">
            <v>119.741</v>
          </cell>
        </row>
        <row r="601">
          <cell r="A601">
            <v>119.741</v>
          </cell>
        </row>
        <row r="602">
          <cell r="A602">
            <v>119.741</v>
          </cell>
        </row>
        <row r="603">
          <cell r="A603">
            <v>119.741</v>
          </cell>
        </row>
        <row r="604">
          <cell r="A604">
            <v>120.034</v>
          </cell>
        </row>
        <row r="605">
          <cell r="A605">
            <v>118.534</v>
          </cell>
        </row>
        <row r="606">
          <cell r="A606">
            <v>118.526</v>
          </cell>
        </row>
        <row r="607">
          <cell r="A607">
            <v>118.526</v>
          </cell>
        </row>
        <row r="608">
          <cell r="A608">
            <v>118.526</v>
          </cell>
        </row>
        <row r="609">
          <cell r="A609">
            <v>118.526</v>
          </cell>
        </row>
        <row r="610">
          <cell r="A610">
            <v>104.562</v>
          </cell>
        </row>
        <row r="611">
          <cell r="A611">
            <v>104.562</v>
          </cell>
        </row>
        <row r="612">
          <cell r="A612">
            <v>104.562</v>
          </cell>
        </row>
        <row r="613">
          <cell r="A613">
            <v>104.562</v>
          </cell>
        </row>
        <row r="614">
          <cell r="A614">
            <v>104.562</v>
          </cell>
        </row>
        <row r="615">
          <cell r="A615">
            <v>104.562</v>
          </cell>
        </row>
        <row r="616">
          <cell r="A616">
            <v>104.562</v>
          </cell>
        </row>
        <row r="617">
          <cell r="A617">
            <v>104.562</v>
          </cell>
        </row>
        <row r="618">
          <cell r="A618">
            <v>112.226</v>
          </cell>
        </row>
        <row r="619">
          <cell r="A619">
            <v>147.056</v>
          </cell>
        </row>
        <row r="620">
          <cell r="A620">
            <v>157.052</v>
          </cell>
        </row>
        <row r="621">
          <cell r="A621">
            <v>121.423</v>
          </cell>
        </row>
        <row r="622">
          <cell r="A622">
            <v>120.071</v>
          </cell>
        </row>
        <row r="623">
          <cell r="A623">
            <v>119.849</v>
          </cell>
        </row>
        <row r="624">
          <cell r="A624">
            <v>119.532</v>
          </cell>
        </row>
        <row r="625">
          <cell r="A625">
            <v>119.52</v>
          </cell>
        </row>
        <row r="626">
          <cell r="A626">
            <v>119.527</v>
          </cell>
        </row>
        <row r="627">
          <cell r="A627">
            <v>119.523</v>
          </cell>
        </row>
        <row r="628">
          <cell r="A628">
            <v>119.521</v>
          </cell>
        </row>
        <row r="629">
          <cell r="A629">
            <v>116.58</v>
          </cell>
        </row>
        <row r="630">
          <cell r="A630">
            <v>116.568</v>
          </cell>
        </row>
        <row r="631">
          <cell r="A631">
            <v>116.553</v>
          </cell>
        </row>
        <row r="632">
          <cell r="A632">
            <v>116.561</v>
          </cell>
        </row>
        <row r="633">
          <cell r="A633">
            <v>116.561</v>
          </cell>
        </row>
        <row r="634">
          <cell r="A634">
            <v>116.561</v>
          </cell>
        </row>
        <row r="635">
          <cell r="A635">
            <v>116.56</v>
          </cell>
        </row>
        <row r="636">
          <cell r="A636">
            <v>116.56</v>
          </cell>
        </row>
        <row r="637">
          <cell r="A637">
            <v>116.56</v>
          </cell>
        </row>
        <row r="638">
          <cell r="A638">
            <v>116.56</v>
          </cell>
        </row>
        <row r="639">
          <cell r="A639">
            <v>116.56</v>
          </cell>
        </row>
        <row r="640">
          <cell r="A640">
            <v>116.56</v>
          </cell>
        </row>
        <row r="641">
          <cell r="A641">
            <v>116.56</v>
          </cell>
        </row>
        <row r="642">
          <cell r="A642">
            <v>116.563</v>
          </cell>
        </row>
        <row r="643">
          <cell r="A643">
            <v>116.563</v>
          </cell>
        </row>
        <row r="644">
          <cell r="A644">
            <v>116.563</v>
          </cell>
        </row>
        <row r="645">
          <cell r="A645">
            <v>116.563</v>
          </cell>
        </row>
        <row r="646">
          <cell r="A646">
            <v>116.563</v>
          </cell>
        </row>
        <row r="647">
          <cell r="A647">
            <v>116.563</v>
          </cell>
        </row>
        <row r="648">
          <cell r="A648">
            <v>116.563</v>
          </cell>
        </row>
        <row r="649">
          <cell r="A649">
            <v>116.567</v>
          </cell>
        </row>
        <row r="650">
          <cell r="A650">
            <v>116.567</v>
          </cell>
        </row>
        <row r="651">
          <cell r="A651">
            <v>116.556</v>
          </cell>
        </row>
        <row r="652">
          <cell r="A652">
            <v>116.556</v>
          </cell>
        </row>
        <row r="653">
          <cell r="A653">
            <v>116.556</v>
          </cell>
        </row>
        <row r="654">
          <cell r="A654">
            <v>116.556</v>
          </cell>
        </row>
        <row r="655">
          <cell r="A655">
            <v>116.556</v>
          </cell>
        </row>
        <row r="656">
          <cell r="A656">
            <v>116.556</v>
          </cell>
        </row>
        <row r="657">
          <cell r="A657">
            <v>116.56</v>
          </cell>
        </row>
        <row r="658">
          <cell r="A658">
            <v>116.56</v>
          </cell>
        </row>
        <row r="659">
          <cell r="A659">
            <v>116.56</v>
          </cell>
        </row>
        <row r="660">
          <cell r="A660">
            <v>116.56</v>
          </cell>
        </row>
        <row r="661">
          <cell r="A661">
            <v>116.56</v>
          </cell>
        </row>
        <row r="662">
          <cell r="A662">
            <v>116.56</v>
          </cell>
        </row>
        <row r="663">
          <cell r="A663">
            <v>116.56</v>
          </cell>
        </row>
        <row r="664">
          <cell r="A664">
            <v>116.56</v>
          </cell>
        </row>
        <row r="665">
          <cell r="A665">
            <v>116.56</v>
          </cell>
        </row>
        <row r="666">
          <cell r="A666">
            <v>116.56</v>
          </cell>
        </row>
        <row r="667">
          <cell r="A667">
            <v>116.56</v>
          </cell>
        </row>
        <row r="668">
          <cell r="A668">
            <v>116.56</v>
          </cell>
        </row>
        <row r="669">
          <cell r="A669">
            <v>104.923</v>
          </cell>
        </row>
        <row r="670">
          <cell r="A670">
            <v>104.927</v>
          </cell>
        </row>
        <row r="671">
          <cell r="A671">
            <v>104.919</v>
          </cell>
        </row>
        <row r="672">
          <cell r="A672">
            <v>104.919</v>
          </cell>
        </row>
        <row r="673">
          <cell r="A673">
            <v>104.919</v>
          </cell>
        </row>
        <row r="674">
          <cell r="A674">
            <v>105.106</v>
          </cell>
        </row>
        <row r="675">
          <cell r="A675">
            <v>104.919</v>
          </cell>
        </row>
        <row r="676">
          <cell r="A676">
            <v>104.919</v>
          </cell>
        </row>
        <row r="677">
          <cell r="A677">
            <v>104.919</v>
          </cell>
        </row>
        <row r="678">
          <cell r="A678">
            <v>104.919</v>
          </cell>
        </row>
        <row r="679">
          <cell r="A679">
            <v>104.919</v>
          </cell>
        </row>
        <row r="680">
          <cell r="A680">
            <v>104.919</v>
          </cell>
        </row>
        <row r="681">
          <cell r="A681">
            <v>104.923</v>
          </cell>
        </row>
        <row r="682">
          <cell r="A682">
            <v>104.923</v>
          </cell>
        </row>
        <row r="683">
          <cell r="A683">
            <v>104.923</v>
          </cell>
        </row>
        <row r="684">
          <cell r="A684">
            <v>104.923</v>
          </cell>
        </row>
        <row r="685">
          <cell r="A685">
            <v>104.923</v>
          </cell>
        </row>
        <row r="686">
          <cell r="A686">
            <v>104.923</v>
          </cell>
        </row>
        <row r="687">
          <cell r="A687">
            <v>104.923</v>
          </cell>
        </row>
        <row r="688">
          <cell r="A688">
            <v>104.923</v>
          </cell>
        </row>
        <row r="689">
          <cell r="A689">
            <v>104.923</v>
          </cell>
        </row>
        <row r="690">
          <cell r="A690">
            <v>104.923</v>
          </cell>
        </row>
        <row r="691">
          <cell r="A691">
            <v>104.911</v>
          </cell>
        </row>
        <row r="692">
          <cell r="A692">
            <v>104.915</v>
          </cell>
        </row>
        <row r="693">
          <cell r="A693">
            <v>104.915</v>
          </cell>
        </row>
        <row r="694">
          <cell r="A694">
            <v>104.915</v>
          </cell>
        </row>
        <row r="695">
          <cell r="A695">
            <v>104.919</v>
          </cell>
        </row>
        <row r="696">
          <cell r="A696">
            <v>104.919</v>
          </cell>
        </row>
        <row r="697">
          <cell r="A697">
            <v>104.919</v>
          </cell>
        </row>
        <row r="698">
          <cell r="A698">
            <v>104.919</v>
          </cell>
        </row>
        <row r="699">
          <cell r="A699">
            <v>104.919</v>
          </cell>
        </row>
        <row r="700">
          <cell r="A700">
            <v>104.919</v>
          </cell>
        </row>
        <row r="701">
          <cell r="A701">
            <v>104.919</v>
          </cell>
        </row>
        <row r="702">
          <cell r="A702">
            <v>104.919</v>
          </cell>
        </row>
        <row r="703">
          <cell r="A703">
            <v>104.919</v>
          </cell>
        </row>
        <row r="704">
          <cell r="A704">
            <v>104.919</v>
          </cell>
        </row>
        <row r="705">
          <cell r="A705">
            <v>104.919</v>
          </cell>
        </row>
        <row r="706">
          <cell r="A706">
            <v>104.919</v>
          </cell>
        </row>
        <row r="707">
          <cell r="A707">
            <v>104.923</v>
          </cell>
        </row>
        <row r="708">
          <cell r="A708">
            <v>104.923</v>
          </cell>
        </row>
        <row r="709">
          <cell r="A709">
            <v>104.923</v>
          </cell>
        </row>
        <row r="710">
          <cell r="A710">
            <v>104.923</v>
          </cell>
        </row>
        <row r="711">
          <cell r="A711">
            <v>104.923</v>
          </cell>
        </row>
        <row r="712">
          <cell r="A712">
            <v>104.911</v>
          </cell>
        </row>
        <row r="713">
          <cell r="A713">
            <v>104.915</v>
          </cell>
        </row>
        <row r="714">
          <cell r="A714">
            <v>104.919</v>
          </cell>
        </row>
        <row r="715">
          <cell r="A715">
            <v>104.919</v>
          </cell>
        </row>
        <row r="716">
          <cell r="A716">
            <v>104.919</v>
          </cell>
        </row>
        <row r="717">
          <cell r="A717">
            <v>104.919</v>
          </cell>
        </row>
        <row r="718">
          <cell r="A718">
            <v>104.919</v>
          </cell>
        </row>
        <row r="719">
          <cell r="A719">
            <v>104.919</v>
          </cell>
        </row>
        <row r="720">
          <cell r="A720">
            <v>104.919</v>
          </cell>
        </row>
        <row r="721">
          <cell r="A721">
            <v>104.919</v>
          </cell>
        </row>
        <row r="722">
          <cell r="A722">
            <v>104.919</v>
          </cell>
        </row>
        <row r="723">
          <cell r="A723">
            <v>104.919</v>
          </cell>
        </row>
        <row r="724">
          <cell r="A724">
            <v>104.923</v>
          </cell>
        </row>
        <row r="725">
          <cell r="A725">
            <v>104.923</v>
          </cell>
        </row>
        <row r="726">
          <cell r="A726">
            <v>104.923</v>
          </cell>
        </row>
        <row r="727">
          <cell r="A727">
            <v>104.923</v>
          </cell>
        </row>
        <row r="728">
          <cell r="A728">
            <v>104.923</v>
          </cell>
        </row>
        <row r="729">
          <cell r="A729">
            <v>104.923</v>
          </cell>
        </row>
        <row r="730">
          <cell r="A730">
            <v>104.923</v>
          </cell>
        </row>
        <row r="731">
          <cell r="A731">
            <v>104.923</v>
          </cell>
        </row>
        <row r="732">
          <cell r="A732">
            <v>104.923</v>
          </cell>
        </row>
        <row r="733">
          <cell r="A733">
            <v>104.911</v>
          </cell>
        </row>
        <row r="734">
          <cell r="A734">
            <v>104.915</v>
          </cell>
        </row>
        <row r="735">
          <cell r="A735">
            <v>104.915</v>
          </cell>
        </row>
        <row r="736">
          <cell r="A736">
            <v>104.915</v>
          </cell>
        </row>
        <row r="737">
          <cell r="A737">
            <v>104.915</v>
          </cell>
        </row>
        <row r="738">
          <cell r="A738">
            <v>104.915</v>
          </cell>
        </row>
        <row r="739">
          <cell r="A739">
            <v>104.915</v>
          </cell>
        </row>
        <row r="740">
          <cell r="A740">
            <v>104.919</v>
          </cell>
        </row>
        <row r="741">
          <cell r="A741">
            <v>104.919</v>
          </cell>
        </row>
        <row r="742">
          <cell r="A742">
            <v>104.919</v>
          </cell>
        </row>
        <row r="743">
          <cell r="A743">
            <v>105.798</v>
          </cell>
        </row>
        <row r="744">
          <cell r="A744">
            <v>104.985</v>
          </cell>
        </row>
        <row r="745">
          <cell r="A745">
            <v>120.21</v>
          </cell>
        </row>
        <row r="746">
          <cell r="A746">
            <v>146.827</v>
          </cell>
        </row>
        <row r="747">
          <cell r="A747">
            <v>144.972</v>
          </cell>
        </row>
        <row r="748">
          <cell r="A748">
            <v>157.233</v>
          </cell>
        </row>
        <row r="749">
          <cell r="A749">
            <v>157.827</v>
          </cell>
        </row>
        <row r="750">
          <cell r="A750">
            <v>157.866</v>
          </cell>
        </row>
        <row r="751">
          <cell r="A751">
            <v>157.858</v>
          </cell>
        </row>
        <row r="752">
          <cell r="A752">
            <v>122.491</v>
          </cell>
        </row>
        <row r="753">
          <cell r="A753">
            <v>121.147</v>
          </cell>
        </row>
        <row r="754">
          <cell r="A754">
            <v>121.183</v>
          </cell>
        </row>
        <row r="755">
          <cell r="A755">
            <v>121.171</v>
          </cell>
        </row>
        <row r="756">
          <cell r="A756">
            <v>121.171</v>
          </cell>
        </row>
        <row r="757">
          <cell r="A757">
            <v>121.171</v>
          </cell>
        </row>
        <row r="758">
          <cell r="A758">
            <v>121.171</v>
          </cell>
        </row>
        <row r="759">
          <cell r="A759">
            <v>122.94</v>
          </cell>
        </row>
        <row r="760">
          <cell r="A760">
            <v>145.866</v>
          </cell>
        </row>
        <row r="761">
          <cell r="A761">
            <v>113.87</v>
          </cell>
        </row>
        <row r="762">
          <cell r="A762">
            <v>154.55</v>
          </cell>
        </row>
        <row r="763">
          <cell r="A763">
            <v>152.011</v>
          </cell>
        </row>
        <row r="764">
          <cell r="A764">
            <v>163.468</v>
          </cell>
        </row>
        <row r="765">
          <cell r="A765">
            <v>126.089</v>
          </cell>
        </row>
        <row r="766">
          <cell r="A766">
            <v>124.698</v>
          </cell>
        </row>
        <row r="767">
          <cell r="A767">
            <v>121.511</v>
          </cell>
        </row>
        <row r="768">
          <cell r="A768">
            <v>121.651</v>
          </cell>
        </row>
        <row r="769">
          <cell r="A769">
            <v>121.565</v>
          </cell>
        </row>
        <row r="770">
          <cell r="A770">
            <v>121.8</v>
          </cell>
        </row>
        <row r="771">
          <cell r="A771">
            <v>121.226</v>
          </cell>
        </row>
        <row r="772">
          <cell r="A772">
            <v>121.218</v>
          </cell>
        </row>
        <row r="773">
          <cell r="A773">
            <v>121.218</v>
          </cell>
        </row>
        <row r="774">
          <cell r="A774">
            <v>121.394</v>
          </cell>
        </row>
        <row r="775">
          <cell r="A775">
            <v>122.593</v>
          </cell>
        </row>
        <row r="776">
          <cell r="A776">
            <v>120.288</v>
          </cell>
        </row>
        <row r="777">
          <cell r="A777">
            <v>117.601</v>
          </cell>
        </row>
        <row r="778">
          <cell r="A778">
            <v>105.257</v>
          </cell>
        </row>
        <row r="779">
          <cell r="A779">
            <v>105.249</v>
          </cell>
        </row>
        <row r="780">
          <cell r="A780">
            <v>106.015</v>
          </cell>
        </row>
        <row r="781">
          <cell r="A781">
            <v>105.214</v>
          </cell>
        </row>
        <row r="782">
          <cell r="A782">
            <v>105.218</v>
          </cell>
        </row>
        <row r="783">
          <cell r="A783">
            <v>105.202</v>
          </cell>
        </row>
        <row r="784">
          <cell r="A784">
            <v>105.206</v>
          </cell>
        </row>
        <row r="785">
          <cell r="A785">
            <v>105.202</v>
          </cell>
        </row>
        <row r="786">
          <cell r="A786">
            <v>105.19</v>
          </cell>
        </row>
        <row r="787">
          <cell r="A787">
            <v>105.19</v>
          </cell>
        </row>
        <row r="788">
          <cell r="A788">
            <v>105.194</v>
          </cell>
        </row>
        <row r="789">
          <cell r="A789">
            <v>105.19</v>
          </cell>
        </row>
        <row r="790">
          <cell r="A790">
            <v>105.194</v>
          </cell>
        </row>
        <row r="791">
          <cell r="A791">
            <v>93.4482</v>
          </cell>
        </row>
        <row r="792">
          <cell r="A792">
            <v>93.4521</v>
          </cell>
        </row>
        <row r="793">
          <cell r="A793">
            <v>93.4482</v>
          </cell>
        </row>
        <row r="794">
          <cell r="A794">
            <v>93.4521</v>
          </cell>
        </row>
        <row r="795">
          <cell r="A795">
            <v>93.4482</v>
          </cell>
        </row>
        <row r="796">
          <cell r="A796">
            <v>93.4521</v>
          </cell>
        </row>
        <row r="797">
          <cell r="A797">
            <v>93.4482</v>
          </cell>
        </row>
        <row r="798">
          <cell r="A798">
            <v>93.4521</v>
          </cell>
        </row>
        <row r="799">
          <cell r="A799">
            <v>93.4521</v>
          </cell>
        </row>
        <row r="800">
          <cell r="A800">
            <v>94.7842</v>
          </cell>
        </row>
        <row r="801">
          <cell r="A801">
            <v>93.5254</v>
          </cell>
        </row>
        <row r="802">
          <cell r="A802">
            <v>93.4502</v>
          </cell>
        </row>
        <row r="803">
          <cell r="A803">
            <v>93.4268</v>
          </cell>
        </row>
        <row r="804">
          <cell r="A804">
            <v>93.4307</v>
          </cell>
        </row>
        <row r="805">
          <cell r="A805">
            <v>93.4258</v>
          </cell>
        </row>
        <row r="806">
          <cell r="A806">
            <v>93.4297</v>
          </cell>
        </row>
        <row r="807">
          <cell r="A807">
            <v>93.4443</v>
          </cell>
        </row>
        <row r="808">
          <cell r="A808">
            <v>93.4932</v>
          </cell>
        </row>
        <row r="809">
          <cell r="A809">
            <v>93.4932</v>
          </cell>
        </row>
        <row r="810">
          <cell r="A810">
            <v>93.4932</v>
          </cell>
        </row>
        <row r="811">
          <cell r="A811">
            <v>93.4893</v>
          </cell>
        </row>
        <row r="812">
          <cell r="A812">
            <v>93.4854</v>
          </cell>
        </row>
        <row r="813">
          <cell r="A813">
            <v>93.4883</v>
          </cell>
        </row>
        <row r="814">
          <cell r="A814">
            <v>93.4883</v>
          </cell>
        </row>
        <row r="815">
          <cell r="A815">
            <v>93.4883</v>
          </cell>
        </row>
        <row r="816">
          <cell r="A816">
            <v>93.4883</v>
          </cell>
        </row>
        <row r="817">
          <cell r="A817">
            <v>93.4883</v>
          </cell>
        </row>
        <row r="818">
          <cell r="A818">
            <v>93.4883</v>
          </cell>
        </row>
        <row r="819">
          <cell r="A819">
            <v>93.4883</v>
          </cell>
        </row>
        <row r="820">
          <cell r="A820">
            <v>114.074</v>
          </cell>
        </row>
        <row r="821">
          <cell r="A821">
            <v>153.23</v>
          </cell>
        </row>
        <row r="822">
          <cell r="A822">
            <v>151.164</v>
          </cell>
        </row>
        <row r="823">
          <cell r="A823">
            <v>151.105</v>
          </cell>
        </row>
        <row r="824">
          <cell r="A824">
            <v>151.098</v>
          </cell>
        </row>
        <row r="825">
          <cell r="A825">
            <v>151.102</v>
          </cell>
        </row>
        <row r="826">
          <cell r="A826">
            <v>139.852</v>
          </cell>
        </row>
        <row r="827">
          <cell r="A827">
            <v>138.457</v>
          </cell>
        </row>
        <row r="828">
          <cell r="A828">
            <v>137.664</v>
          </cell>
        </row>
        <row r="829">
          <cell r="A829">
            <v>131.434</v>
          </cell>
        </row>
        <row r="830">
          <cell r="A830">
            <v>131.426</v>
          </cell>
        </row>
        <row r="831">
          <cell r="A831">
            <v>131.426</v>
          </cell>
        </row>
        <row r="832">
          <cell r="A832">
            <v>131.43</v>
          </cell>
        </row>
        <row r="833">
          <cell r="A833">
            <v>131.426</v>
          </cell>
        </row>
        <row r="834">
          <cell r="A834">
            <v>131.43</v>
          </cell>
        </row>
        <row r="835">
          <cell r="A835">
            <v>131.426</v>
          </cell>
        </row>
        <row r="836">
          <cell r="A836">
            <v>131.418</v>
          </cell>
        </row>
        <row r="837">
          <cell r="A837">
            <v>131.418</v>
          </cell>
        </row>
        <row r="838">
          <cell r="A838">
            <v>131.418</v>
          </cell>
        </row>
        <row r="839">
          <cell r="A839">
            <v>131.418</v>
          </cell>
        </row>
        <row r="840">
          <cell r="A840">
            <v>131.418</v>
          </cell>
        </row>
        <row r="841">
          <cell r="A841">
            <v>128.336</v>
          </cell>
        </row>
        <row r="842">
          <cell r="A842">
            <v>128.335</v>
          </cell>
        </row>
        <row r="843">
          <cell r="A843">
            <v>128.335</v>
          </cell>
        </row>
        <row r="844">
          <cell r="A844">
            <v>128.323</v>
          </cell>
        </row>
        <row r="845">
          <cell r="A845">
            <v>128.323</v>
          </cell>
        </row>
        <row r="846">
          <cell r="A846">
            <v>128.323</v>
          </cell>
        </row>
        <row r="847">
          <cell r="A847">
            <v>128.323</v>
          </cell>
        </row>
        <row r="848">
          <cell r="A848">
            <v>128.323</v>
          </cell>
        </row>
        <row r="849">
          <cell r="A849">
            <v>128.323</v>
          </cell>
        </row>
        <row r="850">
          <cell r="A850">
            <v>128.323</v>
          </cell>
        </row>
        <row r="851">
          <cell r="A851">
            <v>128.323</v>
          </cell>
        </row>
        <row r="852">
          <cell r="A852">
            <v>128.323</v>
          </cell>
        </row>
        <row r="853">
          <cell r="A853">
            <v>128.323</v>
          </cell>
        </row>
        <row r="854">
          <cell r="A854">
            <v>128.323</v>
          </cell>
        </row>
        <row r="855">
          <cell r="A855">
            <v>128.319</v>
          </cell>
        </row>
        <row r="856">
          <cell r="A856">
            <v>128.323</v>
          </cell>
        </row>
        <row r="857">
          <cell r="A857">
            <v>128.323</v>
          </cell>
        </row>
        <row r="858">
          <cell r="A858">
            <v>128.323</v>
          </cell>
        </row>
        <row r="859">
          <cell r="A859">
            <v>128.323</v>
          </cell>
        </row>
        <row r="860">
          <cell r="A860">
            <v>105.065</v>
          </cell>
        </row>
        <row r="861">
          <cell r="A861">
            <v>105.065</v>
          </cell>
        </row>
        <row r="862">
          <cell r="A862">
            <v>105.065</v>
          </cell>
        </row>
        <row r="863">
          <cell r="A863">
            <v>105.063</v>
          </cell>
        </row>
        <row r="864">
          <cell r="A864">
            <v>105.063</v>
          </cell>
        </row>
        <row r="865">
          <cell r="A865">
            <v>105.063</v>
          </cell>
        </row>
        <row r="866">
          <cell r="A866">
            <v>105.063</v>
          </cell>
        </row>
        <row r="867">
          <cell r="A867">
            <v>105.063</v>
          </cell>
        </row>
        <row r="868">
          <cell r="A868">
            <v>105.063</v>
          </cell>
        </row>
        <row r="869">
          <cell r="A869">
            <v>105.255</v>
          </cell>
        </row>
        <row r="870">
          <cell r="A870">
            <v>105.063</v>
          </cell>
        </row>
        <row r="871">
          <cell r="A871">
            <v>105.063</v>
          </cell>
        </row>
        <row r="872">
          <cell r="A872">
            <v>105.063</v>
          </cell>
        </row>
        <row r="873">
          <cell r="A873">
            <v>105.063</v>
          </cell>
        </row>
        <row r="874">
          <cell r="A874">
            <v>105.06</v>
          </cell>
        </row>
        <row r="875">
          <cell r="A875">
            <v>105.063</v>
          </cell>
        </row>
        <row r="876">
          <cell r="A876">
            <v>105.063</v>
          </cell>
        </row>
        <row r="877">
          <cell r="A877">
            <v>105.063</v>
          </cell>
        </row>
        <row r="878">
          <cell r="A878">
            <v>105.063</v>
          </cell>
        </row>
        <row r="879">
          <cell r="A879">
            <v>105.056</v>
          </cell>
        </row>
        <row r="880">
          <cell r="A880">
            <v>105.063</v>
          </cell>
        </row>
        <row r="881">
          <cell r="A881">
            <v>105.063</v>
          </cell>
        </row>
        <row r="882">
          <cell r="A882">
            <v>105.063</v>
          </cell>
        </row>
        <row r="883">
          <cell r="A883">
            <v>105.063</v>
          </cell>
        </row>
        <row r="884">
          <cell r="A884">
            <v>105.063</v>
          </cell>
        </row>
        <row r="885">
          <cell r="A885">
            <v>105.063</v>
          </cell>
        </row>
        <row r="886">
          <cell r="A886">
            <v>105.063</v>
          </cell>
        </row>
        <row r="887">
          <cell r="A887">
            <v>105.063</v>
          </cell>
        </row>
        <row r="888">
          <cell r="A888">
            <v>105.063</v>
          </cell>
        </row>
        <row r="889">
          <cell r="A889">
            <v>105.063</v>
          </cell>
        </row>
        <row r="890">
          <cell r="A890">
            <v>105.063</v>
          </cell>
        </row>
        <row r="891">
          <cell r="A891">
            <v>105.063</v>
          </cell>
        </row>
        <row r="892">
          <cell r="A892">
            <v>105.063</v>
          </cell>
        </row>
        <row r="893">
          <cell r="A893">
            <v>105.063</v>
          </cell>
        </row>
        <row r="894">
          <cell r="A894">
            <v>105.063</v>
          </cell>
        </row>
        <row r="895">
          <cell r="A895">
            <v>105.063</v>
          </cell>
        </row>
        <row r="896">
          <cell r="A896">
            <v>105.063</v>
          </cell>
        </row>
        <row r="897">
          <cell r="A897">
            <v>105.063</v>
          </cell>
        </row>
        <row r="898">
          <cell r="A898">
            <v>105.04</v>
          </cell>
        </row>
        <row r="899">
          <cell r="A899">
            <v>105.04</v>
          </cell>
        </row>
        <row r="900">
          <cell r="A900">
            <v>105.04</v>
          </cell>
        </row>
        <row r="901">
          <cell r="A901">
            <v>105.04</v>
          </cell>
        </row>
        <row r="902">
          <cell r="A902">
            <v>105.04</v>
          </cell>
        </row>
        <row r="903">
          <cell r="A903">
            <v>105.04</v>
          </cell>
        </row>
        <row r="904">
          <cell r="A904">
            <v>105.04</v>
          </cell>
        </row>
        <row r="905">
          <cell r="A905">
            <v>105.04</v>
          </cell>
        </row>
        <row r="906">
          <cell r="A906">
            <v>105.04</v>
          </cell>
        </row>
        <row r="907">
          <cell r="A907">
            <v>105.04</v>
          </cell>
        </row>
        <row r="908">
          <cell r="A908">
            <v>105.04</v>
          </cell>
        </row>
        <row r="909">
          <cell r="A909">
            <v>105.04</v>
          </cell>
        </row>
        <row r="910">
          <cell r="A910">
            <v>105.04</v>
          </cell>
        </row>
        <row r="911">
          <cell r="A911">
            <v>105.04</v>
          </cell>
        </row>
        <row r="912">
          <cell r="A912">
            <v>105.04</v>
          </cell>
        </row>
        <row r="913">
          <cell r="A913">
            <v>105.04</v>
          </cell>
        </row>
        <row r="914">
          <cell r="A914">
            <v>105.04</v>
          </cell>
        </row>
        <row r="915">
          <cell r="A915">
            <v>105.039</v>
          </cell>
        </row>
        <row r="916">
          <cell r="A916">
            <v>105.039</v>
          </cell>
        </row>
        <row r="917">
          <cell r="A917">
            <v>105.039</v>
          </cell>
        </row>
        <row r="918">
          <cell r="A918">
            <v>104.91</v>
          </cell>
        </row>
        <row r="919">
          <cell r="A919">
            <v>104.91</v>
          </cell>
        </row>
        <row r="920">
          <cell r="A920">
            <v>104.91</v>
          </cell>
        </row>
        <row r="921">
          <cell r="A921">
            <v>104.91</v>
          </cell>
        </row>
        <row r="922">
          <cell r="A922">
            <v>104.91</v>
          </cell>
        </row>
        <row r="923">
          <cell r="A923">
            <v>104.91</v>
          </cell>
        </row>
        <row r="924">
          <cell r="A924">
            <v>104.91</v>
          </cell>
        </row>
        <row r="925">
          <cell r="A925">
            <v>104.91</v>
          </cell>
        </row>
        <row r="926">
          <cell r="A926">
            <v>104.91</v>
          </cell>
        </row>
        <row r="927">
          <cell r="A927">
            <v>104.91</v>
          </cell>
        </row>
        <row r="928">
          <cell r="A928">
            <v>104.91</v>
          </cell>
        </row>
        <row r="929">
          <cell r="A929">
            <v>104.91</v>
          </cell>
        </row>
        <row r="930">
          <cell r="A930">
            <v>104.91</v>
          </cell>
        </row>
        <row r="931">
          <cell r="A931">
            <v>104.91</v>
          </cell>
        </row>
        <row r="932">
          <cell r="A932">
            <v>104.91</v>
          </cell>
        </row>
        <row r="933">
          <cell r="A933">
            <v>104.91</v>
          </cell>
        </row>
        <row r="934">
          <cell r="A934">
            <v>104.91</v>
          </cell>
        </row>
        <row r="935">
          <cell r="A935">
            <v>104.91</v>
          </cell>
        </row>
        <row r="936">
          <cell r="A936">
            <v>105.699</v>
          </cell>
        </row>
        <row r="937">
          <cell r="A937">
            <v>104.945</v>
          </cell>
        </row>
        <row r="938">
          <cell r="A938">
            <v>104.969</v>
          </cell>
        </row>
        <row r="939">
          <cell r="A939">
            <v>104.898</v>
          </cell>
        </row>
        <row r="940">
          <cell r="A940">
            <v>104.898</v>
          </cell>
        </row>
        <row r="941">
          <cell r="A941">
            <v>104.898</v>
          </cell>
        </row>
        <row r="942">
          <cell r="A942">
            <v>104.898</v>
          </cell>
        </row>
        <row r="943">
          <cell r="A943">
            <v>104.898</v>
          </cell>
        </row>
        <row r="944">
          <cell r="A944">
            <v>104.898</v>
          </cell>
        </row>
        <row r="945">
          <cell r="A945">
            <v>104.898</v>
          </cell>
        </row>
        <row r="946">
          <cell r="A946">
            <v>104.898</v>
          </cell>
        </row>
        <row r="947">
          <cell r="A947">
            <v>104.898</v>
          </cell>
        </row>
        <row r="948">
          <cell r="A948">
            <v>104.895</v>
          </cell>
        </row>
        <row r="949">
          <cell r="A949">
            <v>104.895</v>
          </cell>
        </row>
        <row r="950">
          <cell r="A950">
            <v>104.895</v>
          </cell>
        </row>
        <row r="951">
          <cell r="A951">
            <v>104.895</v>
          </cell>
        </row>
        <row r="952">
          <cell r="A952">
            <v>104.895</v>
          </cell>
        </row>
        <row r="953">
          <cell r="A953">
            <v>104.887</v>
          </cell>
        </row>
        <row r="954">
          <cell r="A954">
            <v>104.887</v>
          </cell>
        </row>
        <row r="955">
          <cell r="A955">
            <v>104.887</v>
          </cell>
        </row>
        <row r="956">
          <cell r="A956">
            <v>104.887</v>
          </cell>
        </row>
        <row r="957">
          <cell r="A957">
            <v>104.887</v>
          </cell>
        </row>
        <row r="958">
          <cell r="A958">
            <v>104.848</v>
          </cell>
        </row>
        <row r="959">
          <cell r="A959">
            <v>104.848</v>
          </cell>
        </row>
        <row r="960">
          <cell r="A960">
            <v>104.848</v>
          </cell>
        </row>
        <row r="961">
          <cell r="A961">
            <v>104.848</v>
          </cell>
        </row>
        <row r="962">
          <cell r="A962">
            <v>104.848</v>
          </cell>
        </row>
        <row r="963">
          <cell r="A963">
            <v>104.848</v>
          </cell>
        </row>
        <row r="964">
          <cell r="A964">
            <v>104.848</v>
          </cell>
        </row>
        <row r="965">
          <cell r="A965">
            <v>104.848</v>
          </cell>
        </row>
        <row r="966">
          <cell r="A966">
            <v>104.848</v>
          </cell>
        </row>
        <row r="967">
          <cell r="A967">
            <v>104.848</v>
          </cell>
        </row>
        <row r="968">
          <cell r="A968">
            <v>104.848</v>
          </cell>
        </row>
        <row r="969">
          <cell r="A969">
            <v>104.848</v>
          </cell>
        </row>
        <row r="970">
          <cell r="A970">
            <v>104.848</v>
          </cell>
        </row>
        <row r="971">
          <cell r="A971">
            <v>104.848</v>
          </cell>
        </row>
        <row r="972">
          <cell r="A972">
            <v>104.848</v>
          </cell>
        </row>
        <row r="973">
          <cell r="A973">
            <v>104.848</v>
          </cell>
        </row>
        <row r="974">
          <cell r="A974">
            <v>104.82</v>
          </cell>
        </row>
        <row r="975">
          <cell r="A975">
            <v>104.82</v>
          </cell>
        </row>
        <row r="976">
          <cell r="A976">
            <v>104.82</v>
          </cell>
        </row>
        <row r="977">
          <cell r="A977">
            <v>104.82</v>
          </cell>
        </row>
        <row r="978">
          <cell r="A978">
            <v>105.027</v>
          </cell>
        </row>
        <row r="979">
          <cell r="A979">
            <v>104.844</v>
          </cell>
        </row>
        <row r="980">
          <cell r="A980">
            <v>104.82</v>
          </cell>
        </row>
        <row r="981">
          <cell r="A981">
            <v>104.824</v>
          </cell>
        </row>
        <row r="982">
          <cell r="A982">
            <v>104.82</v>
          </cell>
        </row>
        <row r="983">
          <cell r="A983">
            <v>104.824</v>
          </cell>
        </row>
        <row r="984">
          <cell r="A984">
            <v>104.82</v>
          </cell>
        </row>
        <row r="985">
          <cell r="A985">
            <v>104.824</v>
          </cell>
        </row>
        <row r="986">
          <cell r="A986">
            <v>104.82</v>
          </cell>
        </row>
        <row r="987">
          <cell r="A987">
            <v>104.82</v>
          </cell>
        </row>
        <row r="988">
          <cell r="A988">
            <v>104.82</v>
          </cell>
        </row>
        <row r="989">
          <cell r="A989">
            <v>104.824</v>
          </cell>
        </row>
        <row r="990">
          <cell r="A990">
            <v>104.82</v>
          </cell>
        </row>
        <row r="991">
          <cell r="A991">
            <v>104.824</v>
          </cell>
        </row>
        <row r="992">
          <cell r="A992">
            <v>104.82</v>
          </cell>
        </row>
        <row r="993">
          <cell r="A993">
            <v>104.77</v>
          </cell>
        </row>
        <row r="994">
          <cell r="A994">
            <v>104.766</v>
          </cell>
        </row>
        <row r="995">
          <cell r="A995">
            <v>104.77</v>
          </cell>
        </row>
        <row r="996">
          <cell r="A996">
            <v>104.766</v>
          </cell>
        </row>
        <row r="997">
          <cell r="A997">
            <v>104.768</v>
          </cell>
        </row>
        <row r="998">
          <cell r="A998">
            <v>104.764</v>
          </cell>
        </row>
        <row r="999">
          <cell r="A999">
            <v>104.768</v>
          </cell>
        </row>
        <row r="1000">
          <cell r="A1000">
            <v>104.764</v>
          </cell>
        </row>
        <row r="1001">
          <cell r="A1001">
            <v>104.768</v>
          </cell>
        </row>
        <row r="1002">
          <cell r="A1002">
            <v>104.764</v>
          </cell>
        </row>
        <row r="1003">
          <cell r="A1003">
            <v>104.768</v>
          </cell>
        </row>
        <row r="1004">
          <cell r="A1004">
            <v>104.762</v>
          </cell>
        </row>
        <row r="1005">
          <cell r="A1005">
            <v>104.766</v>
          </cell>
        </row>
        <row r="1006">
          <cell r="A1006">
            <v>104.762</v>
          </cell>
        </row>
        <row r="1007">
          <cell r="A1007">
            <v>104.766</v>
          </cell>
        </row>
        <row r="1008">
          <cell r="A1008">
            <v>104.762</v>
          </cell>
        </row>
        <row r="1009">
          <cell r="A1009">
            <v>104.766</v>
          </cell>
        </row>
        <row r="1010">
          <cell r="A1010">
            <v>104.762</v>
          </cell>
        </row>
        <row r="1011">
          <cell r="A1011">
            <v>104.766</v>
          </cell>
        </row>
        <row r="1012">
          <cell r="A1012">
            <v>104.762</v>
          </cell>
        </row>
        <row r="1013">
          <cell r="A1013">
            <v>104.766</v>
          </cell>
        </row>
        <row r="1014">
          <cell r="A1014">
            <v>104.762</v>
          </cell>
        </row>
        <row r="1015">
          <cell r="A1015">
            <v>104.766</v>
          </cell>
        </row>
        <row r="1016">
          <cell r="A1016">
            <v>104.762</v>
          </cell>
        </row>
        <row r="1017">
          <cell r="A1017">
            <v>104.766</v>
          </cell>
        </row>
        <row r="1018">
          <cell r="A1018">
            <v>104.762</v>
          </cell>
        </row>
        <row r="1019">
          <cell r="A1019">
            <v>104.77</v>
          </cell>
        </row>
        <row r="1020">
          <cell r="A1020">
            <v>104.715</v>
          </cell>
        </row>
        <row r="1021">
          <cell r="A1021">
            <v>104.719</v>
          </cell>
        </row>
        <row r="1022">
          <cell r="A1022">
            <v>104.715</v>
          </cell>
        </row>
        <row r="1023">
          <cell r="A1023">
            <v>104.719</v>
          </cell>
        </row>
        <row r="1024">
          <cell r="A1024">
            <v>104.715</v>
          </cell>
        </row>
        <row r="1025">
          <cell r="A1025">
            <v>104.719</v>
          </cell>
        </row>
        <row r="1026">
          <cell r="A1026">
            <v>104.715</v>
          </cell>
        </row>
        <row r="1027">
          <cell r="A1027">
            <v>104.711</v>
          </cell>
        </row>
        <row r="1028">
          <cell r="A1028">
            <v>104.711</v>
          </cell>
        </row>
        <row r="1029">
          <cell r="A1029">
            <v>104.715</v>
          </cell>
        </row>
        <row r="1030">
          <cell r="A1030">
            <v>104.711</v>
          </cell>
        </row>
        <row r="1031">
          <cell r="A1031">
            <v>104.715</v>
          </cell>
        </row>
        <row r="1032">
          <cell r="A1032">
            <v>104.711</v>
          </cell>
        </row>
        <row r="1033">
          <cell r="A1033">
            <v>104.715</v>
          </cell>
        </row>
        <row r="1034">
          <cell r="A1034">
            <v>104.711</v>
          </cell>
        </row>
        <row r="1035">
          <cell r="A1035">
            <v>104.715</v>
          </cell>
        </row>
        <row r="1036">
          <cell r="A1036">
            <v>104.711</v>
          </cell>
        </row>
        <row r="1037">
          <cell r="A1037">
            <v>104.715</v>
          </cell>
        </row>
        <row r="1038">
          <cell r="A1038">
            <v>104.711</v>
          </cell>
        </row>
        <row r="1039">
          <cell r="A1039">
            <v>104.688</v>
          </cell>
        </row>
        <row r="1040">
          <cell r="A1040">
            <v>104.684</v>
          </cell>
        </row>
        <row r="1041">
          <cell r="A1041">
            <v>104.688</v>
          </cell>
        </row>
        <row r="1042">
          <cell r="A1042">
            <v>104.684</v>
          </cell>
        </row>
        <row r="1043">
          <cell r="A1043">
            <v>104.668</v>
          </cell>
        </row>
        <row r="1044">
          <cell r="A1044">
            <v>104.617</v>
          </cell>
        </row>
        <row r="1045">
          <cell r="A1045">
            <v>104.621</v>
          </cell>
        </row>
        <row r="1046">
          <cell r="A1046">
            <v>104.605</v>
          </cell>
        </row>
        <row r="1047">
          <cell r="A1047">
            <v>104.601</v>
          </cell>
        </row>
        <row r="1048">
          <cell r="A1048">
            <v>104.597</v>
          </cell>
        </row>
        <row r="1049">
          <cell r="A1049">
            <v>104.601</v>
          </cell>
        </row>
        <row r="1050">
          <cell r="A1050">
            <v>104.597</v>
          </cell>
        </row>
        <row r="1051">
          <cell r="A1051">
            <v>104.601</v>
          </cell>
        </row>
        <row r="1052">
          <cell r="A1052">
            <v>104.597</v>
          </cell>
        </row>
        <row r="1053">
          <cell r="A1053">
            <v>104.601</v>
          </cell>
        </row>
        <row r="1054">
          <cell r="A1054">
            <v>104.597</v>
          </cell>
        </row>
        <row r="1055">
          <cell r="A1055">
            <v>104.601</v>
          </cell>
        </row>
        <row r="1056">
          <cell r="A1056">
            <v>104.597</v>
          </cell>
        </row>
        <row r="1057">
          <cell r="A1057">
            <v>104.601</v>
          </cell>
        </row>
        <row r="1058">
          <cell r="A1058">
            <v>104.597</v>
          </cell>
        </row>
        <row r="1059">
          <cell r="A1059">
            <v>104.542</v>
          </cell>
        </row>
        <row r="1060">
          <cell r="A1060">
            <v>104.538</v>
          </cell>
        </row>
        <row r="1061">
          <cell r="A1061">
            <v>104.542</v>
          </cell>
        </row>
        <row r="1062">
          <cell r="A1062">
            <v>104.538</v>
          </cell>
        </row>
        <row r="1063">
          <cell r="A1063">
            <v>104.542</v>
          </cell>
        </row>
        <row r="1064">
          <cell r="A1064">
            <v>104.538</v>
          </cell>
        </row>
        <row r="1065">
          <cell r="A1065">
            <v>104.542</v>
          </cell>
        </row>
        <row r="1066">
          <cell r="A1066">
            <v>104.538</v>
          </cell>
        </row>
        <row r="1067">
          <cell r="A1067">
            <v>104.542</v>
          </cell>
        </row>
        <row r="1068">
          <cell r="A1068">
            <v>104.538</v>
          </cell>
        </row>
        <row r="1069">
          <cell r="A1069">
            <v>104.542</v>
          </cell>
        </row>
        <row r="1070">
          <cell r="A1070">
            <v>104.538</v>
          </cell>
        </row>
        <row r="1071">
          <cell r="A1071">
            <v>104.542</v>
          </cell>
        </row>
        <row r="1072">
          <cell r="A1072">
            <v>104.538</v>
          </cell>
        </row>
        <row r="1073">
          <cell r="A1073">
            <v>104.55</v>
          </cell>
        </row>
        <row r="1074">
          <cell r="A1074">
            <v>104.542</v>
          </cell>
        </row>
        <row r="1075">
          <cell r="A1075">
            <v>104.546</v>
          </cell>
        </row>
        <row r="1076">
          <cell r="A1076">
            <v>104.547</v>
          </cell>
        </row>
        <row r="1077">
          <cell r="A1077">
            <v>104.547</v>
          </cell>
        </row>
        <row r="1078">
          <cell r="A1078">
            <v>104.541</v>
          </cell>
        </row>
        <row r="1079">
          <cell r="A1079">
            <v>104.545</v>
          </cell>
        </row>
        <row r="1080">
          <cell r="A1080">
            <v>104.538</v>
          </cell>
        </row>
        <row r="1081">
          <cell r="A1081">
            <v>104.522</v>
          </cell>
        </row>
        <row r="1082">
          <cell r="A1082">
            <v>104.511</v>
          </cell>
        </row>
        <row r="1083">
          <cell r="A1083">
            <v>104.519</v>
          </cell>
        </row>
        <row r="1084">
          <cell r="A1084">
            <v>104.515</v>
          </cell>
        </row>
        <row r="1085">
          <cell r="A1085">
            <v>104.519</v>
          </cell>
        </row>
        <row r="1086">
          <cell r="A1086">
            <v>104.515</v>
          </cell>
        </row>
        <row r="1087">
          <cell r="A1087">
            <v>104.526</v>
          </cell>
        </row>
        <row r="1088">
          <cell r="A1088">
            <v>104.526</v>
          </cell>
        </row>
        <row r="1089">
          <cell r="A1089">
            <v>104.526</v>
          </cell>
        </row>
        <row r="1090">
          <cell r="A1090">
            <v>104.526</v>
          </cell>
        </row>
        <row r="1091">
          <cell r="A1091">
            <v>104.526</v>
          </cell>
        </row>
        <row r="1092">
          <cell r="A1092">
            <v>104.526</v>
          </cell>
        </row>
        <row r="1093">
          <cell r="A1093">
            <v>104.526</v>
          </cell>
        </row>
        <row r="1094">
          <cell r="A1094">
            <v>104.526</v>
          </cell>
        </row>
        <row r="1095">
          <cell r="A1095">
            <v>104.526</v>
          </cell>
        </row>
        <row r="1096">
          <cell r="A1096">
            <v>104.526</v>
          </cell>
        </row>
        <row r="1097">
          <cell r="A1097">
            <v>104.526</v>
          </cell>
        </row>
        <row r="1098">
          <cell r="A1098">
            <v>105.733</v>
          </cell>
        </row>
        <row r="1099">
          <cell r="A1099">
            <v>104.601</v>
          </cell>
        </row>
        <row r="1100">
          <cell r="A1100">
            <v>104.53</v>
          </cell>
        </row>
        <row r="1101">
          <cell r="A1101">
            <v>104.531</v>
          </cell>
        </row>
        <row r="1102">
          <cell r="A1102">
            <v>104.531</v>
          </cell>
        </row>
        <row r="1103">
          <cell r="A1103">
            <v>104.531</v>
          </cell>
        </row>
        <row r="1104">
          <cell r="A1104">
            <v>110.434</v>
          </cell>
        </row>
        <row r="1105">
          <cell r="A1105">
            <v>132.705</v>
          </cell>
        </row>
        <row r="1106">
          <cell r="A1106">
            <v>152.271</v>
          </cell>
        </row>
        <row r="1107">
          <cell r="A1107">
            <v>156.865</v>
          </cell>
        </row>
        <row r="1108">
          <cell r="A1108">
            <v>156.912</v>
          </cell>
        </row>
        <row r="1109">
          <cell r="A1109">
            <v>156.831</v>
          </cell>
        </row>
        <row r="1110">
          <cell r="A1110">
            <v>156.826</v>
          </cell>
        </row>
        <row r="1111">
          <cell r="A1111">
            <v>156.814</v>
          </cell>
        </row>
        <row r="1112">
          <cell r="A1112">
            <v>158.572</v>
          </cell>
        </row>
        <row r="1113">
          <cell r="A1113">
            <v>158.545</v>
          </cell>
        </row>
        <row r="1114">
          <cell r="A1114">
            <v>147.429</v>
          </cell>
        </row>
        <row r="1115">
          <cell r="A1115">
            <v>146.062</v>
          </cell>
        </row>
        <row r="1116">
          <cell r="A1116">
            <v>146.022</v>
          </cell>
        </row>
        <row r="1117">
          <cell r="A1117">
            <v>151.437</v>
          </cell>
        </row>
        <row r="1118">
          <cell r="A1118">
            <v>148.339</v>
          </cell>
        </row>
        <row r="1119">
          <cell r="A1119">
            <v>147.495</v>
          </cell>
        </row>
        <row r="1120">
          <cell r="A1120">
            <v>152.878</v>
          </cell>
        </row>
        <row r="1121">
          <cell r="A1121">
            <v>134.777</v>
          </cell>
        </row>
        <row r="1122">
          <cell r="A1122">
            <v>134.477</v>
          </cell>
        </row>
        <row r="1123">
          <cell r="A1123">
            <v>133.07</v>
          </cell>
        </row>
        <row r="1124">
          <cell r="A1124">
            <v>133.043</v>
          </cell>
        </row>
        <row r="1125">
          <cell r="A1125">
            <v>133.047</v>
          </cell>
        </row>
        <row r="1126">
          <cell r="A1126">
            <v>133.043</v>
          </cell>
        </row>
        <row r="1127">
          <cell r="A1127">
            <v>133.344</v>
          </cell>
        </row>
        <row r="1128">
          <cell r="A1128">
            <v>130.043</v>
          </cell>
        </row>
        <row r="1129">
          <cell r="A1129">
            <v>130.031</v>
          </cell>
        </row>
        <row r="1130">
          <cell r="A1130">
            <v>130.031</v>
          </cell>
        </row>
        <row r="1131">
          <cell r="A1131">
            <v>130.031</v>
          </cell>
        </row>
        <row r="1132">
          <cell r="A1132">
            <v>130.031</v>
          </cell>
        </row>
        <row r="1133">
          <cell r="A1133">
            <v>130.031</v>
          </cell>
        </row>
        <row r="1134">
          <cell r="A1134">
            <v>130.031</v>
          </cell>
        </row>
        <row r="1135">
          <cell r="A1135">
            <v>130.031</v>
          </cell>
        </row>
        <row r="1136">
          <cell r="A1136">
            <v>130.031</v>
          </cell>
        </row>
        <row r="1137">
          <cell r="A1137">
            <v>130.031</v>
          </cell>
        </row>
        <row r="1138">
          <cell r="A1138">
            <v>130.129</v>
          </cell>
        </row>
        <row r="1139">
          <cell r="A1139">
            <v>130.031</v>
          </cell>
        </row>
        <row r="1140">
          <cell r="A1140">
            <v>130.023</v>
          </cell>
        </row>
        <row r="1141">
          <cell r="A1141">
            <v>130.027</v>
          </cell>
        </row>
        <row r="1142">
          <cell r="A1142">
            <v>129.961</v>
          </cell>
        </row>
        <row r="1143">
          <cell r="A1143">
            <v>129.961</v>
          </cell>
        </row>
        <row r="1144">
          <cell r="A1144">
            <v>129.961</v>
          </cell>
        </row>
        <row r="1145">
          <cell r="A1145">
            <v>129.961</v>
          </cell>
        </row>
        <row r="1146">
          <cell r="A1146">
            <v>129.961</v>
          </cell>
        </row>
        <row r="1147">
          <cell r="A1147">
            <v>129.961</v>
          </cell>
        </row>
        <row r="1148">
          <cell r="A1148">
            <v>129.962</v>
          </cell>
        </row>
        <row r="1149">
          <cell r="A1149">
            <v>129.97</v>
          </cell>
        </row>
        <row r="1150">
          <cell r="A1150">
            <v>129.962</v>
          </cell>
        </row>
        <row r="1151">
          <cell r="A1151">
            <v>129.964</v>
          </cell>
        </row>
        <row r="1152">
          <cell r="A1152">
            <v>131.471</v>
          </cell>
        </row>
        <row r="1153">
          <cell r="A1153">
            <v>130.014</v>
          </cell>
        </row>
        <row r="1154">
          <cell r="A1154">
            <v>130.018</v>
          </cell>
        </row>
        <row r="1155">
          <cell r="A1155">
            <v>130.002</v>
          </cell>
        </row>
        <row r="1156">
          <cell r="A1156">
            <v>130.006</v>
          </cell>
        </row>
        <row r="1157">
          <cell r="A1157">
            <v>130.006</v>
          </cell>
        </row>
        <row r="1158">
          <cell r="A1158">
            <v>130.01</v>
          </cell>
        </row>
        <row r="1159">
          <cell r="A1159">
            <v>130.006</v>
          </cell>
        </row>
        <row r="1160">
          <cell r="A1160">
            <v>131.674</v>
          </cell>
        </row>
        <row r="1161">
          <cell r="A1161">
            <v>154.602</v>
          </cell>
        </row>
        <row r="1162">
          <cell r="A1162">
            <v>152.414</v>
          </cell>
        </row>
        <row r="1163">
          <cell r="A1163">
            <v>159.895</v>
          </cell>
        </row>
        <row r="1164">
          <cell r="A1164">
            <v>150.566</v>
          </cell>
        </row>
        <row r="1165">
          <cell r="A1165">
            <v>150.52</v>
          </cell>
        </row>
        <row r="1166">
          <cell r="A1166">
            <v>150.508</v>
          </cell>
        </row>
        <row r="1167">
          <cell r="A1167">
            <v>150.5</v>
          </cell>
        </row>
        <row r="1168">
          <cell r="A1168">
            <v>160.207</v>
          </cell>
        </row>
        <row r="1169">
          <cell r="A1169">
            <v>161</v>
          </cell>
        </row>
        <row r="1170">
          <cell r="A1170">
            <v>163.543</v>
          </cell>
        </row>
        <row r="1171">
          <cell r="A1171">
            <v>160.771</v>
          </cell>
        </row>
        <row r="1172">
          <cell r="A1172">
            <v>159.244</v>
          </cell>
        </row>
        <row r="1173">
          <cell r="A1173">
            <v>157.779</v>
          </cell>
        </row>
        <row r="1174">
          <cell r="A1174">
            <v>160.443</v>
          </cell>
        </row>
        <row r="1175">
          <cell r="A1175">
            <v>160.436</v>
          </cell>
        </row>
        <row r="1176">
          <cell r="A1176">
            <v>160.229</v>
          </cell>
        </row>
        <row r="1177">
          <cell r="A1177">
            <v>160.279</v>
          </cell>
        </row>
        <row r="1178">
          <cell r="A1178">
            <v>160.287</v>
          </cell>
        </row>
        <row r="1179">
          <cell r="A1179">
            <v>160.283</v>
          </cell>
        </row>
        <row r="1180">
          <cell r="A1180">
            <v>160.291</v>
          </cell>
        </row>
        <row r="1181">
          <cell r="A1181">
            <v>160.279</v>
          </cell>
        </row>
        <row r="1182">
          <cell r="A1182">
            <v>160.279</v>
          </cell>
        </row>
        <row r="1183">
          <cell r="A1183">
            <v>160.287</v>
          </cell>
        </row>
        <row r="1184">
          <cell r="A1184">
            <v>160.279</v>
          </cell>
        </row>
        <row r="1185">
          <cell r="A1185">
            <v>160.283</v>
          </cell>
        </row>
        <row r="1186">
          <cell r="A1186">
            <v>160.287</v>
          </cell>
        </row>
        <row r="1187">
          <cell r="A1187">
            <v>160.279</v>
          </cell>
        </row>
        <row r="1188">
          <cell r="A1188">
            <v>160.279</v>
          </cell>
        </row>
        <row r="1189">
          <cell r="A1189">
            <v>160.283</v>
          </cell>
        </row>
        <row r="1190">
          <cell r="A1190">
            <v>160.287</v>
          </cell>
        </row>
        <row r="1191">
          <cell r="A1191">
            <v>160.275</v>
          </cell>
        </row>
        <row r="1192">
          <cell r="A1192">
            <v>160.275</v>
          </cell>
        </row>
        <row r="1193">
          <cell r="A1193">
            <v>160.283</v>
          </cell>
        </row>
        <row r="1194">
          <cell r="A1194">
            <v>160.275</v>
          </cell>
        </row>
        <row r="1195">
          <cell r="A1195">
            <v>160.275</v>
          </cell>
        </row>
        <row r="1196">
          <cell r="A1196">
            <v>160.283</v>
          </cell>
        </row>
        <row r="1197">
          <cell r="A1197">
            <v>160.275</v>
          </cell>
        </row>
        <row r="1198">
          <cell r="A1198">
            <v>160.275</v>
          </cell>
        </row>
        <row r="1199">
          <cell r="A1199">
            <v>160.287</v>
          </cell>
        </row>
        <row r="1200">
          <cell r="A1200">
            <v>160.287</v>
          </cell>
        </row>
        <row r="1201">
          <cell r="A1201">
            <v>160.279</v>
          </cell>
        </row>
        <row r="1202">
          <cell r="A1202">
            <v>160.279</v>
          </cell>
        </row>
        <row r="1203">
          <cell r="A1203">
            <v>160.291</v>
          </cell>
        </row>
        <row r="1204">
          <cell r="A1204">
            <v>160.287</v>
          </cell>
        </row>
        <row r="1205">
          <cell r="A1205">
            <v>160.264</v>
          </cell>
        </row>
        <row r="1206">
          <cell r="A1206">
            <v>160.24</v>
          </cell>
        </row>
        <row r="1207">
          <cell r="A1207">
            <v>160.232</v>
          </cell>
        </row>
        <row r="1208">
          <cell r="A1208">
            <v>160.221</v>
          </cell>
        </row>
        <row r="1209">
          <cell r="A1209">
            <v>160.229</v>
          </cell>
        </row>
        <row r="1210">
          <cell r="A1210">
            <v>160.225</v>
          </cell>
        </row>
        <row r="1211">
          <cell r="A1211">
            <v>163.162</v>
          </cell>
        </row>
        <row r="1212">
          <cell r="A1212">
            <v>158.736</v>
          </cell>
        </row>
        <row r="1213">
          <cell r="A1213">
            <v>158.424</v>
          </cell>
        </row>
        <row r="1214">
          <cell r="A1214">
            <v>158.385</v>
          </cell>
        </row>
        <row r="1215">
          <cell r="A1215">
            <v>158.385</v>
          </cell>
        </row>
        <row r="1216">
          <cell r="A1216">
            <v>158.4</v>
          </cell>
        </row>
        <row r="1217">
          <cell r="A1217">
            <v>164.002</v>
          </cell>
        </row>
        <row r="1218">
          <cell r="A1218">
            <v>157.713</v>
          </cell>
        </row>
        <row r="1219">
          <cell r="A1219">
            <v>157.705</v>
          </cell>
        </row>
        <row r="1220">
          <cell r="A1220">
            <v>157.404</v>
          </cell>
        </row>
        <row r="1221">
          <cell r="A1221">
            <v>150.994</v>
          </cell>
        </row>
        <row r="1222">
          <cell r="A1222">
            <v>151.092</v>
          </cell>
        </row>
        <row r="1223">
          <cell r="A1223">
            <v>157.615</v>
          </cell>
        </row>
        <row r="1224">
          <cell r="A1224">
            <v>161.322</v>
          </cell>
        </row>
        <row r="1225">
          <cell r="A1225">
            <v>160.576</v>
          </cell>
        </row>
        <row r="1226">
          <cell r="A1226">
            <v>160.826</v>
          </cell>
        </row>
        <row r="1227">
          <cell r="A1227">
            <v>160.854</v>
          </cell>
        </row>
        <row r="1228">
          <cell r="A1228">
            <v>160.838</v>
          </cell>
        </row>
        <row r="1229">
          <cell r="A1229">
            <v>160.85</v>
          </cell>
        </row>
        <row r="1230">
          <cell r="A1230">
            <v>160.326</v>
          </cell>
        </row>
        <row r="1231">
          <cell r="A1231">
            <v>160.338</v>
          </cell>
        </row>
        <row r="1232">
          <cell r="A1232">
            <v>160.322</v>
          </cell>
        </row>
        <row r="1233">
          <cell r="A1233">
            <v>160.326</v>
          </cell>
        </row>
        <row r="1234">
          <cell r="A1234">
            <v>160.334</v>
          </cell>
        </row>
        <row r="1235">
          <cell r="A1235">
            <v>160.338</v>
          </cell>
        </row>
        <row r="1236">
          <cell r="A1236">
            <v>160.322</v>
          </cell>
        </row>
        <row r="1237">
          <cell r="A1237">
            <v>160.328</v>
          </cell>
        </row>
        <row r="1238">
          <cell r="A1238">
            <v>160.326</v>
          </cell>
        </row>
        <row r="1239">
          <cell r="A1239">
            <v>160.338</v>
          </cell>
        </row>
        <row r="1240">
          <cell r="A1240">
            <v>160.326</v>
          </cell>
        </row>
        <row r="1241">
          <cell r="A1241">
            <v>160.338</v>
          </cell>
        </row>
        <row r="1242">
          <cell r="A1242">
            <v>160.322</v>
          </cell>
        </row>
        <row r="1243">
          <cell r="A1243">
            <v>160.326</v>
          </cell>
        </row>
        <row r="1244">
          <cell r="A1244">
            <v>160.33</v>
          </cell>
        </row>
        <row r="1245">
          <cell r="A1245">
            <v>160.322</v>
          </cell>
        </row>
        <row r="1246">
          <cell r="A1246">
            <v>160.326</v>
          </cell>
        </row>
        <row r="1247">
          <cell r="A1247">
            <v>160.322</v>
          </cell>
        </row>
        <row r="1248">
          <cell r="A1248">
            <v>160.342</v>
          </cell>
        </row>
        <row r="1249">
          <cell r="A1249">
            <v>160.326</v>
          </cell>
        </row>
        <row r="1250">
          <cell r="A1250">
            <v>160.334</v>
          </cell>
        </row>
        <row r="1251">
          <cell r="A1251">
            <v>160.338</v>
          </cell>
        </row>
        <row r="1252">
          <cell r="A1252">
            <v>160.326</v>
          </cell>
        </row>
        <row r="1253">
          <cell r="A1253">
            <v>160.326</v>
          </cell>
        </row>
        <row r="1254">
          <cell r="A1254">
            <v>160.334</v>
          </cell>
        </row>
        <row r="1255">
          <cell r="A1255">
            <v>160.326</v>
          </cell>
        </row>
        <row r="1256">
          <cell r="A1256">
            <v>160.326</v>
          </cell>
        </row>
        <row r="1257">
          <cell r="A1257">
            <v>160.326</v>
          </cell>
        </row>
        <row r="1258">
          <cell r="A1258">
            <v>160.338</v>
          </cell>
        </row>
        <row r="1259">
          <cell r="A1259">
            <v>160.279</v>
          </cell>
        </row>
        <row r="1260">
          <cell r="A1260">
            <v>160.283</v>
          </cell>
        </row>
        <row r="1261">
          <cell r="A1261">
            <v>160.291</v>
          </cell>
        </row>
        <row r="1262">
          <cell r="A1262">
            <v>160.283</v>
          </cell>
        </row>
        <row r="1263">
          <cell r="A1263">
            <v>166.174</v>
          </cell>
        </row>
        <row r="1264">
          <cell r="A1264">
            <v>157.658</v>
          </cell>
        </row>
        <row r="1265">
          <cell r="A1265">
            <v>157.471</v>
          </cell>
        </row>
        <row r="1266">
          <cell r="A1266">
            <v>157.529</v>
          </cell>
        </row>
        <row r="1267">
          <cell r="A1267">
            <v>157.99</v>
          </cell>
        </row>
        <row r="1268">
          <cell r="A1268">
            <v>157.15</v>
          </cell>
        </row>
        <row r="1269">
          <cell r="A1269">
            <v>157.135</v>
          </cell>
        </row>
        <row r="1270">
          <cell r="A1270">
            <v>156.92</v>
          </cell>
        </row>
        <row r="1271">
          <cell r="A1271">
            <v>163.264</v>
          </cell>
        </row>
        <row r="1272">
          <cell r="A1272">
            <v>163.85</v>
          </cell>
        </row>
        <row r="1273">
          <cell r="A1273">
            <v>163.991</v>
          </cell>
        </row>
        <row r="1274">
          <cell r="A1274">
            <v>163.979</v>
          </cell>
        </row>
        <row r="1275">
          <cell r="A1275">
            <v>163.967</v>
          </cell>
        </row>
        <row r="1276">
          <cell r="A1276">
            <v>163.959</v>
          </cell>
        </row>
        <row r="1277">
          <cell r="A1277">
            <v>163.932</v>
          </cell>
        </row>
        <row r="1278">
          <cell r="A1278">
            <v>164.21</v>
          </cell>
        </row>
        <row r="1279">
          <cell r="A1279">
            <v>154.886</v>
          </cell>
        </row>
        <row r="1280">
          <cell r="A1280">
            <v>157.866</v>
          </cell>
        </row>
        <row r="1281">
          <cell r="A1281">
            <v>157.616</v>
          </cell>
        </row>
        <row r="1282">
          <cell r="A1282">
            <v>150.448</v>
          </cell>
        </row>
        <row r="1283">
          <cell r="A1283">
            <v>150.39</v>
          </cell>
        </row>
        <row r="1284">
          <cell r="A1284">
            <v>150.402</v>
          </cell>
        </row>
        <row r="1285">
          <cell r="A1285">
            <v>149.699</v>
          </cell>
        </row>
        <row r="1286">
          <cell r="A1286">
            <v>136.668</v>
          </cell>
        </row>
        <row r="1287">
          <cell r="A1287">
            <v>135.688</v>
          </cell>
        </row>
        <row r="1288">
          <cell r="A1288">
            <v>135.516</v>
          </cell>
        </row>
        <row r="1289">
          <cell r="A1289">
            <v>135.617</v>
          </cell>
        </row>
        <row r="1290">
          <cell r="A1290">
            <v>132.352</v>
          </cell>
        </row>
        <row r="1291">
          <cell r="A1291">
            <v>132.34</v>
          </cell>
        </row>
        <row r="1292">
          <cell r="A1292">
            <v>132.344</v>
          </cell>
        </row>
        <row r="1293">
          <cell r="A1293">
            <v>132.34</v>
          </cell>
        </row>
        <row r="1294">
          <cell r="A1294">
            <v>132.336</v>
          </cell>
        </row>
        <row r="1295">
          <cell r="A1295">
            <v>134.398</v>
          </cell>
        </row>
        <row r="1296">
          <cell r="A1296">
            <v>129.641</v>
          </cell>
        </row>
        <row r="1297">
          <cell r="A1297">
            <v>155.455</v>
          </cell>
        </row>
        <row r="1298">
          <cell r="A1298">
            <v>153.865</v>
          </cell>
        </row>
        <row r="1299">
          <cell r="A1299">
            <v>153.822</v>
          </cell>
        </row>
        <row r="1300">
          <cell r="A1300">
            <v>153.826</v>
          </cell>
        </row>
        <row r="1301">
          <cell r="A1301">
            <v>159.6</v>
          </cell>
        </row>
        <row r="1302">
          <cell r="A1302">
            <v>159.361</v>
          </cell>
        </row>
        <row r="1303">
          <cell r="A1303">
            <v>159.896</v>
          </cell>
        </row>
        <row r="1304">
          <cell r="A1304">
            <v>163.346</v>
          </cell>
        </row>
        <row r="1305">
          <cell r="A1305">
            <v>161.761</v>
          </cell>
        </row>
        <row r="1306">
          <cell r="A1306">
            <v>161.693</v>
          </cell>
        </row>
        <row r="1307">
          <cell r="A1307">
            <v>161.225</v>
          </cell>
        </row>
        <row r="1308">
          <cell r="A1308">
            <v>161.236</v>
          </cell>
        </row>
        <row r="1309">
          <cell r="A1309">
            <v>161.225</v>
          </cell>
        </row>
        <row r="1310">
          <cell r="A1310">
            <v>140.998</v>
          </cell>
        </row>
        <row r="1311">
          <cell r="A1311">
            <v>140.008</v>
          </cell>
        </row>
        <row r="1312">
          <cell r="A1312">
            <v>140.012</v>
          </cell>
        </row>
        <row r="1313">
          <cell r="A1313">
            <v>140.008</v>
          </cell>
        </row>
        <row r="1314">
          <cell r="A1314">
            <v>142.484</v>
          </cell>
        </row>
        <row r="1315">
          <cell r="A1315">
            <v>141.422</v>
          </cell>
        </row>
        <row r="1316">
          <cell r="A1316">
            <v>140.988</v>
          </cell>
        </row>
        <row r="1317">
          <cell r="A1317">
            <v>140.992</v>
          </cell>
        </row>
        <row r="1318">
          <cell r="A1318">
            <v>140.973</v>
          </cell>
        </row>
        <row r="1319">
          <cell r="A1319">
            <v>154.43</v>
          </cell>
        </row>
        <row r="1320">
          <cell r="A1320">
            <v>160.934</v>
          </cell>
        </row>
        <row r="1321">
          <cell r="A1321">
            <v>160.938</v>
          </cell>
        </row>
        <row r="1322">
          <cell r="A1322">
            <v>160.922</v>
          </cell>
        </row>
        <row r="1323">
          <cell r="A1323">
            <v>162.707</v>
          </cell>
        </row>
        <row r="1324">
          <cell r="A1324">
            <v>161.902</v>
          </cell>
        </row>
        <row r="1325">
          <cell r="A1325">
            <v>161.906</v>
          </cell>
        </row>
        <row r="1326">
          <cell r="A1326">
            <v>141.422</v>
          </cell>
        </row>
        <row r="1327">
          <cell r="A1327">
            <v>140.117</v>
          </cell>
        </row>
        <row r="1328">
          <cell r="A1328">
            <v>139.617</v>
          </cell>
        </row>
        <row r="1329">
          <cell r="A1329">
            <v>132.312</v>
          </cell>
        </row>
        <row r="1330">
          <cell r="A1330">
            <v>132.309</v>
          </cell>
        </row>
        <row r="1331">
          <cell r="A1331">
            <v>132.297</v>
          </cell>
        </row>
        <row r="1332">
          <cell r="A1332">
            <v>132.295</v>
          </cell>
        </row>
        <row r="1333">
          <cell r="A1333">
            <v>132.299</v>
          </cell>
        </row>
        <row r="1334">
          <cell r="A1334">
            <v>132.299</v>
          </cell>
        </row>
        <row r="1335">
          <cell r="A1335">
            <v>132.299</v>
          </cell>
        </row>
        <row r="1336">
          <cell r="A1336">
            <v>133.713</v>
          </cell>
        </row>
        <row r="1337">
          <cell r="A1337">
            <v>132.326</v>
          </cell>
        </row>
        <row r="1338">
          <cell r="A1338">
            <v>132.322</v>
          </cell>
        </row>
        <row r="1339">
          <cell r="A1339">
            <v>132.322</v>
          </cell>
        </row>
        <row r="1340">
          <cell r="A1340">
            <v>132.322</v>
          </cell>
        </row>
        <row r="1341">
          <cell r="A1341">
            <v>132.322</v>
          </cell>
        </row>
        <row r="1342">
          <cell r="A1342">
            <v>132.319</v>
          </cell>
        </row>
        <row r="1343">
          <cell r="A1343">
            <v>132.388</v>
          </cell>
        </row>
        <row r="1344">
          <cell r="A1344">
            <v>132.37</v>
          </cell>
        </row>
        <row r="1345">
          <cell r="A1345">
            <v>132.357</v>
          </cell>
        </row>
        <row r="1346">
          <cell r="A1346">
            <v>132.361</v>
          </cell>
        </row>
        <row r="1347">
          <cell r="A1347">
            <v>132.35</v>
          </cell>
        </row>
        <row r="1348">
          <cell r="A1348">
            <v>132.406</v>
          </cell>
        </row>
        <row r="1349">
          <cell r="A1349">
            <v>132.578</v>
          </cell>
        </row>
        <row r="1350">
          <cell r="A1350">
            <v>132.582</v>
          </cell>
        </row>
        <row r="1351">
          <cell r="A1351">
            <v>132.578</v>
          </cell>
        </row>
        <row r="1352">
          <cell r="A1352">
            <v>132.582</v>
          </cell>
        </row>
        <row r="1353">
          <cell r="A1353">
            <v>132.578</v>
          </cell>
        </row>
        <row r="1354">
          <cell r="A1354">
            <v>132.582</v>
          </cell>
        </row>
        <row r="1355">
          <cell r="A1355">
            <v>104.723</v>
          </cell>
        </row>
        <row r="1356">
          <cell r="A1356">
            <v>104.727</v>
          </cell>
        </row>
        <row r="1357">
          <cell r="A1357">
            <v>104.723</v>
          </cell>
        </row>
        <row r="1358">
          <cell r="A1358">
            <v>104.727</v>
          </cell>
        </row>
        <row r="1359">
          <cell r="A1359">
            <v>104.723</v>
          </cell>
        </row>
        <row r="1360">
          <cell r="A1360">
            <v>104.727</v>
          </cell>
        </row>
        <row r="1361">
          <cell r="A1361">
            <v>104.723</v>
          </cell>
        </row>
        <row r="1362">
          <cell r="A1362">
            <v>104.727</v>
          </cell>
        </row>
        <row r="1363">
          <cell r="A1363">
            <v>104.723</v>
          </cell>
        </row>
        <row r="1364">
          <cell r="A1364">
            <v>104.727</v>
          </cell>
        </row>
        <row r="1365">
          <cell r="A1365">
            <v>104.684</v>
          </cell>
        </row>
        <row r="1366">
          <cell r="A1366">
            <v>104.688</v>
          </cell>
        </row>
        <row r="1367">
          <cell r="A1367">
            <v>104.672</v>
          </cell>
        </row>
        <row r="1368">
          <cell r="A1368">
            <v>104.68</v>
          </cell>
        </row>
        <row r="1369">
          <cell r="A1369">
            <v>104.676</v>
          </cell>
        </row>
        <row r="1370">
          <cell r="A1370">
            <v>104.68</v>
          </cell>
        </row>
        <row r="1371">
          <cell r="A1371">
            <v>104.824</v>
          </cell>
        </row>
        <row r="1372">
          <cell r="A1372">
            <v>104.702</v>
          </cell>
        </row>
        <row r="1373">
          <cell r="A1373">
            <v>104.687</v>
          </cell>
        </row>
        <row r="1374">
          <cell r="A1374">
            <v>104.683</v>
          </cell>
        </row>
        <row r="1375">
          <cell r="A1375">
            <v>104.687</v>
          </cell>
        </row>
        <row r="1376">
          <cell r="A1376">
            <v>104.683</v>
          </cell>
        </row>
        <row r="1377">
          <cell r="A1377">
            <v>104.655</v>
          </cell>
        </row>
        <row r="1378">
          <cell r="A1378">
            <v>104.652</v>
          </cell>
        </row>
        <row r="1379">
          <cell r="A1379">
            <v>104.647</v>
          </cell>
        </row>
        <row r="1380">
          <cell r="A1380">
            <v>104.646</v>
          </cell>
        </row>
        <row r="1381">
          <cell r="A1381">
            <v>104.648</v>
          </cell>
        </row>
        <row r="1382">
          <cell r="A1382">
            <v>104.875</v>
          </cell>
        </row>
        <row r="1383">
          <cell r="A1383">
            <v>104.847</v>
          </cell>
        </row>
        <row r="1384">
          <cell r="A1384">
            <v>104.843</v>
          </cell>
        </row>
        <row r="1385">
          <cell r="A1385">
            <v>104.858</v>
          </cell>
        </row>
        <row r="1386">
          <cell r="A1386">
            <v>104.841</v>
          </cell>
        </row>
        <row r="1387">
          <cell r="A1387">
            <v>104.84</v>
          </cell>
        </row>
        <row r="1388">
          <cell r="A1388">
            <v>104.844</v>
          </cell>
        </row>
        <row r="1389">
          <cell r="A1389">
            <v>104.877</v>
          </cell>
        </row>
        <row r="1390">
          <cell r="A1390">
            <v>104.835</v>
          </cell>
        </row>
        <row r="1391">
          <cell r="A1391">
            <v>104.801</v>
          </cell>
        </row>
        <row r="1392">
          <cell r="A1392">
            <v>104.808</v>
          </cell>
        </row>
        <row r="1393">
          <cell r="A1393">
            <v>104.809</v>
          </cell>
        </row>
        <row r="1394">
          <cell r="A1394">
            <v>104.824</v>
          </cell>
        </row>
        <row r="1395">
          <cell r="A1395">
            <v>104.733</v>
          </cell>
        </row>
        <row r="1396">
          <cell r="A1396">
            <v>104.737</v>
          </cell>
        </row>
        <row r="1397">
          <cell r="A1397">
            <v>104.765</v>
          </cell>
        </row>
        <row r="1398">
          <cell r="A1398">
            <v>104.752</v>
          </cell>
        </row>
        <row r="1399">
          <cell r="A1399">
            <v>104.737</v>
          </cell>
        </row>
        <row r="1400">
          <cell r="A1400">
            <v>104.745</v>
          </cell>
        </row>
        <row r="1401">
          <cell r="A1401">
            <v>104.616</v>
          </cell>
        </row>
        <row r="1402">
          <cell r="A1402">
            <v>104.62</v>
          </cell>
        </row>
        <row r="1403">
          <cell r="A1403">
            <v>104.62</v>
          </cell>
        </row>
        <row r="1404">
          <cell r="A1404">
            <v>104.612</v>
          </cell>
        </row>
        <row r="1405">
          <cell r="A1405">
            <v>104.612</v>
          </cell>
        </row>
        <row r="1406">
          <cell r="A1406">
            <v>105.193</v>
          </cell>
        </row>
        <row r="1407">
          <cell r="A1407">
            <v>105.729</v>
          </cell>
        </row>
        <row r="1408">
          <cell r="A1408">
            <v>104.756</v>
          </cell>
        </row>
        <row r="1409">
          <cell r="A1409">
            <v>133.385</v>
          </cell>
        </row>
        <row r="1410">
          <cell r="A1410">
            <v>152.516</v>
          </cell>
        </row>
        <row r="1411">
          <cell r="A1411">
            <v>151.469</v>
          </cell>
        </row>
        <row r="1412">
          <cell r="A1412">
            <v>151.391</v>
          </cell>
        </row>
        <row r="1413">
          <cell r="A1413">
            <v>158.824</v>
          </cell>
        </row>
        <row r="1414">
          <cell r="A1414">
            <v>149.785</v>
          </cell>
        </row>
        <row r="1415">
          <cell r="A1415">
            <v>149.742</v>
          </cell>
        </row>
        <row r="1416">
          <cell r="A1416">
            <v>149.711</v>
          </cell>
        </row>
        <row r="1417">
          <cell r="A1417">
            <v>149.711</v>
          </cell>
        </row>
        <row r="1418">
          <cell r="A1418">
            <v>149.73</v>
          </cell>
        </row>
        <row r="1419">
          <cell r="A1419">
            <v>156.109</v>
          </cell>
        </row>
        <row r="1420">
          <cell r="A1420">
            <v>158.098</v>
          </cell>
        </row>
        <row r="1421">
          <cell r="A1421">
            <v>157.34</v>
          </cell>
        </row>
        <row r="1422">
          <cell r="A1422">
            <v>157.285</v>
          </cell>
        </row>
        <row r="1423">
          <cell r="A1423">
            <v>138.68</v>
          </cell>
        </row>
        <row r="1424">
          <cell r="A1424">
            <v>150.638</v>
          </cell>
        </row>
        <row r="1425">
          <cell r="A1425">
            <v>150.606</v>
          </cell>
        </row>
        <row r="1426">
          <cell r="A1426">
            <v>156.563</v>
          </cell>
        </row>
        <row r="1427">
          <cell r="A1427">
            <v>169.079</v>
          </cell>
        </row>
        <row r="1428">
          <cell r="A1428">
            <v>150.298</v>
          </cell>
        </row>
        <row r="1429">
          <cell r="A1429">
            <v>150.278</v>
          </cell>
        </row>
        <row r="1430">
          <cell r="A1430">
            <v>150.267</v>
          </cell>
        </row>
        <row r="1431">
          <cell r="A1431">
            <v>150.142</v>
          </cell>
        </row>
        <row r="1432">
          <cell r="A1432">
            <v>150.138</v>
          </cell>
        </row>
        <row r="1433">
          <cell r="A1433">
            <v>156.521</v>
          </cell>
        </row>
        <row r="1434">
          <cell r="A1434">
            <v>156.524</v>
          </cell>
        </row>
        <row r="1435">
          <cell r="A1435">
            <v>155.849</v>
          </cell>
        </row>
        <row r="1436">
          <cell r="A1436">
            <v>155.915</v>
          </cell>
        </row>
        <row r="1437">
          <cell r="A1437">
            <v>162.442</v>
          </cell>
        </row>
        <row r="1438">
          <cell r="A1438">
            <v>161.458</v>
          </cell>
        </row>
        <row r="1439">
          <cell r="A1439">
            <v>163.661</v>
          </cell>
        </row>
        <row r="1440">
          <cell r="A1440">
            <v>165.548</v>
          </cell>
        </row>
        <row r="1441">
          <cell r="A1441">
            <v>166.255</v>
          </cell>
        </row>
        <row r="1442">
          <cell r="A1442">
            <v>166.13</v>
          </cell>
        </row>
        <row r="1443">
          <cell r="A1443">
            <v>164.571</v>
          </cell>
        </row>
        <row r="1444">
          <cell r="A1444">
            <v>164.462</v>
          </cell>
        </row>
        <row r="1445">
          <cell r="A1445">
            <v>163.978</v>
          </cell>
        </row>
        <row r="1446">
          <cell r="A1446">
            <v>163.971</v>
          </cell>
        </row>
        <row r="1447">
          <cell r="A1447">
            <v>163.904</v>
          </cell>
        </row>
        <row r="1448">
          <cell r="A1448">
            <v>145.588</v>
          </cell>
        </row>
        <row r="1449">
          <cell r="A1449">
            <v>143.896</v>
          </cell>
        </row>
        <row r="1450">
          <cell r="A1450">
            <v>142.994</v>
          </cell>
        </row>
        <row r="1451">
          <cell r="A1451">
            <v>140.229</v>
          </cell>
        </row>
        <row r="1452">
          <cell r="A1452">
            <v>140.174</v>
          </cell>
        </row>
        <row r="1453">
          <cell r="A1453">
            <v>140.158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zoomScale="120" zoomScaleNormal="120" workbookViewId="0">
      <selection activeCell="I10" sqref="I10"/>
    </sheetView>
  </sheetViews>
  <sheetFormatPr defaultColWidth="9" defaultRowHeight="12.4"/>
  <cols>
    <col min="1" max="1" width="54.2857142857143" style="224" customWidth="1"/>
    <col min="2" max="2" width="20.8571428571429" style="224" hidden="1" customWidth="1"/>
    <col min="3" max="3" width="23" style="224" hidden="1" customWidth="1"/>
    <col min="4" max="4" width="20.8571428571429" style="224" customWidth="1"/>
    <col min="5" max="7" width="20.8571428571429" style="224" hidden="1" customWidth="1"/>
    <col min="8" max="8" width="20.8571428571429" style="224" customWidth="1"/>
    <col min="9" max="9" width="14.2857142857143" style="224" customWidth="1"/>
    <col min="10" max="10" width="9" style="224"/>
    <col min="11" max="11" width="9.42857142857143" style="224" customWidth="1"/>
    <col min="12" max="12" width="12.7142857142857" style="224" customWidth="1"/>
    <col min="13" max="13" width="13.1428571428571" style="224" customWidth="1"/>
    <col min="14" max="14" width="9" style="224"/>
    <col min="15" max="15" width="9.71428571428571" style="224" customWidth="1"/>
    <col min="16" max="17" width="18" style="224" customWidth="1"/>
    <col min="18" max="18" width="26.4285714285714" style="224" customWidth="1"/>
    <col min="19" max="16384" width="9" style="224"/>
  </cols>
  <sheetData>
    <row r="1" ht="15.2" spans="1:9">
      <c r="A1" s="225" t="s">
        <v>0</v>
      </c>
      <c r="B1" s="225" t="s">
        <v>1</v>
      </c>
      <c r="C1" s="225" t="s">
        <v>2</v>
      </c>
      <c r="D1" s="225" t="s">
        <v>3</v>
      </c>
      <c r="E1" s="225" t="s">
        <v>4</v>
      </c>
      <c r="F1" s="225" t="s">
        <v>5</v>
      </c>
      <c r="G1" s="225" t="s">
        <v>6</v>
      </c>
      <c r="H1" s="225" t="s">
        <v>4</v>
      </c>
      <c r="I1" s="225" t="s">
        <v>7</v>
      </c>
    </row>
    <row r="2" ht="15.2" spans="1:9">
      <c r="A2" s="226" t="s">
        <v>8</v>
      </c>
      <c r="B2" s="227"/>
      <c r="C2" s="227"/>
      <c r="D2" s="228" t="s">
        <v>9</v>
      </c>
      <c r="E2" s="228"/>
      <c r="F2" s="228"/>
      <c r="G2" s="228"/>
      <c r="H2" s="228" t="s">
        <v>9</v>
      </c>
      <c r="I2" s="228" t="s">
        <v>10</v>
      </c>
    </row>
    <row r="3" ht="15.2" spans="1:9">
      <c r="A3" s="226" t="s">
        <v>11</v>
      </c>
      <c r="B3" s="227"/>
      <c r="C3" s="227"/>
      <c r="D3" s="228" t="s">
        <v>9</v>
      </c>
      <c r="E3" s="228"/>
      <c r="F3" s="228"/>
      <c r="G3" s="228"/>
      <c r="H3" s="228" t="s">
        <v>9</v>
      </c>
      <c r="I3" s="228" t="s">
        <v>10</v>
      </c>
    </row>
    <row r="4" ht="15.2" spans="1:9">
      <c r="A4" s="226" t="s">
        <v>12</v>
      </c>
      <c r="B4" s="227"/>
      <c r="C4" s="227"/>
      <c r="D4" s="229">
        <f>(14.67+15.44+15.174)/3</f>
        <v>15.0946666666667</v>
      </c>
      <c r="E4" s="229"/>
      <c r="F4" s="229"/>
      <c r="G4" s="229"/>
      <c r="H4" s="228">
        <v>14.692</v>
      </c>
      <c r="I4" s="229"/>
    </row>
    <row r="5" ht="15.2" spans="1:9">
      <c r="A5" s="226" t="s">
        <v>13</v>
      </c>
      <c r="B5" s="227"/>
      <c r="C5" s="227"/>
      <c r="D5" s="230">
        <f>(4.78+5.247+4.753)/3</f>
        <v>4.92666666666667</v>
      </c>
      <c r="E5" s="228"/>
      <c r="F5" s="228"/>
      <c r="G5" s="228"/>
      <c r="H5" s="228">
        <f>(5.247+5.715+5.1)/3</f>
        <v>5.354</v>
      </c>
      <c r="I5" s="228"/>
    </row>
    <row r="6" ht="15.2" spans="1:9">
      <c r="A6" s="226" t="s">
        <v>14</v>
      </c>
      <c r="B6" s="227"/>
      <c r="C6" s="227"/>
      <c r="D6" s="228" t="s">
        <v>9</v>
      </c>
      <c r="E6" s="228"/>
      <c r="F6" s="228"/>
      <c r="G6" s="228"/>
      <c r="H6" s="228" t="s">
        <v>9</v>
      </c>
      <c r="I6" s="228" t="s">
        <v>15</v>
      </c>
    </row>
    <row r="7" ht="15.2" spans="1:9">
      <c r="A7" s="226" t="s">
        <v>16</v>
      </c>
      <c r="B7" s="227"/>
      <c r="C7" s="227"/>
      <c r="D7" s="228" t="s">
        <v>9</v>
      </c>
      <c r="E7" s="228"/>
      <c r="F7" s="228"/>
      <c r="G7" s="228"/>
      <c r="H7" s="228" t="s">
        <v>9</v>
      </c>
      <c r="I7" s="228" t="s">
        <v>15</v>
      </c>
    </row>
    <row r="8" ht="15.2" spans="1:9">
      <c r="A8" s="226" t="s">
        <v>17</v>
      </c>
      <c r="B8" s="227"/>
      <c r="C8" s="227"/>
      <c r="D8" s="230">
        <v>11.7</v>
      </c>
      <c r="E8" s="228"/>
      <c r="F8" s="228"/>
      <c r="G8" s="228"/>
      <c r="H8" s="228">
        <f>(10.033+9.266+11.02)/3</f>
        <v>10.1063333333333</v>
      </c>
      <c r="I8" s="228"/>
    </row>
    <row r="9" ht="15.2" spans="1:9">
      <c r="A9" s="226" t="s">
        <v>18</v>
      </c>
      <c r="B9" s="227"/>
      <c r="C9" s="227"/>
      <c r="D9" s="230">
        <v>5.037</v>
      </c>
      <c r="E9" s="228"/>
      <c r="F9" s="228"/>
      <c r="G9" s="228"/>
      <c r="H9" s="228">
        <f>(4.4+5.6+4.887)/3</f>
        <v>4.96233333333333</v>
      </c>
      <c r="I9" s="228"/>
    </row>
    <row r="10" ht="15.2" spans="1:9">
      <c r="A10" s="226" t="s">
        <v>19</v>
      </c>
      <c r="B10" s="227"/>
      <c r="C10" s="227"/>
      <c r="D10" s="228" t="s">
        <v>9</v>
      </c>
      <c r="E10" s="228"/>
      <c r="F10" s="228"/>
      <c r="G10" s="228"/>
      <c r="H10" s="228" t="s">
        <v>9</v>
      </c>
      <c r="I10" s="228" t="s">
        <v>10</v>
      </c>
    </row>
    <row r="11" ht="15.2" spans="1:9">
      <c r="A11" s="226" t="s">
        <v>20</v>
      </c>
      <c r="B11" s="227"/>
      <c r="C11" s="227"/>
      <c r="D11" s="230">
        <f>(6.317+6.45+5.4)/3</f>
        <v>6.05566666666667</v>
      </c>
      <c r="E11" s="228"/>
      <c r="F11" s="228"/>
      <c r="G11" s="228"/>
      <c r="H11" s="228">
        <f>(7.72+7.386+7.5)/3</f>
        <v>7.53533333333333</v>
      </c>
      <c r="I11" s="228"/>
    </row>
    <row r="12" ht="15.2" spans="1:9">
      <c r="A12" s="226" t="s">
        <v>21</v>
      </c>
      <c r="B12" s="227"/>
      <c r="C12" s="227"/>
      <c r="D12" s="230">
        <f>(1.463+1.489+1.331)/3</f>
        <v>1.42766666666667</v>
      </c>
      <c r="E12" s="229"/>
      <c r="F12" s="229"/>
      <c r="G12" s="229"/>
      <c r="H12" s="228">
        <f>(2.967+2.333+2.634)/3</f>
        <v>2.64466666666667</v>
      </c>
      <c r="I12" s="229"/>
    </row>
    <row r="13" ht="15.2" spans="1:9">
      <c r="A13" s="226" t="s">
        <v>22</v>
      </c>
      <c r="B13" s="227"/>
      <c r="C13" s="227"/>
      <c r="D13" s="228" t="s">
        <v>9</v>
      </c>
      <c r="E13" s="228"/>
      <c r="F13" s="228"/>
      <c r="G13" s="228"/>
      <c r="H13" s="228" t="s">
        <v>9</v>
      </c>
      <c r="I13" s="228" t="s">
        <v>10</v>
      </c>
    </row>
    <row r="14" ht="15.2" spans="1:9">
      <c r="A14" s="226" t="s">
        <v>23</v>
      </c>
      <c r="B14" s="227"/>
      <c r="C14" s="227"/>
      <c r="D14" s="228" t="s">
        <v>9</v>
      </c>
      <c r="E14" s="228"/>
      <c r="F14" s="228"/>
      <c r="G14" s="228"/>
      <c r="H14" s="228" t="s">
        <v>9</v>
      </c>
      <c r="I14" s="228" t="s">
        <v>15</v>
      </c>
    </row>
    <row r="15" ht="15.2" spans="1:9">
      <c r="A15" s="226" t="s">
        <v>24</v>
      </c>
      <c r="B15" s="227"/>
      <c r="C15" s="227"/>
      <c r="D15" s="228" t="s">
        <v>9</v>
      </c>
      <c r="E15" s="228"/>
      <c r="F15" s="228"/>
      <c r="G15" s="228"/>
      <c r="H15" s="228" t="s">
        <v>9</v>
      </c>
      <c r="I15" s="228" t="s">
        <v>15</v>
      </c>
    </row>
    <row r="16" ht="15.2" spans="1:9">
      <c r="A16" s="226" t="s">
        <v>25</v>
      </c>
      <c r="B16" s="227"/>
      <c r="C16" s="227"/>
      <c r="D16" s="228" t="s">
        <v>9</v>
      </c>
      <c r="E16" s="228"/>
      <c r="F16" s="228"/>
      <c r="G16" s="228"/>
      <c r="H16" s="228" t="s">
        <v>9</v>
      </c>
      <c r="I16" s="228" t="s">
        <v>15</v>
      </c>
    </row>
    <row r="17" ht="15.2" spans="1:9">
      <c r="A17" s="226" t="s">
        <v>26</v>
      </c>
      <c r="B17" s="227"/>
      <c r="C17" s="227"/>
      <c r="D17" s="228" t="s">
        <v>9</v>
      </c>
      <c r="E17" s="228"/>
      <c r="F17" s="228"/>
      <c r="G17" s="228"/>
      <c r="H17" s="228" t="s">
        <v>9</v>
      </c>
      <c r="I17" s="228" t="s">
        <v>15</v>
      </c>
    </row>
    <row r="18" spans="4:9">
      <c r="D18" s="231"/>
      <c r="E18" s="231"/>
      <c r="F18" s="231"/>
      <c r="G18" s="231"/>
      <c r="H18" s="231"/>
      <c r="I18" s="231"/>
    </row>
  </sheetData>
  <sheetProtection formatCells="0" insertHyperlinks="0" autoFilter="0"/>
  <pageMargins left="0.7" right="0.7" top="0.75" bottom="0.75" header="0.3" footer="0.3"/>
  <pageSetup paperSize="9" orientation="portrait" horizontalDpi="90" verticalDpi="9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zoomScale="130" zoomScaleNormal="130" topLeftCell="C1" workbookViewId="0">
      <pane ySplit="1" topLeftCell="A2" activePane="bottomLeft" state="frozen"/>
      <selection/>
      <selection pane="bottomLeft" activeCell="AF15" sqref="AF15"/>
    </sheetView>
  </sheetViews>
  <sheetFormatPr defaultColWidth="9" defaultRowHeight="12.4"/>
  <cols>
    <col min="2" max="2" width="16.2857142857143" customWidth="1"/>
    <col min="3" max="3" width="60.0982142857143" customWidth="1"/>
    <col min="4" max="4" width="12.1428571428571" customWidth="1"/>
    <col min="5" max="5" width="7" hidden="1" customWidth="1"/>
    <col min="6" max="6" width="6.14285714285714" hidden="1" customWidth="1"/>
    <col min="7" max="7" width="9.28571428571429" hidden="1" customWidth="1"/>
    <col min="8" max="8" width="7.14285714285714" hidden="1" customWidth="1"/>
    <col min="9" max="9" width="7.57142857142857" hidden="1" customWidth="1"/>
    <col min="10" max="10" width="6.14285714285714" hidden="1" customWidth="1"/>
    <col min="11" max="11" width="8" hidden="1" customWidth="1"/>
    <col min="12" max="12" width="6.71428571428571" hidden="1" customWidth="1"/>
    <col min="13" max="13" width="8.42857142857143" hidden="1" customWidth="1"/>
    <col min="14" max="14" width="7.14285714285714" hidden="1" customWidth="1"/>
    <col min="15" max="15" width="7.71428571428571" hidden="1" customWidth="1"/>
    <col min="16" max="16" width="5.28571428571429" hidden="1" customWidth="1"/>
    <col min="17" max="17" width="12.1428571428571" hidden="1" customWidth="1"/>
    <col min="18" max="19" width="8.14285714285714" hidden="1" customWidth="1"/>
    <col min="20" max="20" width="6.71428571428571" hidden="1" customWidth="1"/>
    <col min="21" max="21" width="9" hidden="1" customWidth="1"/>
    <col min="22" max="22" width="11.7142857142857" hidden="1" customWidth="1"/>
    <col min="23" max="23" width="12.625" hidden="1" customWidth="1"/>
    <col min="24" max="24" width="10.5178571428571" hidden="1" customWidth="1"/>
    <col min="25" max="25" width="12.625" hidden="1" customWidth="1"/>
    <col min="26" max="26" width="9" hidden="1" customWidth="1"/>
    <col min="27" max="27" width="12.625" hidden="1" customWidth="1"/>
    <col min="28" max="28" width="13.2142857142857" hidden="1" customWidth="1"/>
    <col min="30" max="30" width="13.2142857142857" customWidth="1"/>
    <col min="31" max="31" width="9.60714285714286" customWidth="1"/>
    <col min="32" max="32" width="10.5267857142857" customWidth="1"/>
    <col min="33" max="33" width="13.4285714285714" customWidth="1"/>
    <col min="34" max="34" width="13.2142857142857" customWidth="1"/>
  </cols>
  <sheetData>
    <row r="1" spans="2:40">
      <c r="B1" s="58"/>
      <c r="C1" s="58"/>
      <c r="D1" s="58"/>
      <c r="E1" s="219" t="s">
        <v>27</v>
      </c>
      <c r="F1" s="219"/>
      <c r="G1" s="219"/>
      <c r="H1" s="219"/>
      <c r="I1" s="219"/>
      <c r="J1" s="219"/>
      <c r="K1" s="219" t="s">
        <v>28</v>
      </c>
      <c r="L1" s="219"/>
      <c r="M1" s="219"/>
      <c r="N1" s="219"/>
      <c r="O1" s="219"/>
      <c r="P1" s="219"/>
      <c r="Q1" s="219" t="s">
        <v>29</v>
      </c>
      <c r="R1" s="219"/>
      <c r="S1" s="219"/>
      <c r="T1" s="219"/>
      <c r="U1" s="219"/>
      <c r="V1" s="219"/>
      <c r="W1" s="219" t="s">
        <v>30</v>
      </c>
      <c r="X1" s="219"/>
      <c r="Y1" s="219"/>
      <c r="Z1" s="219"/>
      <c r="AA1" s="219"/>
      <c r="AB1" s="219"/>
      <c r="AC1" s="219" t="s">
        <v>31</v>
      </c>
      <c r="AD1" s="219"/>
      <c r="AE1" s="219"/>
      <c r="AF1" s="219"/>
      <c r="AG1" s="219"/>
      <c r="AH1" s="219"/>
      <c r="AI1" s="219" t="s">
        <v>32</v>
      </c>
      <c r="AJ1" s="219"/>
      <c r="AK1" s="219"/>
      <c r="AL1" s="219"/>
      <c r="AM1" s="219"/>
      <c r="AN1" s="219"/>
    </row>
    <row r="2" spans="1:40">
      <c r="A2" s="59" t="s">
        <v>33</v>
      </c>
      <c r="B2" s="59" t="s">
        <v>34</v>
      </c>
      <c r="C2" s="59" t="s">
        <v>35</v>
      </c>
      <c r="D2" s="59" t="s">
        <v>36</v>
      </c>
      <c r="E2" s="220" t="s">
        <v>37</v>
      </c>
      <c r="F2" s="220" t="s">
        <v>38</v>
      </c>
      <c r="G2" s="220" t="s">
        <v>39</v>
      </c>
      <c r="H2" s="220" t="s">
        <v>40</v>
      </c>
      <c r="I2" s="220" t="s">
        <v>41</v>
      </c>
      <c r="J2" s="220" t="s">
        <v>42</v>
      </c>
      <c r="K2" s="220" t="s">
        <v>37</v>
      </c>
      <c r="L2" s="220" t="s">
        <v>38</v>
      </c>
      <c r="M2" s="220" t="s">
        <v>39</v>
      </c>
      <c r="N2" s="220" t="s">
        <v>40</v>
      </c>
      <c r="O2" s="220" t="s">
        <v>41</v>
      </c>
      <c r="P2" s="220" t="s">
        <v>42</v>
      </c>
      <c r="Q2" s="221" t="s">
        <v>37</v>
      </c>
      <c r="R2" s="221" t="s">
        <v>38</v>
      </c>
      <c r="S2" s="221" t="s">
        <v>39</v>
      </c>
      <c r="T2" s="221" t="s">
        <v>40</v>
      </c>
      <c r="U2" s="221" t="s">
        <v>41</v>
      </c>
      <c r="V2" s="221" t="s">
        <v>42</v>
      </c>
      <c r="W2" s="221" t="s">
        <v>37</v>
      </c>
      <c r="X2" s="221" t="s">
        <v>38</v>
      </c>
      <c r="Y2" s="221" t="s">
        <v>39</v>
      </c>
      <c r="Z2" s="221" t="s">
        <v>40</v>
      </c>
      <c r="AA2" s="221" t="s">
        <v>41</v>
      </c>
      <c r="AB2" s="221" t="s">
        <v>42</v>
      </c>
      <c r="AC2" s="221" t="s">
        <v>37</v>
      </c>
      <c r="AD2" s="221" t="s">
        <v>38</v>
      </c>
      <c r="AE2" s="221" t="s">
        <v>39</v>
      </c>
      <c r="AF2" s="221" t="s">
        <v>40</v>
      </c>
      <c r="AG2" s="221" t="s">
        <v>41</v>
      </c>
      <c r="AH2" s="221" t="s">
        <v>42</v>
      </c>
      <c r="AI2" s="221" t="s">
        <v>37</v>
      </c>
      <c r="AJ2" s="221" t="s">
        <v>38</v>
      </c>
      <c r="AK2" s="221" t="s">
        <v>39</v>
      </c>
      <c r="AL2" s="221" t="s">
        <v>40</v>
      </c>
      <c r="AM2" s="221" t="s">
        <v>41</v>
      </c>
      <c r="AN2" s="221" t="s">
        <v>42</v>
      </c>
    </row>
    <row r="3" spans="1:40">
      <c r="A3" s="216" t="s">
        <v>33</v>
      </c>
      <c r="B3" s="60" t="s">
        <v>43</v>
      </c>
      <c r="C3" s="216" t="s">
        <v>44</v>
      </c>
      <c r="D3" s="61" t="s">
        <v>45</v>
      </c>
      <c r="E3" s="61"/>
      <c r="F3" s="61"/>
      <c r="G3" s="61"/>
      <c r="H3" s="61"/>
      <c r="I3" s="61"/>
      <c r="J3" s="61"/>
      <c r="K3" s="61"/>
      <c r="L3" s="61"/>
      <c r="M3" s="61"/>
      <c r="N3" s="61"/>
      <c r="O3" s="61"/>
      <c r="P3" s="61"/>
      <c r="Q3" s="61"/>
      <c r="R3" s="61"/>
      <c r="S3" s="61"/>
      <c r="T3" s="61"/>
      <c r="U3" s="61"/>
      <c r="V3" s="61"/>
      <c r="W3" s="222">
        <f>(83+95+90)/3</f>
        <v>89.3333333333333</v>
      </c>
      <c r="X3" s="222">
        <v>83</v>
      </c>
      <c r="Y3" s="222">
        <f>(4649128+4626917+462180)/3</f>
        <v>3246075</v>
      </c>
      <c r="Z3" s="222">
        <v>462180</v>
      </c>
      <c r="AA3" s="222">
        <f>(13+8+10)/3</f>
        <v>10.3333333333333</v>
      </c>
      <c r="AB3" s="222">
        <v>8</v>
      </c>
      <c r="AC3" s="223">
        <v>2.27</v>
      </c>
      <c r="AD3" s="223">
        <v>1.45</v>
      </c>
      <c r="AE3" s="61">
        <v>3915836</v>
      </c>
      <c r="AF3" s="61">
        <v>3506600</v>
      </c>
      <c r="AG3" s="61">
        <v>6</v>
      </c>
      <c r="AH3" s="61">
        <v>0</v>
      </c>
      <c r="AI3" s="61"/>
      <c r="AJ3" s="61"/>
      <c r="AK3" s="61"/>
      <c r="AL3" s="61"/>
      <c r="AM3" s="61"/>
      <c r="AN3" s="61"/>
    </row>
    <row r="4" spans="1:40">
      <c r="A4" s="216" t="s">
        <v>33</v>
      </c>
      <c r="B4" s="60" t="s">
        <v>43</v>
      </c>
      <c r="C4" s="216" t="s">
        <v>46</v>
      </c>
      <c r="D4" s="61" t="s">
        <v>45</v>
      </c>
      <c r="E4" s="61"/>
      <c r="F4" s="61"/>
      <c r="G4" s="61"/>
      <c r="H4" s="61"/>
      <c r="I4" s="61"/>
      <c r="J4" s="61"/>
      <c r="K4" s="61"/>
      <c r="L4" s="61"/>
      <c r="M4" s="61"/>
      <c r="N4" s="61"/>
      <c r="O4" s="61"/>
      <c r="P4" s="61"/>
      <c r="Q4" s="61"/>
      <c r="R4" s="61"/>
      <c r="S4" s="61"/>
      <c r="T4" s="61"/>
      <c r="U4" s="61"/>
      <c r="V4" s="61"/>
      <c r="W4" s="222">
        <f>(155+141+139)/3</f>
        <v>145</v>
      </c>
      <c r="X4" s="222">
        <v>139</v>
      </c>
      <c r="Y4" s="222">
        <f>(3565841+3565841+3554549)/3</f>
        <v>3562077</v>
      </c>
      <c r="Z4" s="222">
        <v>3554549</v>
      </c>
      <c r="AA4" s="222">
        <f>(57+60+50)/3</f>
        <v>55.6666666666667</v>
      </c>
      <c r="AB4" s="222">
        <v>50</v>
      </c>
      <c r="AC4" s="223">
        <v>1.55</v>
      </c>
      <c r="AD4" s="223">
        <v>1.34</v>
      </c>
      <c r="AE4" s="222">
        <v>2153433</v>
      </c>
      <c r="AF4" s="222">
        <v>1652822</v>
      </c>
      <c r="AG4" s="61">
        <v>27</v>
      </c>
      <c r="AH4" s="61">
        <v>21</v>
      </c>
      <c r="AI4" s="61"/>
      <c r="AJ4" s="61"/>
      <c r="AK4" s="61"/>
      <c r="AL4" s="61"/>
      <c r="AM4" s="61"/>
      <c r="AN4" s="61"/>
    </row>
    <row r="5" spans="1:40">
      <c r="A5" s="216" t="s">
        <v>33</v>
      </c>
      <c r="B5" s="60" t="s">
        <v>43</v>
      </c>
      <c r="C5" s="216" t="s">
        <v>47</v>
      </c>
      <c r="D5" s="61" t="s">
        <v>45</v>
      </c>
      <c r="E5" s="61"/>
      <c r="F5" s="61"/>
      <c r="G5" s="61"/>
      <c r="H5" s="61"/>
      <c r="I5" s="61"/>
      <c r="J5" s="61"/>
      <c r="K5" s="61"/>
      <c r="L5" s="61"/>
      <c r="M5" s="61"/>
      <c r="N5" s="61"/>
      <c r="O5" s="61"/>
      <c r="P5" s="61"/>
      <c r="Q5" s="61"/>
      <c r="R5" s="61"/>
      <c r="S5" s="61"/>
      <c r="T5" s="61"/>
      <c r="U5" s="61"/>
      <c r="V5" s="61"/>
      <c r="W5" s="222">
        <f>(140+145+128)/3</f>
        <v>137.666666666667</v>
      </c>
      <c r="X5" s="222">
        <v>128</v>
      </c>
      <c r="Y5" s="222">
        <f>(3762061+3763655+3763202)/3</f>
        <v>3762972.66666667</v>
      </c>
      <c r="Z5" s="222">
        <v>3762061</v>
      </c>
      <c r="AA5" s="222">
        <f>(27+58+57)/3</f>
        <v>47.3333333333333</v>
      </c>
      <c r="AB5" s="222">
        <v>27</v>
      </c>
      <c r="AC5" s="223">
        <v>1.49</v>
      </c>
      <c r="AD5" s="223">
        <v>1.11</v>
      </c>
      <c r="AE5" s="222">
        <v>2396537</v>
      </c>
      <c r="AF5" s="222">
        <v>1988761</v>
      </c>
      <c r="AG5" s="61">
        <v>31</v>
      </c>
      <c r="AH5" s="61">
        <v>19</v>
      </c>
      <c r="AI5" s="61"/>
      <c r="AJ5" s="61"/>
      <c r="AK5" s="61"/>
      <c r="AL5" s="61"/>
      <c r="AM5" s="61"/>
      <c r="AN5" s="61"/>
    </row>
    <row r="6" spans="1:40">
      <c r="A6" s="216" t="s">
        <v>33</v>
      </c>
      <c r="B6" s="60" t="s">
        <v>43</v>
      </c>
      <c r="C6" s="216" t="s">
        <v>48</v>
      </c>
      <c r="D6" s="61" t="s">
        <v>45</v>
      </c>
      <c r="E6" s="61"/>
      <c r="F6" s="61"/>
      <c r="G6" s="61"/>
      <c r="H6" s="61"/>
      <c r="I6" s="61"/>
      <c r="J6" s="61"/>
      <c r="K6" s="61"/>
      <c r="L6" s="61"/>
      <c r="M6" s="61"/>
      <c r="N6" s="61"/>
      <c r="O6" s="61"/>
      <c r="P6" s="61"/>
      <c r="Q6" s="61"/>
      <c r="R6" s="61"/>
      <c r="S6" s="61"/>
      <c r="T6" s="61"/>
      <c r="U6" s="61"/>
      <c r="V6" s="61"/>
      <c r="W6" s="222">
        <f>(211+212+186)/3</f>
        <v>203</v>
      </c>
      <c r="X6" s="222">
        <v>186</v>
      </c>
      <c r="Y6" s="222">
        <f>(4138299+4134628+4095909)/3</f>
        <v>4122945.33333333</v>
      </c>
      <c r="Z6" s="222">
        <v>4095909</v>
      </c>
      <c r="AA6" s="222">
        <f>(34+33+32)/3</f>
        <v>33</v>
      </c>
      <c r="AB6" s="222">
        <v>32</v>
      </c>
      <c r="AC6" s="223">
        <v>1.92</v>
      </c>
      <c r="AD6" s="223">
        <v>0.89</v>
      </c>
      <c r="AE6" s="61">
        <v>3302104</v>
      </c>
      <c r="AF6" s="61">
        <v>3186964</v>
      </c>
      <c r="AG6" s="61">
        <v>26</v>
      </c>
      <c r="AH6" s="61">
        <v>2</v>
      </c>
      <c r="AI6" s="61"/>
      <c r="AJ6" s="61"/>
      <c r="AK6" s="61"/>
      <c r="AL6" s="61"/>
      <c r="AM6" s="61"/>
      <c r="AN6" s="61"/>
    </row>
    <row r="7" spans="1:40">
      <c r="A7" s="216" t="s">
        <v>33</v>
      </c>
      <c r="B7" s="60" t="s">
        <v>43</v>
      </c>
      <c r="C7" s="216" t="s">
        <v>49</v>
      </c>
      <c r="D7" s="61" t="s">
        <v>45</v>
      </c>
      <c r="E7" s="61"/>
      <c r="F7" s="61"/>
      <c r="G7" s="61"/>
      <c r="H7" s="61"/>
      <c r="I7" s="61"/>
      <c r="J7" s="61"/>
      <c r="K7" s="61"/>
      <c r="L7" s="61"/>
      <c r="M7" s="61"/>
      <c r="N7" s="61"/>
      <c r="O7" s="61"/>
      <c r="P7" s="61"/>
      <c r="Q7" s="61"/>
      <c r="R7" s="61"/>
      <c r="S7" s="61"/>
      <c r="T7" s="61"/>
      <c r="U7" s="61"/>
      <c r="V7" s="61"/>
      <c r="W7" s="222">
        <f>(110+117+118)/3</f>
        <v>115</v>
      </c>
      <c r="X7" s="222">
        <v>110</v>
      </c>
      <c r="Y7" s="222">
        <f>(4399606+4292335+4299555)/3</f>
        <v>4330498.66666667</v>
      </c>
      <c r="Z7" s="222">
        <v>4292335</v>
      </c>
      <c r="AA7" s="222">
        <f>(28+45+61)/3</f>
        <v>44.6666666666667</v>
      </c>
      <c r="AB7" s="222">
        <v>28</v>
      </c>
      <c r="AC7" s="223">
        <v>2.01</v>
      </c>
      <c r="AD7" s="223">
        <v>0.7</v>
      </c>
      <c r="AE7" s="61">
        <v>3125509</v>
      </c>
      <c r="AF7" s="61">
        <v>2966201</v>
      </c>
      <c r="AG7" s="61">
        <v>9</v>
      </c>
      <c r="AH7" s="61">
        <v>1</v>
      </c>
      <c r="AI7" s="61"/>
      <c r="AJ7" s="61"/>
      <c r="AK7" s="61"/>
      <c r="AL7" s="61"/>
      <c r="AM7" s="61"/>
      <c r="AN7" s="61"/>
    </row>
    <row r="8" spans="1:40">
      <c r="A8" s="216" t="s">
        <v>33</v>
      </c>
      <c r="B8" s="60" t="s">
        <v>43</v>
      </c>
      <c r="C8" s="216" t="s">
        <v>50</v>
      </c>
      <c r="D8" s="61" t="s">
        <v>45</v>
      </c>
      <c r="E8" s="61"/>
      <c r="F8" s="61"/>
      <c r="G8" s="61"/>
      <c r="H8" s="61"/>
      <c r="I8" s="61"/>
      <c r="J8" s="61"/>
      <c r="K8" s="61"/>
      <c r="L8" s="61"/>
      <c r="M8" s="61"/>
      <c r="N8" s="61"/>
      <c r="O8" s="61"/>
      <c r="P8" s="61"/>
      <c r="Q8" s="61"/>
      <c r="R8" s="61"/>
      <c r="S8" s="61"/>
      <c r="T8" s="61"/>
      <c r="U8" s="61"/>
      <c r="V8" s="61"/>
      <c r="W8" s="222">
        <f>(97+104+89)/3</f>
        <v>96.6666666666667</v>
      </c>
      <c r="X8" s="222">
        <v>89</v>
      </c>
      <c r="Y8" s="222">
        <f>(4392332+4656544+4464690)/3</f>
        <v>4504522</v>
      </c>
      <c r="Z8" s="222">
        <v>4392332</v>
      </c>
      <c r="AA8" s="222">
        <f>(11+20+12)/3</f>
        <v>14.3333333333333</v>
      </c>
      <c r="AB8" s="222">
        <v>11</v>
      </c>
      <c r="AC8" s="223">
        <v>1.78</v>
      </c>
      <c r="AD8" s="223">
        <v>0.53</v>
      </c>
      <c r="AE8" s="61">
        <v>2933779</v>
      </c>
      <c r="AF8" s="61">
        <v>2502520</v>
      </c>
      <c r="AG8" s="61">
        <v>28</v>
      </c>
      <c r="AH8" s="61">
        <v>0</v>
      </c>
      <c r="AI8" s="61"/>
      <c r="AJ8" s="61"/>
      <c r="AK8" s="61"/>
      <c r="AL8" s="61"/>
      <c r="AM8" s="61"/>
      <c r="AN8" s="61"/>
    </row>
    <row r="9" spans="1:40">
      <c r="A9" s="216" t="s">
        <v>33</v>
      </c>
      <c r="B9" s="61" t="s">
        <v>51</v>
      </c>
      <c r="C9" s="216" t="s">
        <v>52</v>
      </c>
      <c r="D9" s="61" t="s">
        <v>45</v>
      </c>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row>
    <row r="10" spans="1:40">
      <c r="A10" s="216" t="s">
        <v>33</v>
      </c>
      <c r="B10" s="61" t="s">
        <v>51</v>
      </c>
      <c r="C10" s="216" t="s">
        <v>53</v>
      </c>
      <c r="D10" s="61" t="s">
        <v>45</v>
      </c>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row>
    <row r="11" spans="1:40">
      <c r="A11" s="216" t="s">
        <v>33</v>
      </c>
      <c r="B11" s="61" t="s">
        <v>51</v>
      </c>
      <c r="C11" s="216" t="s">
        <v>54</v>
      </c>
      <c r="D11" s="61" t="s">
        <v>45</v>
      </c>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row>
    <row r="12" spans="1:40">
      <c r="A12" s="216" t="s">
        <v>33</v>
      </c>
      <c r="B12" s="61" t="s">
        <v>51</v>
      </c>
      <c r="C12" s="216" t="s">
        <v>55</v>
      </c>
      <c r="D12" s="61" t="s">
        <v>45</v>
      </c>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row>
    <row r="13" spans="1:40">
      <c r="A13" s="216" t="s">
        <v>33</v>
      </c>
      <c r="B13" s="61" t="s">
        <v>51</v>
      </c>
      <c r="C13" s="216" t="s">
        <v>56</v>
      </c>
      <c r="D13" s="61" t="s">
        <v>45</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row>
    <row r="14" spans="1:40">
      <c r="A14" s="216" t="s">
        <v>33</v>
      </c>
      <c r="B14" s="61" t="s">
        <v>51</v>
      </c>
      <c r="C14" s="216" t="s">
        <v>57</v>
      </c>
      <c r="D14" s="61" t="s">
        <v>45</v>
      </c>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row>
    <row r="15" ht="17" spans="1:40">
      <c r="A15" s="216" t="s">
        <v>33</v>
      </c>
      <c r="B15" s="61" t="s">
        <v>58</v>
      </c>
      <c r="C15" s="217" t="s">
        <v>59</v>
      </c>
      <c r="D15" s="61" t="s">
        <v>45</v>
      </c>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row>
    <row r="16" ht="17" spans="1:40">
      <c r="A16" s="216" t="s">
        <v>33</v>
      </c>
      <c r="B16" s="61" t="s">
        <v>58</v>
      </c>
      <c r="C16" s="218" t="s">
        <v>60</v>
      </c>
      <c r="D16" s="61" t="s">
        <v>45</v>
      </c>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row>
    <row r="17" ht="17" spans="1:40">
      <c r="A17" s="216" t="s">
        <v>33</v>
      </c>
      <c r="B17" s="61" t="s">
        <v>58</v>
      </c>
      <c r="C17" s="218" t="s">
        <v>61</v>
      </c>
      <c r="D17" s="61" t="s">
        <v>45</v>
      </c>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row>
    <row r="18" ht="17" spans="1:40">
      <c r="A18" s="216" t="s">
        <v>33</v>
      </c>
      <c r="B18" s="61" t="s">
        <v>58</v>
      </c>
      <c r="C18" s="218" t="s">
        <v>62</v>
      </c>
      <c r="D18" s="61" t="s">
        <v>45</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row>
    <row r="19" ht="17" spans="1:40">
      <c r="A19" s="216" t="s">
        <v>33</v>
      </c>
      <c r="B19" s="61" t="s">
        <v>58</v>
      </c>
      <c r="C19" s="218" t="s">
        <v>63</v>
      </c>
      <c r="D19" s="61" t="s">
        <v>45</v>
      </c>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row>
  </sheetData>
  <sheetProtection formatCells="0" insertHyperlinks="0" autoFilter="0"/>
  <mergeCells count="6">
    <mergeCell ref="E1:J1"/>
    <mergeCell ref="K1:P1"/>
    <mergeCell ref="Q1:V1"/>
    <mergeCell ref="W1:AB1"/>
    <mergeCell ref="AC1:AH1"/>
    <mergeCell ref="AI1:AN1"/>
  </mergeCell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R157"/>
  <sheetViews>
    <sheetView tabSelected="1" zoomScale="90" zoomScaleNormal="90" topLeftCell="C1" workbookViewId="0">
      <pane ySplit="1" topLeftCell="A138" activePane="bottomLeft" state="frozen"/>
      <selection/>
      <selection pane="bottomLeft" activeCell="AQ69" sqref="AQ69"/>
    </sheetView>
  </sheetViews>
  <sheetFormatPr defaultColWidth="9.14285714285714" defaultRowHeight="60" customHeight="1"/>
  <cols>
    <col min="1" max="1" width="52.4285714285714" style="156" hidden="1" customWidth="1"/>
    <col min="2" max="2" width="22.2857142857143" style="157" hidden="1" customWidth="1"/>
    <col min="3" max="3" width="22.2857142857143" style="157" customWidth="1"/>
    <col min="4" max="4" width="13.1428571428571" style="157" hidden="1" customWidth="1"/>
    <col min="5" max="5" width="50" style="157" customWidth="1"/>
    <col min="6" max="6" width="62" style="157" customWidth="1"/>
    <col min="7" max="10" width="56.7142857142857" style="157" hidden="1" customWidth="1"/>
    <col min="11" max="12" width="19.4285714285714" style="157" hidden="1" customWidth="1"/>
    <col min="13" max="13" width="21" style="158" hidden="1" customWidth="1"/>
    <col min="14" max="19" width="16.4285714285714" style="158" hidden="1" customWidth="1"/>
    <col min="20" max="20" width="25.8571428571429" style="158" hidden="1" customWidth="1"/>
    <col min="21" max="21" width="22.1428571428571" style="158" hidden="1" customWidth="1"/>
    <col min="22" max="22" width="14.4285714285714" style="158" hidden="1" customWidth="1"/>
    <col min="23" max="23" width="17.8571428571429" style="158" hidden="1" customWidth="1"/>
    <col min="24" max="24" width="20.5714285714286" style="158" hidden="1" customWidth="1"/>
    <col min="25" max="26" width="24.7142857142857" style="158" hidden="1" customWidth="1"/>
    <col min="27" max="27" width="21.7142857142857" style="158" hidden="1" customWidth="1"/>
    <col min="28" max="31" width="20.2857142857143" style="158" hidden="1" customWidth="1"/>
    <col min="32" max="32" width="18" style="157" hidden="1" customWidth="1"/>
    <col min="33" max="33" width="36.4285714285714" style="159" hidden="1" customWidth="1"/>
    <col min="34" max="34" width="40.1428571428571" style="157" hidden="1" customWidth="1"/>
    <col min="35" max="35" width="81.4285714285714" style="157" hidden="1" customWidth="1"/>
    <col min="36" max="36" width="26" style="160" customWidth="1"/>
    <col min="37" max="40" width="26" style="160" hidden="1" customWidth="1"/>
    <col min="41" max="41" width="26" style="160" customWidth="1"/>
    <col min="42" max="42" width="26" style="161" customWidth="1"/>
    <col min="43" max="43" width="25.9285714285714" style="162" customWidth="1"/>
    <col min="44" max="44" width="16.1428571428571" style="163" customWidth="1"/>
    <col min="45" max="45" width="22.5714285714286" style="163" customWidth="1"/>
    <col min="46" max="148" width="9.14285714285714" style="163"/>
    <col min="149" max="16384" width="9.14285714285714" style="156"/>
  </cols>
  <sheetData>
    <row r="1" s="150" customFormat="1" customHeight="1" spans="1:148">
      <c r="A1" s="164" t="s">
        <v>64</v>
      </c>
      <c r="B1" s="164" t="s">
        <v>65</v>
      </c>
      <c r="C1" s="164" t="s">
        <v>33</v>
      </c>
      <c r="D1" s="165" t="s">
        <v>66</v>
      </c>
      <c r="E1" s="165" t="s">
        <v>67</v>
      </c>
      <c r="F1" s="165" t="s">
        <v>68</v>
      </c>
      <c r="G1" s="165" t="s">
        <v>69</v>
      </c>
      <c r="H1" s="165" t="s">
        <v>70</v>
      </c>
      <c r="I1" s="176" t="s">
        <v>71</v>
      </c>
      <c r="J1" s="176" t="s">
        <v>72</v>
      </c>
      <c r="K1" s="177" t="s">
        <v>73</v>
      </c>
      <c r="L1" s="177"/>
      <c r="M1" s="177" t="s">
        <v>74</v>
      </c>
      <c r="N1" s="177" t="s">
        <v>75</v>
      </c>
      <c r="O1" s="177" t="s">
        <v>76</v>
      </c>
      <c r="P1" s="177" t="s">
        <v>77</v>
      </c>
      <c r="Q1" s="177" t="s">
        <v>78</v>
      </c>
      <c r="R1" s="177" t="s">
        <v>79</v>
      </c>
      <c r="S1" s="177" t="s">
        <v>80</v>
      </c>
      <c r="T1" s="177" t="s">
        <v>81</v>
      </c>
      <c r="U1" s="177" t="s">
        <v>82</v>
      </c>
      <c r="V1" s="182" t="s">
        <v>83</v>
      </c>
      <c r="W1" s="182" t="s">
        <v>84</v>
      </c>
      <c r="X1" s="182" t="s">
        <v>85</v>
      </c>
      <c r="Y1" s="182" t="s">
        <v>86</v>
      </c>
      <c r="Z1" s="182" t="s">
        <v>87</v>
      </c>
      <c r="AA1" s="182" t="s">
        <v>88</v>
      </c>
      <c r="AB1" s="177" t="s">
        <v>89</v>
      </c>
      <c r="AC1" s="177" t="s">
        <v>90</v>
      </c>
      <c r="AD1" s="177" t="s">
        <v>91</v>
      </c>
      <c r="AE1" s="177" t="s">
        <v>92</v>
      </c>
      <c r="AF1" s="177" t="s">
        <v>93</v>
      </c>
      <c r="AG1" s="185" t="s">
        <v>94</v>
      </c>
      <c r="AH1" s="186" t="s">
        <v>95</v>
      </c>
      <c r="AI1" s="186" t="s">
        <v>96</v>
      </c>
      <c r="AJ1" s="186" t="s">
        <v>36</v>
      </c>
      <c r="AK1" s="186" t="s">
        <v>97</v>
      </c>
      <c r="AL1" s="186" t="s">
        <v>27</v>
      </c>
      <c r="AM1" s="186" t="s">
        <v>28</v>
      </c>
      <c r="AN1" s="186" t="s">
        <v>29</v>
      </c>
      <c r="AO1" s="186" t="s">
        <v>98</v>
      </c>
      <c r="AP1" s="185" t="s">
        <v>30</v>
      </c>
      <c r="AQ1" s="185" t="s">
        <v>31</v>
      </c>
      <c r="AR1" s="186" t="s">
        <v>32</v>
      </c>
      <c r="AS1" s="186" t="s">
        <v>99</v>
      </c>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T1" s="198"/>
      <c r="BU1" s="198"/>
      <c r="BV1" s="198"/>
      <c r="BW1" s="198"/>
      <c r="BX1" s="198"/>
      <c r="BY1" s="198"/>
      <c r="BZ1" s="198"/>
      <c r="CA1" s="198"/>
      <c r="CB1" s="198"/>
      <c r="CC1" s="198"/>
      <c r="CD1" s="198"/>
      <c r="CE1" s="198"/>
      <c r="CF1" s="198"/>
      <c r="CG1" s="198"/>
      <c r="CH1" s="198"/>
      <c r="CI1" s="198"/>
      <c r="CJ1" s="198"/>
      <c r="CK1" s="198"/>
      <c r="CL1" s="198"/>
      <c r="CM1" s="198"/>
      <c r="CN1" s="198"/>
      <c r="CO1" s="198"/>
      <c r="CP1" s="198"/>
      <c r="CQ1" s="198"/>
      <c r="CR1" s="198"/>
      <c r="CS1" s="198"/>
      <c r="CT1" s="198"/>
      <c r="CU1" s="198"/>
      <c r="CV1" s="198"/>
      <c r="CW1" s="198"/>
      <c r="CX1" s="198"/>
      <c r="CY1" s="198"/>
      <c r="CZ1" s="198"/>
      <c r="DA1" s="198"/>
      <c r="DB1" s="198"/>
      <c r="DC1" s="198"/>
      <c r="DD1" s="198"/>
      <c r="DE1" s="198"/>
      <c r="DF1" s="198"/>
      <c r="DG1" s="198"/>
      <c r="DH1" s="198"/>
      <c r="DI1" s="198"/>
      <c r="DJ1" s="198"/>
      <c r="DK1" s="198"/>
      <c r="DL1" s="198"/>
      <c r="DM1" s="198"/>
      <c r="DN1" s="198"/>
      <c r="DO1" s="198"/>
      <c r="DP1" s="198"/>
      <c r="DQ1" s="198"/>
      <c r="DR1" s="198"/>
      <c r="DS1" s="198"/>
      <c r="DT1" s="198"/>
      <c r="DU1" s="198"/>
      <c r="DV1" s="198"/>
      <c r="DW1" s="198"/>
      <c r="DX1" s="198"/>
      <c r="DY1" s="198"/>
      <c r="DZ1" s="198"/>
      <c r="EA1" s="198"/>
      <c r="EB1" s="198"/>
      <c r="EC1" s="198"/>
      <c r="ED1" s="198"/>
      <c r="EE1" s="198"/>
      <c r="EF1" s="198"/>
      <c r="EG1" s="198"/>
      <c r="EH1" s="198"/>
      <c r="EI1" s="198"/>
      <c r="EJ1" s="198"/>
      <c r="EK1" s="198"/>
      <c r="EL1" s="198"/>
      <c r="EM1" s="198"/>
      <c r="EN1" s="198"/>
      <c r="EO1" s="198"/>
      <c r="EP1" s="198"/>
      <c r="EQ1" s="198"/>
      <c r="ER1" s="198"/>
    </row>
    <row r="2" s="151" customFormat="1" ht="83.25" hidden="1" customHeight="1" spans="1:148">
      <c r="A2" s="166" t="s">
        <v>100</v>
      </c>
      <c r="B2" s="167" t="s">
        <v>101</v>
      </c>
      <c r="C2" s="167" t="s">
        <v>102</v>
      </c>
      <c r="D2" s="168">
        <v>1</v>
      </c>
      <c r="E2" s="168" t="s">
        <v>103</v>
      </c>
      <c r="F2" s="168" t="s">
        <v>103</v>
      </c>
      <c r="G2" s="169">
        <v>9.32</v>
      </c>
      <c r="H2" s="169">
        <v>8.73066666666667</v>
      </c>
      <c r="I2" s="169">
        <v>13.91</v>
      </c>
      <c r="J2" s="169">
        <v>14.033</v>
      </c>
      <c r="K2" s="178">
        <v>1</v>
      </c>
      <c r="L2" s="178"/>
      <c r="M2" s="178"/>
      <c r="N2" s="178" t="s">
        <v>104</v>
      </c>
      <c r="O2" s="178">
        <f>R2*1.6</f>
        <v>11.2</v>
      </c>
      <c r="P2" s="178">
        <f>R2*1.4</f>
        <v>9.8</v>
      </c>
      <c r="Q2" s="178">
        <v>8.4</v>
      </c>
      <c r="R2" s="181">
        <v>7</v>
      </c>
      <c r="S2" s="178">
        <f>R2*0.8</f>
        <v>5.6</v>
      </c>
      <c r="T2" s="178" t="s">
        <v>105</v>
      </c>
      <c r="U2" s="178" t="s">
        <v>106</v>
      </c>
      <c r="V2" s="183" t="s">
        <v>107</v>
      </c>
      <c r="W2" s="183" t="s">
        <v>108</v>
      </c>
      <c r="X2" s="184" t="s">
        <v>109</v>
      </c>
      <c r="Y2" s="183"/>
      <c r="Z2" s="183"/>
      <c r="AA2" s="183"/>
      <c r="AB2" s="178"/>
      <c r="AC2" s="178"/>
      <c r="AD2" s="178">
        <v>8.5</v>
      </c>
      <c r="AE2" s="178"/>
      <c r="AF2" s="178" t="s">
        <v>110</v>
      </c>
      <c r="AG2" s="187"/>
      <c r="AH2" s="187" t="s">
        <v>111</v>
      </c>
      <c r="AI2" s="172" t="s">
        <v>112</v>
      </c>
      <c r="AJ2" s="167" t="s">
        <v>113</v>
      </c>
      <c r="AK2" s="167"/>
      <c r="AL2" s="167"/>
      <c r="AM2" s="167"/>
      <c r="AN2" s="167"/>
      <c r="AO2" s="167"/>
      <c r="AP2" s="167"/>
      <c r="AQ2" s="189"/>
      <c r="AR2" s="189"/>
      <c r="AS2" s="189"/>
      <c r="AT2" s="152"/>
      <c r="AU2" s="152"/>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c r="BW2" s="152"/>
      <c r="BX2" s="152"/>
      <c r="BY2" s="152"/>
      <c r="BZ2" s="152"/>
      <c r="CA2" s="152"/>
      <c r="CB2" s="152"/>
      <c r="CC2" s="152"/>
      <c r="CD2" s="152"/>
      <c r="CE2" s="152"/>
      <c r="CF2" s="152"/>
      <c r="CG2" s="152"/>
      <c r="CH2" s="152"/>
      <c r="CI2" s="152"/>
      <c r="CJ2" s="152"/>
      <c r="CK2" s="152"/>
      <c r="CL2" s="152"/>
      <c r="CM2" s="152"/>
      <c r="CN2" s="152"/>
      <c r="CO2" s="152"/>
      <c r="CP2" s="152"/>
      <c r="CQ2" s="152"/>
      <c r="CR2" s="152"/>
      <c r="CS2" s="152"/>
      <c r="CT2" s="152"/>
      <c r="CU2" s="152"/>
      <c r="CV2" s="152"/>
      <c r="CW2" s="152"/>
      <c r="CX2" s="152"/>
      <c r="CY2" s="152"/>
      <c r="CZ2" s="152"/>
      <c r="DA2" s="152"/>
      <c r="DB2" s="152"/>
      <c r="DC2" s="152"/>
      <c r="DD2" s="152"/>
      <c r="DE2" s="152"/>
      <c r="DF2" s="152"/>
      <c r="DG2" s="152"/>
      <c r="DH2" s="152"/>
      <c r="DI2" s="152"/>
      <c r="DJ2" s="152"/>
      <c r="DK2" s="152"/>
      <c r="DL2" s="152"/>
      <c r="DM2" s="152"/>
      <c r="DN2" s="152"/>
      <c r="DO2" s="152"/>
      <c r="DP2" s="152"/>
      <c r="DQ2" s="152"/>
      <c r="DR2" s="152"/>
      <c r="DS2" s="152"/>
      <c r="DT2" s="152"/>
      <c r="DU2" s="152"/>
      <c r="DV2" s="152"/>
      <c r="DW2" s="152"/>
      <c r="DX2" s="152"/>
      <c r="DY2" s="152"/>
      <c r="DZ2" s="152"/>
      <c r="EA2" s="152"/>
      <c r="EB2" s="152"/>
      <c r="EC2" s="152"/>
      <c r="ED2" s="152"/>
      <c r="EE2" s="152"/>
      <c r="EF2" s="152"/>
      <c r="EG2" s="152"/>
      <c r="EH2" s="152"/>
      <c r="EI2" s="152"/>
      <c r="EJ2" s="152"/>
      <c r="EK2" s="152"/>
      <c r="EL2" s="152"/>
      <c r="EM2" s="152"/>
      <c r="EN2" s="152"/>
      <c r="EO2" s="152"/>
      <c r="EP2" s="152"/>
      <c r="EQ2" s="152"/>
      <c r="ER2" s="152"/>
    </row>
    <row r="3" s="152" customFormat="1" ht="116.25" hidden="1" customHeight="1" spans="1:45">
      <c r="A3" s="166" t="s">
        <v>100</v>
      </c>
      <c r="B3" s="167" t="s">
        <v>101</v>
      </c>
      <c r="C3" s="167" t="s">
        <v>102</v>
      </c>
      <c r="D3" s="168">
        <v>2</v>
      </c>
      <c r="E3" s="168" t="s">
        <v>8</v>
      </c>
      <c r="F3" s="168" t="s">
        <v>8</v>
      </c>
      <c r="G3" s="169">
        <v>8.71333333333333</v>
      </c>
      <c r="H3" s="169">
        <v>8.8072</v>
      </c>
      <c r="I3" s="169">
        <v>14.3066666666667</v>
      </c>
      <c r="J3" s="169">
        <v>6.9936</v>
      </c>
      <c r="K3" s="178">
        <v>1</v>
      </c>
      <c r="L3" s="178"/>
      <c r="M3" s="178"/>
      <c r="N3" s="178"/>
      <c r="O3" s="178">
        <f t="shared" ref="O3:O11" si="0">R3*1.6</f>
        <v>10.4</v>
      </c>
      <c r="P3" s="178">
        <f t="shared" ref="P3:P11" si="1">R3*1.4</f>
        <v>9.1</v>
      </c>
      <c r="Q3" s="178">
        <f t="shared" ref="Q3:Q9" si="2">R3*1.2</f>
        <v>7.8</v>
      </c>
      <c r="R3" s="181">
        <v>6.5</v>
      </c>
      <c r="S3" s="178">
        <f t="shared" ref="S3:S11" si="3">R3*0.8</f>
        <v>5.2</v>
      </c>
      <c r="T3" s="178"/>
      <c r="U3" s="178" t="s">
        <v>114</v>
      </c>
      <c r="V3" s="183" t="s">
        <v>107</v>
      </c>
      <c r="W3" s="183" t="s">
        <v>108</v>
      </c>
      <c r="X3" s="184" t="s">
        <v>109</v>
      </c>
      <c r="Y3" s="183"/>
      <c r="Z3" s="183"/>
      <c r="AA3" s="183"/>
      <c r="AB3" s="178"/>
      <c r="AC3" s="178"/>
      <c r="AD3" s="178">
        <v>1.9</v>
      </c>
      <c r="AE3" s="178"/>
      <c r="AF3" s="178" t="s">
        <v>110</v>
      </c>
      <c r="AG3" s="187"/>
      <c r="AH3" s="187" t="s">
        <v>115</v>
      </c>
      <c r="AI3" s="172" t="s">
        <v>116</v>
      </c>
      <c r="AJ3" s="167" t="s">
        <v>113</v>
      </c>
      <c r="AK3" s="167"/>
      <c r="AL3" s="167"/>
      <c r="AM3" s="167"/>
      <c r="AN3" s="167"/>
      <c r="AO3" s="167"/>
      <c r="AP3" s="167"/>
      <c r="AQ3" s="189"/>
      <c r="AR3" s="189"/>
      <c r="AS3" s="189"/>
    </row>
    <row r="4" s="151" customFormat="1" hidden="1" customHeight="1" spans="1:148">
      <c r="A4" s="166" t="s">
        <v>100</v>
      </c>
      <c r="B4" s="167" t="s">
        <v>101</v>
      </c>
      <c r="C4" s="167" t="s">
        <v>102</v>
      </c>
      <c r="D4" s="168">
        <v>3</v>
      </c>
      <c r="E4" s="168" t="s">
        <v>12</v>
      </c>
      <c r="F4" s="168" t="s">
        <v>12</v>
      </c>
      <c r="G4" s="169">
        <v>23.0066666666667</v>
      </c>
      <c r="H4" s="169">
        <v>21.7736666666667</v>
      </c>
      <c r="I4" s="169">
        <v>25.4166666666667</v>
      </c>
      <c r="J4" s="169">
        <v>24.8983333333333</v>
      </c>
      <c r="K4" s="178">
        <v>1</v>
      </c>
      <c r="L4" s="178"/>
      <c r="M4" s="178" t="s">
        <v>104</v>
      </c>
      <c r="N4" s="178" t="s">
        <v>104</v>
      </c>
      <c r="O4" s="178">
        <f t="shared" si="0"/>
        <v>32</v>
      </c>
      <c r="P4" s="178">
        <f t="shared" si="1"/>
        <v>28</v>
      </c>
      <c r="Q4" s="178">
        <f t="shared" si="2"/>
        <v>24</v>
      </c>
      <c r="R4" s="181">
        <v>20</v>
      </c>
      <c r="S4" s="178">
        <f t="shared" si="3"/>
        <v>16</v>
      </c>
      <c r="T4" s="178" t="s">
        <v>117</v>
      </c>
      <c r="U4" s="178" t="s">
        <v>118</v>
      </c>
      <c r="V4" s="183" t="s">
        <v>107</v>
      </c>
      <c r="W4" s="183" t="s">
        <v>108</v>
      </c>
      <c r="X4" s="184" t="s">
        <v>109</v>
      </c>
      <c r="Y4" s="183"/>
      <c r="Z4" s="183"/>
      <c r="AA4" s="183"/>
      <c r="AB4" s="178"/>
      <c r="AC4" s="178"/>
      <c r="AD4" s="178">
        <v>17.6</v>
      </c>
      <c r="AE4" s="178"/>
      <c r="AF4" s="178" t="s">
        <v>110</v>
      </c>
      <c r="AG4" s="187"/>
      <c r="AH4" s="187" t="s">
        <v>111</v>
      </c>
      <c r="AI4" s="172" t="s">
        <v>119</v>
      </c>
      <c r="AJ4" s="167" t="s">
        <v>113</v>
      </c>
      <c r="AK4" s="167"/>
      <c r="AL4" s="167"/>
      <c r="AM4" s="167"/>
      <c r="AN4" s="167"/>
      <c r="AO4" s="167"/>
      <c r="AP4" s="167"/>
      <c r="AQ4" s="189"/>
      <c r="AR4" s="189"/>
      <c r="AS4" s="189"/>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c r="CF4" s="152"/>
      <c r="CG4" s="152"/>
      <c r="CH4" s="152"/>
      <c r="CI4" s="152"/>
      <c r="CJ4" s="152"/>
      <c r="CK4" s="152"/>
      <c r="CL4" s="152"/>
      <c r="CM4" s="152"/>
      <c r="CN4" s="152"/>
      <c r="CO4" s="152"/>
      <c r="CP4" s="152"/>
      <c r="CQ4" s="152"/>
      <c r="CR4" s="152"/>
      <c r="CS4" s="152"/>
      <c r="CT4" s="152"/>
      <c r="CU4" s="152"/>
      <c r="CV4" s="152"/>
      <c r="CW4" s="152"/>
      <c r="CX4" s="152"/>
      <c r="CY4" s="152"/>
      <c r="CZ4" s="152"/>
      <c r="DA4" s="152"/>
      <c r="DB4" s="152"/>
      <c r="DC4" s="152"/>
      <c r="DD4" s="152"/>
      <c r="DE4" s="152"/>
      <c r="DF4" s="152"/>
      <c r="DG4" s="152"/>
      <c r="DH4" s="152"/>
      <c r="DI4" s="152"/>
      <c r="DJ4" s="152"/>
      <c r="DK4" s="152"/>
      <c r="DL4" s="152"/>
      <c r="DM4" s="152"/>
      <c r="DN4" s="152"/>
      <c r="DO4" s="152"/>
      <c r="DP4" s="152"/>
      <c r="DQ4" s="152"/>
      <c r="DR4" s="152"/>
      <c r="DS4" s="152"/>
      <c r="DT4" s="152"/>
      <c r="DU4" s="152"/>
      <c r="DV4" s="152"/>
      <c r="DW4" s="152"/>
      <c r="DX4" s="152"/>
      <c r="DY4" s="152"/>
      <c r="DZ4" s="152"/>
      <c r="EA4" s="152"/>
      <c r="EB4" s="152"/>
      <c r="EC4" s="152"/>
      <c r="ED4" s="152"/>
      <c r="EE4" s="152"/>
      <c r="EF4" s="152"/>
      <c r="EG4" s="152"/>
      <c r="EH4" s="152"/>
      <c r="EI4" s="152"/>
      <c r="EJ4" s="152"/>
      <c r="EK4" s="152"/>
      <c r="EL4" s="152"/>
      <c r="EM4" s="152"/>
      <c r="EN4" s="152"/>
      <c r="EO4" s="152"/>
      <c r="EP4" s="152"/>
      <c r="EQ4" s="152"/>
      <c r="ER4" s="152"/>
    </row>
    <row r="5" s="152" customFormat="1" hidden="1" customHeight="1" spans="1:45">
      <c r="A5" s="166" t="s">
        <v>100</v>
      </c>
      <c r="B5" s="167" t="s">
        <v>101</v>
      </c>
      <c r="C5" s="167" t="s">
        <v>102</v>
      </c>
      <c r="D5" s="168">
        <v>4</v>
      </c>
      <c r="E5" s="168" t="s">
        <v>120</v>
      </c>
      <c r="F5" s="168" t="s">
        <v>121</v>
      </c>
      <c r="G5" s="169">
        <v>9.45333333333333</v>
      </c>
      <c r="H5" s="169">
        <v>6.09733333333333</v>
      </c>
      <c r="I5" s="169">
        <v>8.15666666666667</v>
      </c>
      <c r="J5" s="169">
        <v>5.294</v>
      </c>
      <c r="K5" s="178">
        <v>1</v>
      </c>
      <c r="L5" s="178"/>
      <c r="M5" s="178"/>
      <c r="N5" s="178" t="s">
        <v>104</v>
      </c>
      <c r="O5" s="178">
        <f t="shared" si="0"/>
        <v>16</v>
      </c>
      <c r="P5" s="178">
        <f t="shared" si="1"/>
        <v>14</v>
      </c>
      <c r="Q5" s="178">
        <f t="shared" si="2"/>
        <v>12</v>
      </c>
      <c r="R5" s="181">
        <v>10</v>
      </c>
      <c r="S5" s="178">
        <f t="shared" si="3"/>
        <v>8</v>
      </c>
      <c r="T5" s="178" t="s">
        <v>117</v>
      </c>
      <c r="U5" s="178" t="s">
        <v>122</v>
      </c>
      <c r="V5" s="183" t="s">
        <v>123</v>
      </c>
      <c r="W5" s="183" t="s">
        <v>108</v>
      </c>
      <c r="X5" s="183"/>
      <c r="Y5" s="183"/>
      <c r="Z5" s="183"/>
      <c r="AA5" s="183"/>
      <c r="AB5" s="178"/>
      <c r="AC5" s="178"/>
      <c r="AD5" s="178">
        <v>1.3</v>
      </c>
      <c r="AE5" s="178"/>
      <c r="AF5" s="178" t="s">
        <v>110</v>
      </c>
      <c r="AG5" s="187" t="s">
        <v>124</v>
      </c>
      <c r="AH5" s="187" t="s">
        <v>111</v>
      </c>
      <c r="AI5" s="172" t="s">
        <v>125</v>
      </c>
      <c r="AJ5" s="167" t="s">
        <v>113</v>
      </c>
      <c r="AK5" s="167"/>
      <c r="AL5" s="167"/>
      <c r="AM5" s="167"/>
      <c r="AN5" s="167"/>
      <c r="AO5" s="167"/>
      <c r="AP5" s="167"/>
      <c r="AQ5" s="189"/>
      <c r="AR5" s="189"/>
      <c r="AS5" s="189"/>
    </row>
    <row r="6" s="152" customFormat="1" customHeight="1" spans="1:45">
      <c r="A6" s="166" t="s">
        <v>100</v>
      </c>
      <c r="B6" s="167" t="s">
        <v>101</v>
      </c>
      <c r="C6" s="167" t="s">
        <v>102</v>
      </c>
      <c r="D6" s="168">
        <v>5</v>
      </c>
      <c r="E6" s="168" t="s">
        <v>126</v>
      </c>
      <c r="F6" s="168" t="s">
        <v>127</v>
      </c>
      <c r="G6" s="169"/>
      <c r="H6" s="169">
        <v>11.9233333333333</v>
      </c>
      <c r="I6" s="169"/>
      <c r="J6" s="169">
        <v>5.99333333333333</v>
      </c>
      <c r="K6" s="178">
        <v>1</v>
      </c>
      <c r="L6" s="178"/>
      <c r="M6" s="178"/>
      <c r="N6" s="178"/>
      <c r="O6" s="178">
        <f t="shared" si="0"/>
        <v>6.4</v>
      </c>
      <c r="P6" s="178">
        <f t="shared" si="1"/>
        <v>5.6</v>
      </c>
      <c r="Q6" s="178">
        <f t="shared" si="2"/>
        <v>4.8</v>
      </c>
      <c r="R6" s="181">
        <v>4</v>
      </c>
      <c r="S6" s="178">
        <f t="shared" si="3"/>
        <v>3.2</v>
      </c>
      <c r="T6" s="178" t="s">
        <v>117</v>
      </c>
      <c r="U6" s="178" t="s">
        <v>122</v>
      </c>
      <c r="V6" s="183" t="s">
        <v>128</v>
      </c>
      <c r="W6" s="183"/>
      <c r="X6" s="183"/>
      <c r="Y6" s="183"/>
      <c r="Z6" s="183"/>
      <c r="AA6" s="183"/>
      <c r="AB6" s="178"/>
      <c r="AC6" s="178"/>
      <c r="AD6" s="178"/>
      <c r="AE6" s="178" t="s">
        <v>129</v>
      </c>
      <c r="AF6" s="178" t="s">
        <v>110</v>
      </c>
      <c r="AG6" s="187" t="s">
        <v>130</v>
      </c>
      <c r="AH6" s="172" t="s">
        <v>131</v>
      </c>
      <c r="AI6" s="172" t="s">
        <v>132</v>
      </c>
      <c r="AJ6" s="167" t="s">
        <v>133</v>
      </c>
      <c r="AK6" s="167"/>
      <c r="AL6" s="167"/>
      <c r="AM6" s="167"/>
      <c r="AN6" s="167"/>
      <c r="AO6" s="190">
        <v>5.511</v>
      </c>
      <c r="AP6" s="191">
        <v>4.92666666666667</v>
      </c>
      <c r="AQ6" s="192">
        <f>(5.247+5.715+5.1)/3</f>
        <v>5.354</v>
      </c>
      <c r="AR6" s="189"/>
      <c r="AS6" s="189"/>
    </row>
    <row r="7" s="152" customFormat="1" ht="99" customHeight="1" spans="1:45">
      <c r="A7" s="166" t="s">
        <v>100</v>
      </c>
      <c r="B7" s="167" t="s">
        <v>101</v>
      </c>
      <c r="C7" s="167" t="s">
        <v>102</v>
      </c>
      <c r="D7" s="168">
        <v>6</v>
      </c>
      <c r="E7" s="168" t="s">
        <v>134</v>
      </c>
      <c r="F7" s="168" t="s">
        <v>135</v>
      </c>
      <c r="G7" s="169">
        <v>5.18333333333333</v>
      </c>
      <c r="H7" s="169">
        <v>5.17</v>
      </c>
      <c r="I7" s="169">
        <v>3.98</v>
      </c>
      <c r="J7" s="169">
        <v>3.44666666666667</v>
      </c>
      <c r="K7" s="178">
        <v>1</v>
      </c>
      <c r="L7" s="178"/>
      <c r="M7" s="178"/>
      <c r="N7" s="178"/>
      <c r="O7" s="178">
        <f t="shared" si="0"/>
        <v>6.4</v>
      </c>
      <c r="P7" s="178">
        <f t="shared" si="1"/>
        <v>5.6</v>
      </c>
      <c r="Q7" s="178">
        <f t="shared" si="2"/>
        <v>4.8</v>
      </c>
      <c r="R7" s="181">
        <v>4</v>
      </c>
      <c r="S7" s="178">
        <f t="shared" si="3"/>
        <v>3.2</v>
      </c>
      <c r="T7" s="178"/>
      <c r="U7" s="178" t="s">
        <v>136</v>
      </c>
      <c r="V7" s="183" t="s">
        <v>128</v>
      </c>
      <c r="W7" s="183" t="s">
        <v>108</v>
      </c>
      <c r="X7" s="184" t="s">
        <v>109</v>
      </c>
      <c r="Y7" s="183"/>
      <c r="Z7" s="183"/>
      <c r="AA7" s="183"/>
      <c r="AB7" s="178"/>
      <c r="AC7" s="178"/>
      <c r="AD7" s="178">
        <v>1.7</v>
      </c>
      <c r="AE7" s="178" t="s">
        <v>129</v>
      </c>
      <c r="AF7" s="178" t="s">
        <v>110</v>
      </c>
      <c r="AG7" s="187" t="s">
        <v>137</v>
      </c>
      <c r="AH7" s="187" t="s">
        <v>131</v>
      </c>
      <c r="AI7" s="172" t="s">
        <v>138</v>
      </c>
      <c r="AJ7" s="167" t="s">
        <v>133</v>
      </c>
      <c r="AK7" s="167"/>
      <c r="AL7" s="167"/>
      <c r="AM7" s="167"/>
      <c r="AN7" s="167"/>
      <c r="AO7" s="190">
        <v>8.24333333333333</v>
      </c>
      <c r="AP7" s="191">
        <v>9.03333333333333</v>
      </c>
      <c r="AQ7" s="192">
        <f>(9.057+9.012+9.02)/3</f>
        <v>9.02966666666667</v>
      </c>
      <c r="AR7" s="189"/>
      <c r="AS7" s="189"/>
    </row>
    <row r="8" s="152" customFormat="1" customHeight="1" spans="1:45">
      <c r="A8" s="166" t="s">
        <v>100</v>
      </c>
      <c r="B8" s="167" t="s">
        <v>101</v>
      </c>
      <c r="C8" s="167" t="s">
        <v>102</v>
      </c>
      <c r="D8" s="168">
        <v>7</v>
      </c>
      <c r="E8" s="168" t="s">
        <v>139</v>
      </c>
      <c r="F8" s="168" t="s">
        <v>140</v>
      </c>
      <c r="G8" s="169">
        <v>1.76333333333333</v>
      </c>
      <c r="H8" s="169">
        <v>1.93666666666667</v>
      </c>
      <c r="I8" s="169">
        <v>1.7</v>
      </c>
      <c r="J8" s="169">
        <v>0.786666666666667</v>
      </c>
      <c r="K8" s="178">
        <v>1</v>
      </c>
      <c r="L8" s="178"/>
      <c r="M8" s="178"/>
      <c r="N8" s="178"/>
      <c r="O8" s="180">
        <f t="shared" si="0"/>
        <v>3.2</v>
      </c>
      <c r="P8" s="180">
        <f t="shared" si="1"/>
        <v>2.8</v>
      </c>
      <c r="Q8" s="180">
        <f t="shared" si="2"/>
        <v>2.4</v>
      </c>
      <c r="R8" s="180">
        <v>2</v>
      </c>
      <c r="S8" s="180">
        <f t="shared" si="3"/>
        <v>1.6</v>
      </c>
      <c r="T8" s="178"/>
      <c r="U8" s="178" t="s">
        <v>141</v>
      </c>
      <c r="V8" s="183" t="s">
        <v>142</v>
      </c>
      <c r="W8" s="183" t="s">
        <v>108</v>
      </c>
      <c r="X8" s="183"/>
      <c r="Y8" s="183"/>
      <c r="Z8" s="183"/>
      <c r="AA8" s="183"/>
      <c r="AB8" s="178"/>
      <c r="AC8" s="178"/>
      <c r="AD8" s="178">
        <v>1</v>
      </c>
      <c r="AE8" s="178" t="s">
        <v>129</v>
      </c>
      <c r="AF8" s="178" t="s">
        <v>110</v>
      </c>
      <c r="AG8" s="187"/>
      <c r="AH8" s="172" t="s">
        <v>143</v>
      </c>
      <c r="AI8" s="172" t="s">
        <v>144</v>
      </c>
      <c r="AJ8" s="167" t="s">
        <v>133</v>
      </c>
      <c r="AK8" s="167"/>
      <c r="AL8" s="167"/>
      <c r="AM8" s="167"/>
      <c r="AN8" s="167"/>
      <c r="AO8" s="190">
        <v>2.9</v>
      </c>
      <c r="AP8" s="191">
        <v>1.79133333333333</v>
      </c>
      <c r="AQ8" s="192">
        <f>(1.775+1.77+1.76)/3</f>
        <v>1.76833333333333</v>
      </c>
      <c r="AR8" s="189"/>
      <c r="AS8" s="189"/>
    </row>
    <row r="9" s="152" customFormat="1" customHeight="1" spans="1:45">
      <c r="A9" s="166" t="s">
        <v>100</v>
      </c>
      <c r="B9" s="167" t="s">
        <v>101</v>
      </c>
      <c r="C9" s="167" t="s">
        <v>102</v>
      </c>
      <c r="D9" s="168">
        <v>8</v>
      </c>
      <c r="E9" s="168" t="s">
        <v>145</v>
      </c>
      <c r="F9" s="168" t="s">
        <v>146</v>
      </c>
      <c r="G9" s="169">
        <v>1.93</v>
      </c>
      <c r="H9" s="169">
        <v>2.42333333333333</v>
      </c>
      <c r="I9" s="169">
        <v>1.59</v>
      </c>
      <c r="J9" s="169">
        <v>1.43333333333333</v>
      </c>
      <c r="K9" s="178">
        <v>1</v>
      </c>
      <c r="L9" s="178"/>
      <c r="M9" s="178"/>
      <c r="N9" s="178"/>
      <c r="O9" s="180">
        <f t="shared" si="0"/>
        <v>4.8</v>
      </c>
      <c r="P9" s="180">
        <f t="shared" si="1"/>
        <v>4.2</v>
      </c>
      <c r="Q9" s="180">
        <f t="shared" si="2"/>
        <v>3.6</v>
      </c>
      <c r="R9" s="180">
        <v>3</v>
      </c>
      <c r="S9" s="180">
        <f t="shared" si="3"/>
        <v>2.4</v>
      </c>
      <c r="T9" s="178"/>
      <c r="U9" s="178" t="s">
        <v>141</v>
      </c>
      <c r="V9" s="183" t="s">
        <v>142</v>
      </c>
      <c r="W9" s="183" t="s">
        <v>108</v>
      </c>
      <c r="X9" s="183"/>
      <c r="Y9" s="183"/>
      <c r="Z9" s="183"/>
      <c r="AA9" s="183"/>
      <c r="AB9" s="178"/>
      <c r="AC9" s="178"/>
      <c r="AD9" s="178">
        <v>1.7</v>
      </c>
      <c r="AE9" s="178" t="s">
        <v>129</v>
      </c>
      <c r="AF9" s="178" t="s">
        <v>110</v>
      </c>
      <c r="AG9" s="187"/>
      <c r="AH9" s="172" t="s">
        <v>147</v>
      </c>
      <c r="AI9" s="172" t="s">
        <v>148</v>
      </c>
      <c r="AJ9" s="167" t="s">
        <v>133</v>
      </c>
      <c r="AK9" s="167"/>
      <c r="AL9" s="167"/>
      <c r="AM9" s="167"/>
      <c r="AN9" s="167"/>
      <c r="AO9" s="190">
        <v>2.84433333333333</v>
      </c>
      <c r="AP9" s="191">
        <v>2.6</v>
      </c>
      <c r="AQ9" s="192">
        <f>(2.673+2.333+2.32)/3</f>
        <v>2.442</v>
      </c>
      <c r="AR9" s="189"/>
      <c r="AS9" s="189"/>
    </row>
    <row r="10" s="152" customFormat="1" ht="90.75" hidden="1" customHeight="1" spans="1:45">
      <c r="A10" s="166" t="s">
        <v>100</v>
      </c>
      <c r="B10" s="167" t="s">
        <v>101</v>
      </c>
      <c r="C10" s="167" t="s">
        <v>102</v>
      </c>
      <c r="D10" s="168">
        <v>9</v>
      </c>
      <c r="E10" s="168" t="s">
        <v>149</v>
      </c>
      <c r="F10" s="168" t="s">
        <v>150</v>
      </c>
      <c r="G10" s="169">
        <v>2.32333333333333</v>
      </c>
      <c r="H10" s="169">
        <v>1.28366666666667</v>
      </c>
      <c r="I10" s="169"/>
      <c r="J10" s="169">
        <v>1.51525</v>
      </c>
      <c r="K10" s="178">
        <v>1</v>
      </c>
      <c r="L10" s="178"/>
      <c r="M10" s="178"/>
      <c r="N10" s="178"/>
      <c r="O10" s="178">
        <f t="shared" si="0"/>
        <v>4.8</v>
      </c>
      <c r="P10" s="178">
        <f t="shared" si="1"/>
        <v>4.2</v>
      </c>
      <c r="Q10" s="178">
        <v>3</v>
      </c>
      <c r="R10" s="181">
        <v>3</v>
      </c>
      <c r="S10" s="178">
        <f t="shared" si="3"/>
        <v>2.4</v>
      </c>
      <c r="T10" s="178"/>
      <c r="U10" s="178" t="s">
        <v>136</v>
      </c>
      <c r="V10" s="183" t="s">
        <v>151</v>
      </c>
      <c r="W10" s="183" t="s">
        <v>108</v>
      </c>
      <c r="X10" s="183"/>
      <c r="Y10" s="183"/>
      <c r="Z10" s="183"/>
      <c r="AA10" s="183"/>
      <c r="AB10" s="178"/>
      <c r="AC10" s="178"/>
      <c r="AD10" s="178">
        <v>1.4</v>
      </c>
      <c r="AE10" s="178"/>
      <c r="AF10" s="178" t="s">
        <v>110</v>
      </c>
      <c r="AG10" s="187" t="s">
        <v>152</v>
      </c>
      <c r="AH10" s="187" t="s">
        <v>153</v>
      </c>
      <c r="AI10" s="172" t="s">
        <v>154</v>
      </c>
      <c r="AJ10" s="167" t="s">
        <v>113</v>
      </c>
      <c r="AK10" s="167"/>
      <c r="AL10" s="167"/>
      <c r="AM10" s="167"/>
      <c r="AN10" s="167"/>
      <c r="AO10" s="167"/>
      <c r="AP10" s="167"/>
      <c r="AQ10" s="189"/>
      <c r="AR10" s="189"/>
      <c r="AS10" s="189"/>
    </row>
    <row r="11" s="152" customFormat="1" ht="90.75" hidden="1" customHeight="1" spans="1:45">
      <c r="A11" s="166"/>
      <c r="B11" s="167" t="s">
        <v>101</v>
      </c>
      <c r="C11" s="167" t="s">
        <v>102</v>
      </c>
      <c r="D11" s="168">
        <v>10</v>
      </c>
      <c r="E11" s="168" t="s">
        <v>155</v>
      </c>
      <c r="F11" s="168" t="s">
        <v>156</v>
      </c>
      <c r="G11" s="169"/>
      <c r="H11" s="169">
        <v>1.971</v>
      </c>
      <c r="I11" s="169"/>
      <c r="J11" s="169">
        <v>1.08366666666667</v>
      </c>
      <c r="K11" s="178">
        <v>1</v>
      </c>
      <c r="L11" s="178"/>
      <c r="M11" s="178"/>
      <c r="N11" s="178"/>
      <c r="O11" s="178">
        <f t="shared" si="0"/>
        <v>3.2</v>
      </c>
      <c r="P11" s="178">
        <f t="shared" si="1"/>
        <v>2.8</v>
      </c>
      <c r="Q11" s="178">
        <f t="shared" ref="Q11:Q13" si="4">R11*1.2</f>
        <v>2.4</v>
      </c>
      <c r="R11" s="181">
        <v>2</v>
      </c>
      <c r="S11" s="178">
        <f t="shared" si="3"/>
        <v>1.6</v>
      </c>
      <c r="T11" s="178"/>
      <c r="U11" s="178" t="s">
        <v>136</v>
      </c>
      <c r="V11" s="183" t="s">
        <v>157</v>
      </c>
      <c r="W11" s="183"/>
      <c r="X11" s="183"/>
      <c r="Y11" s="183"/>
      <c r="Z11" s="183"/>
      <c r="AA11" s="183"/>
      <c r="AB11" s="178"/>
      <c r="AC11" s="178"/>
      <c r="AD11" s="178"/>
      <c r="AE11" s="178"/>
      <c r="AF11" s="178" t="s">
        <v>110</v>
      </c>
      <c r="AG11" s="187" t="s">
        <v>152</v>
      </c>
      <c r="AH11" s="187" t="s">
        <v>158</v>
      </c>
      <c r="AI11" s="172" t="s">
        <v>159</v>
      </c>
      <c r="AJ11" s="167" t="s">
        <v>113</v>
      </c>
      <c r="AK11" s="167"/>
      <c r="AL11" s="167"/>
      <c r="AM11" s="167"/>
      <c r="AN11" s="167"/>
      <c r="AO11" s="167"/>
      <c r="AP11" s="167"/>
      <c r="AQ11" s="189"/>
      <c r="AR11" s="189"/>
      <c r="AS11" s="189"/>
    </row>
    <row r="12" s="152" customFormat="1" ht="90.75" customHeight="1" spans="1:45">
      <c r="A12" s="166"/>
      <c r="B12" s="167" t="s">
        <v>101</v>
      </c>
      <c r="C12" s="167" t="s">
        <v>102</v>
      </c>
      <c r="D12" s="168">
        <v>11</v>
      </c>
      <c r="E12" s="168" t="s">
        <v>160</v>
      </c>
      <c r="F12" s="168" t="s">
        <v>161</v>
      </c>
      <c r="G12" s="169"/>
      <c r="H12" s="169"/>
      <c r="I12" s="169"/>
      <c r="J12" s="169"/>
      <c r="K12" s="178">
        <v>1</v>
      </c>
      <c r="L12" s="178"/>
      <c r="M12" s="178"/>
      <c r="N12" s="178"/>
      <c r="O12" s="178">
        <f t="shared" ref="O12:O13" si="5">R12*1.6</f>
        <v>6.4</v>
      </c>
      <c r="P12" s="178">
        <f t="shared" ref="P12:P13" si="6">R12*1.4</f>
        <v>5.6</v>
      </c>
      <c r="Q12" s="178">
        <f t="shared" si="4"/>
        <v>4.8</v>
      </c>
      <c r="R12" s="181">
        <v>4</v>
      </c>
      <c r="S12" s="178">
        <f t="shared" ref="S12:S13" si="7">R12*0.8</f>
        <v>3.2</v>
      </c>
      <c r="T12" s="178"/>
      <c r="U12" s="178"/>
      <c r="V12" s="183" t="s">
        <v>157</v>
      </c>
      <c r="W12" s="183"/>
      <c r="X12" s="183"/>
      <c r="Y12" s="183"/>
      <c r="Z12" s="183"/>
      <c r="AA12" s="183"/>
      <c r="AB12" s="178"/>
      <c r="AC12" s="178"/>
      <c r="AD12" s="178"/>
      <c r="AE12" s="178"/>
      <c r="AF12" s="178" t="s">
        <v>110</v>
      </c>
      <c r="AG12" s="187" t="s">
        <v>152</v>
      </c>
      <c r="AH12" s="187" t="s">
        <v>162</v>
      </c>
      <c r="AI12" s="172" t="s">
        <v>163</v>
      </c>
      <c r="AJ12" s="167" t="s">
        <v>133</v>
      </c>
      <c r="AK12" s="167"/>
      <c r="AL12" s="167"/>
      <c r="AM12" s="167"/>
      <c r="AN12" s="167"/>
      <c r="AO12" s="190">
        <v>3.133</v>
      </c>
      <c r="AP12" s="191">
        <v>3.127</v>
      </c>
      <c r="AQ12" s="192">
        <f>(3.075+3.176+3.02)/3</f>
        <v>3.09033333333333</v>
      </c>
      <c r="AR12" s="189"/>
      <c r="AS12" s="189"/>
    </row>
    <row r="13" s="152" customFormat="1" ht="123" customHeight="1" spans="1:45">
      <c r="A13" s="166"/>
      <c r="B13" s="167" t="s">
        <v>101</v>
      </c>
      <c r="C13" s="167" t="s">
        <v>102</v>
      </c>
      <c r="D13" s="168">
        <v>12</v>
      </c>
      <c r="E13" s="168" t="s">
        <v>164</v>
      </c>
      <c r="F13" s="168" t="s">
        <v>23</v>
      </c>
      <c r="G13" s="169">
        <v>2.98</v>
      </c>
      <c r="H13" s="169">
        <v>2.88666666666667</v>
      </c>
      <c r="I13" s="169">
        <v>3.18333333333333</v>
      </c>
      <c r="J13" s="169">
        <v>3.57666666666667</v>
      </c>
      <c r="K13" s="178">
        <v>1.5</v>
      </c>
      <c r="L13" s="178"/>
      <c r="M13" s="178"/>
      <c r="N13" s="178"/>
      <c r="O13" s="178">
        <f t="shared" si="5"/>
        <v>5.28</v>
      </c>
      <c r="P13" s="178">
        <f t="shared" si="6"/>
        <v>4.62</v>
      </c>
      <c r="Q13" s="178">
        <f t="shared" si="4"/>
        <v>3.96</v>
      </c>
      <c r="R13" s="178">
        <v>3.3</v>
      </c>
      <c r="S13" s="178">
        <f t="shared" si="7"/>
        <v>2.64</v>
      </c>
      <c r="T13" s="178"/>
      <c r="U13" s="178"/>
      <c r="V13" s="183"/>
      <c r="W13" s="183" t="s">
        <v>108</v>
      </c>
      <c r="X13" s="184" t="s">
        <v>109</v>
      </c>
      <c r="Y13" s="183"/>
      <c r="Z13" s="183"/>
      <c r="AA13" s="183"/>
      <c r="AB13" s="178"/>
      <c r="AC13" s="178"/>
      <c r="AD13" s="178"/>
      <c r="AE13" s="178" t="s">
        <v>129</v>
      </c>
      <c r="AF13" s="178" t="s">
        <v>110</v>
      </c>
      <c r="AG13" s="187"/>
      <c r="AH13" s="187" t="s">
        <v>165</v>
      </c>
      <c r="AI13" s="172" t="s">
        <v>166</v>
      </c>
      <c r="AJ13" s="167" t="s">
        <v>133</v>
      </c>
      <c r="AK13" s="167"/>
      <c r="AL13" s="167"/>
      <c r="AM13" s="167"/>
      <c r="AN13" s="167"/>
      <c r="AO13" s="187">
        <f>(3.698+3.722+3.352)/3</f>
        <v>3.59066666666667</v>
      </c>
      <c r="AP13" s="191" t="s">
        <v>9</v>
      </c>
      <c r="AQ13" s="191" t="s">
        <v>9</v>
      </c>
      <c r="AR13" s="189"/>
      <c r="AS13" s="189"/>
    </row>
    <row r="14" s="152" customFormat="1" ht="90.75" customHeight="1" spans="1:45">
      <c r="A14" s="166"/>
      <c r="B14" s="167" t="s">
        <v>101</v>
      </c>
      <c r="C14" s="167" t="s">
        <v>102</v>
      </c>
      <c r="D14" s="168">
        <v>13</v>
      </c>
      <c r="E14" s="168" t="s">
        <v>167</v>
      </c>
      <c r="F14" s="168" t="s">
        <v>168</v>
      </c>
      <c r="G14" s="169">
        <v>15.1666666666667</v>
      </c>
      <c r="H14" s="169">
        <v>18.2933333333333</v>
      </c>
      <c r="I14" s="169">
        <v>16.8733333333333</v>
      </c>
      <c r="J14" s="169">
        <v>11.1033333333333</v>
      </c>
      <c r="K14" s="178">
        <v>1</v>
      </c>
      <c r="L14" s="178"/>
      <c r="M14" s="178"/>
      <c r="N14" s="178"/>
      <c r="O14" s="178"/>
      <c r="P14" s="178"/>
      <c r="Q14" s="178"/>
      <c r="R14" s="178"/>
      <c r="S14" s="178"/>
      <c r="T14" s="178"/>
      <c r="U14" s="178"/>
      <c r="V14" s="183"/>
      <c r="W14" s="183" t="s">
        <v>108</v>
      </c>
      <c r="X14" s="183"/>
      <c r="Y14" s="183"/>
      <c r="Z14" s="183"/>
      <c r="AA14" s="183"/>
      <c r="AB14" s="178"/>
      <c r="AC14" s="178"/>
      <c r="AD14" s="178"/>
      <c r="AE14" s="178" t="s">
        <v>129</v>
      </c>
      <c r="AF14" s="178" t="s">
        <v>110</v>
      </c>
      <c r="AG14" s="187"/>
      <c r="AH14" s="187" t="s">
        <v>169</v>
      </c>
      <c r="AI14" s="172" t="s">
        <v>170</v>
      </c>
      <c r="AJ14" s="167" t="s">
        <v>133</v>
      </c>
      <c r="AK14" s="167"/>
      <c r="AL14" s="167"/>
      <c r="AM14" s="167"/>
      <c r="AN14" s="167"/>
      <c r="AO14" s="187">
        <f>(2.773+3.176+4.774)/3</f>
        <v>3.57433333333333</v>
      </c>
      <c r="AP14" s="191" t="s">
        <v>9</v>
      </c>
      <c r="AQ14" s="191" t="s">
        <v>9</v>
      </c>
      <c r="AR14" s="189"/>
      <c r="AS14" s="189"/>
    </row>
    <row r="15" s="152" customFormat="1" ht="107.25" customHeight="1" spans="1:45">
      <c r="A15" s="166" t="s">
        <v>100</v>
      </c>
      <c r="B15" s="167" t="s">
        <v>101</v>
      </c>
      <c r="C15" s="167" t="s">
        <v>102</v>
      </c>
      <c r="D15" s="168">
        <v>14</v>
      </c>
      <c r="E15" s="168" t="s">
        <v>171</v>
      </c>
      <c r="F15" s="168" t="s">
        <v>14</v>
      </c>
      <c r="G15" s="169">
        <v>9.19</v>
      </c>
      <c r="H15" s="169">
        <v>13.75</v>
      </c>
      <c r="I15" s="169">
        <v>12.3</v>
      </c>
      <c r="J15" s="169">
        <v>10.0333333333333</v>
      </c>
      <c r="K15" s="178">
        <v>1.5</v>
      </c>
      <c r="L15" s="178"/>
      <c r="M15" s="178" t="s">
        <v>104</v>
      </c>
      <c r="N15" s="178" t="s">
        <v>104</v>
      </c>
      <c r="O15" s="178">
        <f t="shared" ref="O15:O22" si="8">R15*1.6</f>
        <v>16</v>
      </c>
      <c r="P15" s="178">
        <f t="shared" ref="P15:P22" si="9">R15*1.4</f>
        <v>14</v>
      </c>
      <c r="Q15" s="178">
        <f t="shared" ref="Q15:Q22" si="10">R15*1.2</f>
        <v>12</v>
      </c>
      <c r="R15" s="181">
        <v>10</v>
      </c>
      <c r="S15" s="178">
        <f t="shared" ref="S15:S22" si="11">R15*0.8</f>
        <v>8</v>
      </c>
      <c r="T15" s="178"/>
      <c r="U15" s="178" t="s">
        <v>172</v>
      </c>
      <c r="V15" s="183" t="s">
        <v>128</v>
      </c>
      <c r="W15" s="183" t="s">
        <v>108</v>
      </c>
      <c r="X15" s="184" t="s">
        <v>109</v>
      </c>
      <c r="Y15" s="183"/>
      <c r="Z15" s="183"/>
      <c r="AA15" s="183"/>
      <c r="AB15" s="178"/>
      <c r="AC15" s="178"/>
      <c r="AD15" s="178">
        <v>3.07666666666667</v>
      </c>
      <c r="AE15" s="178"/>
      <c r="AF15" s="178" t="s">
        <v>110</v>
      </c>
      <c r="AG15" s="187"/>
      <c r="AH15" s="172" t="s">
        <v>173</v>
      </c>
      <c r="AI15" s="172" t="s">
        <v>174</v>
      </c>
      <c r="AJ15" s="167" t="s">
        <v>133</v>
      </c>
      <c r="AK15" s="167"/>
      <c r="AL15" s="167"/>
      <c r="AM15" s="167"/>
      <c r="AN15" s="167"/>
      <c r="AO15" s="187">
        <f>(25.9+19.084+18.748)/3</f>
        <v>21.244</v>
      </c>
      <c r="AP15" s="191" t="s">
        <v>9</v>
      </c>
      <c r="AQ15" s="191" t="s">
        <v>9</v>
      </c>
      <c r="AR15" s="189"/>
      <c r="AS15" s="189"/>
    </row>
    <row r="16" s="152" customFormat="1" customHeight="1" spans="1:45">
      <c r="A16" s="166" t="s">
        <v>100</v>
      </c>
      <c r="B16" s="167" t="s">
        <v>101</v>
      </c>
      <c r="C16" s="167" t="s">
        <v>102</v>
      </c>
      <c r="D16" s="168">
        <v>15</v>
      </c>
      <c r="E16" s="168" t="s">
        <v>175</v>
      </c>
      <c r="F16" s="168" t="s">
        <v>176</v>
      </c>
      <c r="G16" s="169">
        <v>1.33</v>
      </c>
      <c r="H16" s="169">
        <v>2.08</v>
      </c>
      <c r="I16" s="169">
        <v>1.22333333333333</v>
      </c>
      <c r="J16" s="169">
        <v>1.65333333333333</v>
      </c>
      <c r="K16" s="178">
        <v>1</v>
      </c>
      <c r="L16" s="178"/>
      <c r="M16" s="178"/>
      <c r="N16" s="178"/>
      <c r="O16" s="178">
        <f t="shared" si="8"/>
        <v>1.92</v>
      </c>
      <c r="P16" s="178">
        <f t="shared" si="9"/>
        <v>1.68</v>
      </c>
      <c r="Q16" s="178">
        <f t="shared" si="10"/>
        <v>1.44</v>
      </c>
      <c r="R16" s="181">
        <v>1.2</v>
      </c>
      <c r="S16" s="178">
        <f t="shared" si="11"/>
        <v>0.96</v>
      </c>
      <c r="T16" s="178"/>
      <c r="U16" s="178" t="s">
        <v>141</v>
      </c>
      <c r="V16" s="183" t="s">
        <v>177</v>
      </c>
      <c r="W16" s="183" t="s">
        <v>108</v>
      </c>
      <c r="X16" s="184" t="s">
        <v>109</v>
      </c>
      <c r="Y16" s="183"/>
      <c r="Z16" s="183"/>
      <c r="AA16" s="183"/>
      <c r="AB16" s="178"/>
      <c r="AC16" s="178"/>
      <c r="AD16" s="178">
        <v>0.75</v>
      </c>
      <c r="AE16" s="178"/>
      <c r="AF16" s="178" t="s">
        <v>110</v>
      </c>
      <c r="AG16" s="187"/>
      <c r="AH16" s="172" t="s">
        <v>178</v>
      </c>
      <c r="AI16" s="172" t="s">
        <v>179</v>
      </c>
      <c r="AJ16" s="167" t="s">
        <v>133</v>
      </c>
      <c r="AK16" s="167"/>
      <c r="AL16" s="167"/>
      <c r="AM16" s="167"/>
      <c r="AN16" s="167"/>
      <c r="AO16" s="187">
        <f>(535+904+601)/3/1000</f>
        <v>0.68</v>
      </c>
      <c r="AP16" s="191" t="s">
        <v>9</v>
      </c>
      <c r="AQ16" s="191" t="s">
        <v>9</v>
      </c>
      <c r="AR16" s="189"/>
      <c r="AS16" s="189"/>
    </row>
    <row r="17" s="152" customFormat="1" customHeight="1" spans="1:45">
      <c r="A17" s="166" t="s">
        <v>100</v>
      </c>
      <c r="B17" s="167" t="s">
        <v>101</v>
      </c>
      <c r="C17" s="167" t="s">
        <v>102</v>
      </c>
      <c r="D17" s="168">
        <v>16</v>
      </c>
      <c r="E17" s="168" t="s">
        <v>180</v>
      </c>
      <c r="F17" s="168" t="s">
        <v>181</v>
      </c>
      <c r="G17" s="169">
        <v>2.47</v>
      </c>
      <c r="H17" s="169">
        <v>1.72333333333333</v>
      </c>
      <c r="I17" s="169">
        <v>2.18666666666667</v>
      </c>
      <c r="J17" s="169">
        <v>2.42666666666667</v>
      </c>
      <c r="K17" s="178">
        <v>1</v>
      </c>
      <c r="L17" s="178"/>
      <c r="M17" s="178"/>
      <c r="N17" s="178"/>
      <c r="O17" s="178">
        <f t="shared" si="8"/>
        <v>3.2</v>
      </c>
      <c r="P17" s="178">
        <f t="shared" si="9"/>
        <v>2.8</v>
      </c>
      <c r="Q17" s="178">
        <f t="shared" si="10"/>
        <v>2.4</v>
      </c>
      <c r="R17" s="181">
        <v>2</v>
      </c>
      <c r="S17" s="178">
        <f t="shared" si="11"/>
        <v>1.6</v>
      </c>
      <c r="T17" s="178"/>
      <c r="U17" s="178" t="s">
        <v>182</v>
      </c>
      <c r="V17" s="183" t="s">
        <v>142</v>
      </c>
      <c r="W17" s="183" t="s">
        <v>108</v>
      </c>
      <c r="X17" s="183"/>
      <c r="Y17" s="183"/>
      <c r="Z17" s="183"/>
      <c r="AA17" s="183"/>
      <c r="AB17" s="178"/>
      <c r="AC17" s="178"/>
      <c r="AD17" s="178">
        <v>1.29333333333333</v>
      </c>
      <c r="AE17" s="178"/>
      <c r="AF17" s="178" t="s">
        <v>110</v>
      </c>
      <c r="AG17" s="187"/>
      <c r="AH17" s="172" t="s">
        <v>183</v>
      </c>
      <c r="AI17" s="172" t="s">
        <v>184</v>
      </c>
      <c r="AJ17" s="167" t="s">
        <v>133</v>
      </c>
      <c r="AK17" s="167"/>
      <c r="AL17" s="167"/>
      <c r="AM17" s="167"/>
      <c r="AN17" s="167"/>
      <c r="AO17" s="187">
        <f>(3.378+4.173+2.374)/3</f>
        <v>3.30833333333333</v>
      </c>
      <c r="AP17" s="191" t="s">
        <v>9</v>
      </c>
      <c r="AQ17" s="191" t="s">
        <v>9</v>
      </c>
      <c r="AR17" s="189"/>
      <c r="AS17" s="189"/>
    </row>
    <row r="18" s="152" customFormat="1" customHeight="1" spans="1:45">
      <c r="A18" s="166" t="s">
        <v>100</v>
      </c>
      <c r="B18" s="167" t="s">
        <v>101</v>
      </c>
      <c r="C18" s="167" t="s">
        <v>102</v>
      </c>
      <c r="D18" s="168">
        <v>17</v>
      </c>
      <c r="E18" s="168" t="s">
        <v>185</v>
      </c>
      <c r="F18" s="168" t="s">
        <v>186</v>
      </c>
      <c r="G18" s="169">
        <v>2.22333333333333</v>
      </c>
      <c r="H18" s="169">
        <v>2.38666666666667</v>
      </c>
      <c r="I18" s="169">
        <v>2.25666666666667</v>
      </c>
      <c r="J18" s="169">
        <v>3.00666666666667</v>
      </c>
      <c r="K18" s="178">
        <v>1</v>
      </c>
      <c r="L18" s="178"/>
      <c r="M18" s="178"/>
      <c r="N18" s="178"/>
      <c r="O18" s="178">
        <f t="shared" si="8"/>
        <v>3.2</v>
      </c>
      <c r="P18" s="178">
        <f t="shared" si="9"/>
        <v>2.8</v>
      </c>
      <c r="Q18" s="178">
        <f t="shared" si="10"/>
        <v>2.4</v>
      </c>
      <c r="R18" s="181">
        <v>2</v>
      </c>
      <c r="S18" s="178">
        <f t="shared" si="11"/>
        <v>1.6</v>
      </c>
      <c r="T18" s="178"/>
      <c r="U18" s="178" t="s">
        <v>187</v>
      </c>
      <c r="V18" s="183" t="s">
        <v>142</v>
      </c>
      <c r="W18" s="183" t="s">
        <v>108</v>
      </c>
      <c r="X18" s="183"/>
      <c r="Y18" s="183"/>
      <c r="Z18" s="183"/>
      <c r="AA18" s="183"/>
      <c r="AB18" s="178"/>
      <c r="AC18" s="178"/>
      <c r="AD18" s="178">
        <v>1.87333333333333</v>
      </c>
      <c r="AE18" s="178"/>
      <c r="AF18" s="178" t="s">
        <v>110</v>
      </c>
      <c r="AG18" s="187"/>
      <c r="AH18" s="172" t="s">
        <v>188</v>
      </c>
      <c r="AI18" s="172" t="s">
        <v>189</v>
      </c>
      <c r="AJ18" s="167" t="s">
        <v>133</v>
      </c>
      <c r="AK18" s="167"/>
      <c r="AL18" s="167"/>
      <c r="AM18" s="167"/>
      <c r="AN18" s="167"/>
      <c r="AO18" s="187">
        <f>(2.773+3.176+4.774)/3</f>
        <v>3.57433333333333</v>
      </c>
      <c r="AP18" s="191" t="s">
        <v>9</v>
      </c>
      <c r="AQ18" s="191" t="s">
        <v>9</v>
      </c>
      <c r="AR18" s="189"/>
      <c r="AS18" s="189"/>
    </row>
    <row r="19" s="151" customFormat="1" customHeight="1" spans="1:148">
      <c r="A19" s="166" t="s">
        <v>100</v>
      </c>
      <c r="B19" s="167" t="s">
        <v>101</v>
      </c>
      <c r="C19" s="167" t="s">
        <v>102</v>
      </c>
      <c r="D19" s="168">
        <v>18</v>
      </c>
      <c r="E19" s="168" t="s">
        <v>190</v>
      </c>
      <c r="F19" s="168" t="s">
        <v>191</v>
      </c>
      <c r="G19" s="169">
        <v>11.8533333333333</v>
      </c>
      <c r="H19" s="169">
        <v>11.87</v>
      </c>
      <c r="I19" s="169">
        <v>10.57</v>
      </c>
      <c r="J19" s="169">
        <v>13.44</v>
      </c>
      <c r="K19" s="178">
        <v>1</v>
      </c>
      <c r="L19" s="178"/>
      <c r="M19" s="178"/>
      <c r="N19" s="178" t="s">
        <v>104</v>
      </c>
      <c r="O19" s="178">
        <f t="shared" si="8"/>
        <v>25.6</v>
      </c>
      <c r="P19" s="178">
        <f t="shared" si="9"/>
        <v>22.4</v>
      </c>
      <c r="Q19" s="178">
        <f t="shared" si="10"/>
        <v>19.2</v>
      </c>
      <c r="R19" s="181">
        <v>16</v>
      </c>
      <c r="S19" s="178">
        <f t="shared" si="11"/>
        <v>12.8</v>
      </c>
      <c r="T19" s="178"/>
      <c r="U19" s="178" t="s">
        <v>192</v>
      </c>
      <c r="V19" s="183" t="s">
        <v>193</v>
      </c>
      <c r="W19" s="183" t="s">
        <v>108</v>
      </c>
      <c r="X19" s="183"/>
      <c r="Y19" s="183"/>
      <c r="Z19" s="183"/>
      <c r="AA19" s="183"/>
      <c r="AB19" s="178"/>
      <c r="AC19" s="178"/>
      <c r="AD19" s="178">
        <v>3.37666666666667</v>
      </c>
      <c r="AE19" s="178"/>
      <c r="AF19" s="178" t="s">
        <v>110</v>
      </c>
      <c r="AG19" s="187"/>
      <c r="AH19" s="187" t="s">
        <v>194</v>
      </c>
      <c r="AI19" s="172" t="s">
        <v>195</v>
      </c>
      <c r="AJ19" s="167" t="s">
        <v>133</v>
      </c>
      <c r="AK19" s="167"/>
      <c r="AL19" s="167"/>
      <c r="AM19" s="167"/>
      <c r="AN19" s="167"/>
      <c r="AO19" s="193">
        <f>(13.1+15.11+13.116)/3</f>
        <v>13.7753333333333</v>
      </c>
      <c r="AP19" s="194">
        <f>(11.56+11.066+10.466)/3</f>
        <v>11.0306666666667</v>
      </c>
      <c r="AQ19" s="192">
        <f>(11.302+10.713+10.6)/3</f>
        <v>10.8716666666667</v>
      </c>
      <c r="AR19" s="189"/>
      <c r="AS19" s="189"/>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row>
    <row r="20" s="151" customFormat="1" ht="98.25" customHeight="1" spans="1:148">
      <c r="A20" s="166" t="s">
        <v>100</v>
      </c>
      <c r="B20" s="167" t="s">
        <v>101</v>
      </c>
      <c r="C20" s="167" t="s">
        <v>102</v>
      </c>
      <c r="D20" s="168">
        <v>19</v>
      </c>
      <c r="E20" s="168" t="s">
        <v>196</v>
      </c>
      <c r="F20" s="168" t="s">
        <v>17</v>
      </c>
      <c r="G20" s="169">
        <v>14.1066666666667</v>
      </c>
      <c r="H20" s="169">
        <v>18.03</v>
      </c>
      <c r="I20" s="169">
        <v>11.0333333333333</v>
      </c>
      <c r="J20" s="169">
        <v>15.5333333333333</v>
      </c>
      <c r="K20" s="178">
        <v>1</v>
      </c>
      <c r="L20" s="178"/>
      <c r="M20" s="178"/>
      <c r="N20" s="178" t="s">
        <v>104</v>
      </c>
      <c r="O20" s="178">
        <f t="shared" si="8"/>
        <v>26.4</v>
      </c>
      <c r="P20" s="178">
        <f t="shared" si="9"/>
        <v>23.1</v>
      </c>
      <c r="Q20" s="178">
        <f t="shared" si="10"/>
        <v>19.8</v>
      </c>
      <c r="R20" s="181">
        <v>16.5</v>
      </c>
      <c r="S20" s="178">
        <f t="shared" si="11"/>
        <v>13.2</v>
      </c>
      <c r="T20" s="178"/>
      <c r="U20" s="178" t="s">
        <v>192</v>
      </c>
      <c r="V20" s="183" t="s">
        <v>107</v>
      </c>
      <c r="W20" s="183" t="s">
        <v>108</v>
      </c>
      <c r="X20" s="184" t="s">
        <v>109</v>
      </c>
      <c r="Y20" s="183"/>
      <c r="Z20" s="183"/>
      <c r="AA20" s="183"/>
      <c r="AB20" s="178"/>
      <c r="AC20" s="178"/>
      <c r="AD20" s="178">
        <v>3.52333333333333</v>
      </c>
      <c r="AE20" s="178"/>
      <c r="AF20" s="178" t="s">
        <v>110</v>
      </c>
      <c r="AG20" s="187"/>
      <c r="AH20" s="172" t="s">
        <v>197</v>
      </c>
      <c r="AI20" s="172" t="s">
        <v>195</v>
      </c>
      <c r="AJ20" s="167" t="s">
        <v>133</v>
      </c>
      <c r="AK20" s="167"/>
      <c r="AL20" s="167"/>
      <c r="AM20" s="167"/>
      <c r="AN20" s="167"/>
      <c r="AO20" s="193">
        <f>(8.66+8.967+12.366)/3</f>
        <v>9.99766666666667</v>
      </c>
      <c r="AP20" s="194">
        <f>(9.6+15.033+10.467)/3</f>
        <v>11.7</v>
      </c>
      <c r="AQ20" s="192">
        <f>(10.033+9.266+11.02)/3</f>
        <v>10.1063333333333</v>
      </c>
      <c r="AR20" s="189"/>
      <c r="AS20" s="189"/>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row>
    <row r="21" s="152" customFormat="1" ht="115.5" customHeight="1" spans="1:45">
      <c r="A21" s="166" t="s">
        <v>100</v>
      </c>
      <c r="B21" s="167" t="s">
        <v>101</v>
      </c>
      <c r="C21" s="167" t="s">
        <v>33</v>
      </c>
      <c r="D21" s="168">
        <v>20</v>
      </c>
      <c r="E21" s="168" t="s">
        <v>198</v>
      </c>
      <c r="F21" s="168" t="s">
        <v>18</v>
      </c>
      <c r="G21" s="169">
        <v>5.16</v>
      </c>
      <c r="H21" s="169">
        <v>11.2333333333333</v>
      </c>
      <c r="I21" s="169">
        <v>5.26</v>
      </c>
      <c r="J21" s="169">
        <v>23.1666666666667</v>
      </c>
      <c r="K21" s="178">
        <v>1</v>
      </c>
      <c r="L21" s="178"/>
      <c r="M21" s="178"/>
      <c r="N21" s="178"/>
      <c r="O21" s="178">
        <f t="shared" si="8"/>
        <v>8</v>
      </c>
      <c r="P21" s="178">
        <f t="shared" si="9"/>
        <v>7</v>
      </c>
      <c r="Q21" s="178">
        <f t="shared" si="10"/>
        <v>6</v>
      </c>
      <c r="R21" s="181">
        <v>5</v>
      </c>
      <c r="S21" s="178">
        <f t="shared" si="11"/>
        <v>4</v>
      </c>
      <c r="T21" s="178"/>
      <c r="U21" s="178" t="s">
        <v>105</v>
      </c>
      <c r="V21" s="183" t="s">
        <v>128</v>
      </c>
      <c r="W21" s="183" t="s">
        <v>108</v>
      </c>
      <c r="X21" s="184" t="s">
        <v>109</v>
      </c>
      <c r="Y21" s="183"/>
      <c r="Z21" s="183"/>
      <c r="AA21" s="183"/>
      <c r="AB21" s="178"/>
      <c r="AC21" s="178"/>
      <c r="AD21" s="178"/>
      <c r="AE21" s="178"/>
      <c r="AF21" s="178"/>
      <c r="AG21" s="187"/>
      <c r="AH21" s="172" t="s">
        <v>199</v>
      </c>
      <c r="AI21" s="172" t="s">
        <v>200</v>
      </c>
      <c r="AJ21" s="167" t="s">
        <v>133</v>
      </c>
      <c r="AK21" s="167"/>
      <c r="AL21" s="167"/>
      <c r="AM21" s="167"/>
      <c r="AN21" s="167"/>
      <c r="AO21" s="190">
        <v>3.53333333333333</v>
      </c>
      <c r="AP21" s="194">
        <f>(3.566+6.333+5.212)/3</f>
        <v>5.037</v>
      </c>
      <c r="AQ21" s="192">
        <f>(4.4+5.6+4.887)/3</f>
        <v>4.96233333333333</v>
      </c>
      <c r="AR21" s="189"/>
      <c r="AS21" s="189"/>
    </row>
    <row r="22" s="151" customFormat="1" ht="72" hidden="1" customHeight="1" spans="1:148">
      <c r="A22" s="166" t="s">
        <v>100</v>
      </c>
      <c r="B22" s="167" t="s">
        <v>101</v>
      </c>
      <c r="C22" s="167" t="s">
        <v>201</v>
      </c>
      <c r="D22" s="168">
        <v>21</v>
      </c>
      <c r="E22" s="168" t="s">
        <v>202</v>
      </c>
      <c r="F22" s="168" t="s">
        <v>203</v>
      </c>
      <c r="G22" s="169"/>
      <c r="H22" s="169">
        <v>2.375</v>
      </c>
      <c r="I22" s="169"/>
      <c r="J22" s="169">
        <v>1.712</v>
      </c>
      <c r="K22" s="178">
        <v>0.5</v>
      </c>
      <c r="L22" s="178"/>
      <c r="M22" s="178"/>
      <c r="N22" s="178" t="s">
        <v>104</v>
      </c>
      <c r="O22" s="178">
        <f t="shared" si="8"/>
        <v>30</v>
      </c>
      <c r="P22" s="178">
        <f t="shared" si="9"/>
        <v>26.25</v>
      </c>
      <c r="Q22" s="178">
        <f t="shared" si="10"/>
        <v>22.5</v>
      </c>
      <c r="R22" s="178">
        <v>18.75</v>
      </c>
      <c r="S22" s="178">
        <f t="shared" si="11"/>
        <v>15</v>
      </c>
      <c r="T22" s="178"/>
      <c r="U22" s="178" t="s">
        <v>204</v>
      </c>
      <c r="V22" s="183" t="s">
        <v>193</v>
      </c>
      <c r="W22" s="183"/>
      <c r="X22" s="183"/>
      <c r="Y22" s="183"/>
      <c r="Z22" s="183"/>
      <c r="AA22" s="183"/>
      <c r="AB22" s="178"/>
      <c r="AC22" s="178"/>
      <c r="AD22" s="178"/>
      <c r="AE22" s="178" t="s">
        <v>129</v>
      </c>
      <c r="AF22" s="178" t="s">
        <v>110</v>
      </c>
      <c r="AG22" s="187"/>
      <c r="AH22" s="187" t="s">
        <v>205</v>
      </c>
      <c r="AI22" s="172" t="s">
        <v>206</v>
      </c>
      <c r="AJ22" s="167" t="s">
        <v>113</v>
      </c>
      <c r="AK22" s="167"/>
      <c r="AL22" s="167"/>
      <c r="AM22" s="167"/>
      <c r="AN22" s="167"/>
      <c r="AO22" s="167"/>
      <c r="AP22" s="167"/>
      <c r="AQ22" s="189"/>
      <c r="AR22" s="189"/>
      <c r="AS22" s="189"/>
      <c r="AT22" s="152"/>
      <c r="AU22" s="152"/>
      <c r="AV22" s="152"/>
      <c r="AW22" s="152"/>
      <c r="AX22" s="152"/>
      <c r="AY22" s="152"/>
      <c r="AZ22" s="152"/>
      <c r="BA22" s="152"/>
      <c r="BB22" s="152"/>
      <c r="BC22" s="152"/>
      <c r="BD22" s="152"/>
      <c r="BE22" s="152"/>
      <c r="BF22" s="152"/>
      <c r="BG22" s="152"/>
      <c r="BH22" s="152"/>
      <c r="BI22" s="152"/>
      <c r="BJ22" s="152"/>
      <c r="BK22" s="152"/>
      <c r="BL22" s="152"/>
      <c r="BM22" s="152"/>
      <c r="BN22" s="152"/>
      <c r="BO22" s="152"/>
      <c r="BP22" s="152"/>
      <c r="BQ22" s="152"/>
      <c r="BR22" s="152"/>
      <c r="BS22" s="152"/>
      <c r="BT22" s="152"/>
      <c r="BU22" s="152"/>
      <c r="BV22" s="152"/>
      <c r="BW22" s="152"/>
      <c r="BX22" s="152"/>
      <c r="BY22" s="152"/>
      <c r="BZ22" s="152"/>
      <c r="CA22" s="152"/>
      <c r="CB22" s="152"/>
      <c r="CC22" s="152"/>
      <c r="CD22" s="152"/>
      <c r="CE22" s="152"/>
      <c r="CF22" s="152"/>
      <c r="CG22" s="152"/>
      <c r="CH22" s="152"/>
      <c r="CI22" s="152"/>
      <c r="CJ22" s="152"/>
      <c r="CK22" s="152"/>
      <c r="CL22" s="152"/>
      <c r="CM22" s="152"/>
      <c r="CN22" s="152"/>
      <c r="CO22" s="152"/>
      <c r="CP22" s="152"/>
      <c r="CQ22" s="152"/>
      <c r="CR22" s="152"/>
      <c r="CS22" s="152"/>
      <c r="CT22" s="152"/>
      <c r="CU22" s="152"/>
      <c r="CV22" s="152"/>
      <c r="CW22" s="152"/>
      <c r="CX22" s="152"/>
      <c r="CY22" s="152"/>
      <c r="CZ22" s="152"/>
      <c r="DA22" s="152"/>
      <c r="DB22" s="152"/>
      <c r="DC22" s="152"/>
      <c r="DD22" s="152"/>
      <c r="DE22" s="152"/>
      <c r="DF22" s="152"/>
      <c r="DG22" s="152"/>
      <c r="DH22" s="152"/>
      <c r="DI22" s="152"/>
      <c r="DJ22" s="152"/>
      <c r="DK22" s="152"/>
      <c r="DL22" s="152"/>
      <c r="DM22" s="152"/>
      <c r="DN22" s="152"/>
      <c r="DO22" s="152"/>
      <c r="DP22" s="152"/>
      <c r="DQ22" s="152"/>
      <c r="DR22" s="152"/>
      <c r="DS22" s="152"/>
      <c r="DT22" s="152"/>
      <c r="DU22" s="152"/>
      <c r="DV22" s="152"/>
      <c r="DW22" s="152"/>
      <c r="DX22" s="152"/>
      <c r="DY22" s="152"/>
      <c r="DZ22" s="152"/>
      <c r="EA22" s="152"/>
      <c r="EB22" s="152"/>
      <c r="EC22" s="152"/>
      <c r="ED22" s="152"/>
      <c r="EE22" s="152"/>
      <c r="EF22" s="152"/>
      <c r="EG22" s="152"/>
      <c r="EH22" s="152"/>
      <c r="EI22" s="152"/>
      <c r="EJ22" s="152"/>
      <c r="EK22" s="152"/>
      <c r="EL22" s="152"/>
      <c r="EM22" s="152"/>
      <c r="EN22" s="152"/>
      <c r="EO22" s="152"/>
      <c r="EP22" s="152"/>
      <c r="EQ22" s="152"/>
      <c r="ER22" s="152"/>
    </row>
    <row r="23" s="151" customFormat="1" hidden="1" customHeight="1" spans="1:148">
      <c r="A23" s="166" t="s">
        <v>100</v>
      </c>
      <c r="B23" s="167" t="s">
        <v>101</v>
      </c>
      <c r="C23" s="167" t="s">
        <v>102</v>
      </c>
      <c r="D23" s="168">
        <v>22</v>
      </c>
      <c r="E23" s="168" t="s">
        <v>207</v>
      </c>
      <c r="F23" s="168" t="s">
        <v>208</v>
      </c>
      <c r="G23" s="169"/>
      <c r="H23" s="169">
        <v>1.2334</v>
      </c>
      <c r="I23" s="169"/>
      <c r="J23" s="169">
        <v>1.17116666666667</v>
      </c>
      <c r="K23" s="178">
        <v>1</v>
      </c>
      <c r="L23" s="178"/>
      <c r="M23" s="178"/>
      <c r="N23" s="178" t="s">
        <v>104</v>
      </c>
      <c r="O23" s="178">
        <f t="shared" ref="O23:O27" si="12">R23*1.6</f>
        <v>1.92</v>
      </c>
      <c r="P23" s="178">
        <f t="shared" ref="P23:P27" si="13">R23*1.4</f>
        <v>1.68</v>
      </c>
      <c r="Q23" s="178">
        <f t="shared" ref="Q23:Q27" si="14">R23*1.2</f>
        <v>1.44</v>
      </c>
      <c r="R23" s="181">
        <v>1.2</v>
      </c>
      <c r="S23" s="178">
        <f t="shared" ref="S23:S27" si="15">R23*0.8</f>
        <v>0.96</v>
      </c>
      <c r="T23" s="178"/>
      <c r="U23" s="178" t="s">
        <v>182</v>
      </c>
      <c r="V23" s="183" t="s">
        <v>209</v>
      </c>
      <c r="W23" s="183"/>
      <c r="X23" s="183"/>
      <c r="Y23" s="183"/>
      <c r="Z23" s="183"/>
      <c r="AA23" s="183"/>
      <c r="AB23" s="178"/>
      <c r="AC23" s="178"/>
      <c r="AD23" s="178"/>
      <c r="AE23" s="178"/>
      <c r="AF23" s="178" t="s">
        <v>110</v>
      </c>
      <c r="AG23" s="187"/>
      <c r="AH23" s="172" t="s">
        <v>210</v>
      </c>
      <c r="AI23" s="172" t="s">
        <v>211</v>
      </c>
      <c r="AJ23" s="167" t="s">
        <v>113</v>
      </c>
      <c r="AK23" s="167"/>
      <c r="AL23" s="167"/>
      <c r="AM23" s="167"/>
      <c r="AN23" s="167"/>
      <c r="AO23" s="167"/>
      <c r="AP23" s="167"/>
      <c r="AQ23" s="189"/>
      <c r="AR23" s="189"/>
      <c r="AS23" s="189"/>
      <c r="AT23" s="152"/>
      <c r="AU23" s="152"/>
      <c r="AV23" s="152"/>
      <c r="AW23" s="152"/>
      <c r="AX23" s="152"/>
      <c r="AY23" s="152"/>
      <c r="AZ23" s="152"/>
      <c r="BA23" s="152"/>
      <c r="BB23" s="152"/>
      <c r="BC23" s="152"/>
      <c r="BD23" s="152"/>
      <c r="BE23" s="152"/>
      <c r="BF23" s="152"/>
      <c r="BG23" s="152"/>
      <c r="BH23" s="152"/>
      <c r="BI23" s="152"/>
      <c r="BJ23" s="152"/>
      <c r="BK23" s="152"/>
      <c r="BL23" s="152"/>
      <c r="BM23" s="152"/>
      <c r="BN23" s="152"/>
      <c r="BO23" s="152"/>
      <c r="BP23" s="152"/>
      <c r="BQ23" s="152"/>
      <c r="BR23" s="152"/>
      <c r="BS23" s="152"/>
      <c r="BT23" s="152"/>
      <c r="BU23" s="152"/>
      <c r="BV23" s="152"/>
      <c r="BW23" s="152"/>
      <c r="BX23" s="152"/>
      <c r="BY23" s="152"/>
      <c r="BZ23" s="152"/>
      <c r="CA23" s="152"/>
      <c r="CB23" s="152"/>
      <c r="CC23" s="152"/>
      <c r="CD23" s="152"/>
      <c r="CE23" s="152"/>
      <c r="CF23" s="152"/>
      <c r="CG23" s="152"/>
      <c r="CH23" s="152"/>
      <c r="CI23" s="152"/>
      <c r="CJ23" s="152"/>
      <c r="CK23" s="152"/>
      <c r="CL23" s="152"/>
      <c r="CM23" s="152"/>
      <c r="CN23" s="152"/>
      <c r="CO23" s="152"/>
      <c r="CP23" s="152"/>
      <c r="CQ23" s="152"/>
      <c r="CR23" s="152"/>
      <c r="CS23" s="152"/>
      <c r="CT23" s="152"/>
      <c r="CU23" s="152"/>
      <c r="CV23" s="152"/>
      <c r="CW23" s="152"/>
      <c r="CX23" s="152"/>
      <c r="CY23" s="152"/>
      <c r="CZ23" s="152"/>
      <c r="DA23" s="152"/>
      <c r="DB23" s="152"/>
      <c r="DC23" s="152"/>
      <c r="DD23" s="152"/>
      <c r="DE23" s="152"/>
      <c r="DF23" s="152"/>
      <c r="DG23" s="152"/>
      <c r="DH23" s="152"/>
      <c r="DI23" s="152"/>
      <c r="DJ23" s="152"/>
      <c r="DK23" s="152"/>
      <c r="DL23" s="152"/>
      <c r="DM23" s="152"/>
      <c r="DN23" s="152"/>
      <c r="DO23" s="152"/>
      <c r="DP23" s="152"/>
      <c r="DQ23" s="152"/>
      <c r="DR23" s="152"/>
      <c r="DS23" s="152"/>
      <c r="DT23" s="152"/>
      <c r="DU23" s="152"/>
      <c r="DV23" s="152"/>
      <c r="DW23" s="152"/>
      <c r="DX23" s="152"/>
      <c r="DY23" s="152"/>
      <c r="DZ23" s="152"/>
      <c r="EA23" s="152"/>
      <c r="EB23" s="152"/>
      <c r="EC23" s="152"/>
      <c r="ED23" s="152"/>
      <c r="EE23" s="152"/>
      <c r="EF23" s="152"/>
      <c r="EG23" s="152"/>
      <c r="EH23" s="152"/>
      <c r="EI23" s="152"/>
      <c r="EJ23" s="152"/>
      <c r="EK23" s="152"/>
      <c r="EL23" s="152"/>
      <c r="EM23" s="152"/>
      <c r="EN23" s="152"/>
      <c r="EO23" s="152"/>
      <c r="EP23" s="152"/>
      <c r="EQ23" s="152"/>
      <c r="ER23" s="152"/>
    </row>
    <row r="24" s="151" customFormat="1" hidden="1" customHeight="1" spans="1:148">
      <c r="A24" s="166" t="s">
        <v>100</v>
      </c>
      <c r="B24" s="167" t="s">
        <v>101</v>
      </c>
      <c r="C24" s="167" t="s">
        <v>102</v>
      </c>
      <c r="D24" s="168">
        <v>23</v>
      </c>
      <c r="E24" s="168" t="s">
        <v>212</v>
      </c>
      <c r="F24" s="168" t="s">
        <v>213</v>
      </c>
      <c r="G24" s="169">
        <v>1.36666666666667</v>
      </c>
      <c r="H24" s="169">
        <v>1.3276</v>
      </c>
      <c r="I24" s="169">
        <v>1.38666666666667</v>
      </c>
      <c r="J24" s="169">
        <v>1.491</v>
      </c>
      <c r="K24" s="178">
        <v>2</v>
      </c>
      <c r="L24" s="178"/>
      <c r="M24" s="178" t="s">
        <v>104</v>
      </c>
      <c r="N24" s="178" t="s">
        <v>104</v>
      </c>
      <c r="O24" s="178">
        <f t="shared" si="12"/>
        <v>1.92</v>
      </c>
      <c r="P24" s="178">
        <f t="shared" si="13"/>
        <v>1.68</v>
      </c>
      <c r="Q24" s="178">
        <f t="shared" si="14"/>
        <v>1.44</v>
      </c>
      <c r="R24" s="181">
        <v>1.2</v>
      </c>
      <c r="S24" s="178">
        <f t="shared" si="15"/>
        <v>0.96</v>
      </c>
      <c r="T24" s="178" t="s">
        <v>187</v>
      </c>
      <c r="U24" s="178" t="s">
        <v>182</v>
      </c>
      <c r="V24" s="183" t="s">
        <v>209</v>
      </c>
      <c r="W24" s="183" t="s">
        <v>108</v>
      </c>
      <c r="X24" s="183"/>
      <c r="Y24" s="183"/>
      <c r="Z24" s="183"/>
      <c r="AA24" s="183"/>
      <c r="AB24" s="178"/>
      <c r="AC24" s="178"/>
      <c r="AD24" s="178">
        <v>1.1</v>
      </c>
      <c r="AE24" s="178"/>
      <c r="AF24" s="178" t="s">
        <v>110</v>
      </c>
      <c r="AG24" s="187"/>
      <c r="AH24" s="172" t="s">
        <v>214</v>
      </c>
      <c r="AI24" s="172" t="s">
        <v>211</v>
      </c>
      <c r="AJ24" s="167" t="s">
        <v>113</v>
      </c>
      <c r="AK24" s="167"/>
      <c r="AL24" s="167"/>
      <c r="AM24" s="167"/>
      <c r="AN24" s="167"/>
      <c r="AO24" s="167"/>
      <c r="AP24" s="167"/>
      <c r="AQ24" s="189"/>
      <c r="AR24" s="189"/>
      <c r="AS24" s="189"/>
      <c r="AT24" s="152"/>
      <c r="AU24" s="152"/>
      <c r="AV24" s="152"/>
      <c r="AW24" s="152"/>
      <c r="AX24" s="152"/>
      <c r="AY24" s="152"/>
      <c r="AZ24" s="152"/>
      <c r="BA24" s="152"/>
      <c r="BB24" s="152"/>
      <c r="BC24" s="152"/>
      <c r="BD24" s="152"/>
      <c r="BE24" s="152"/>
      <c r="BF24" s="152"/>
      <c r="BG24" s="152"/>
      <c r="BH24" s="152"/>
      <c r="BI24" s="152"/>
      <c r="BJ24" s="152"/>
      <c r="BK24" s="152"/>
      <c r="BL24" s="152"/>
      <c r="BM24" s="152"/>
      <c r="BN24" s="152"/>
      <c r="BO24" s="152"/>
      <c r="BP24" s="152"/>
      <c r="BQ24" s="152"/>
      <c r="BR24" s="152"/>
      <c r="BS24" s="152"/>
      <c r="BT24" s="152"/>
      <c r="BU24" s="152"/>
      <c r="BV24" s="152"/>
      <c r="BW24" s="152"/>
      <c r="BX24" s="152"/>
      <c r="BY24" s="152"/>
      <c r="BZ24" s="152"/>
      <c r="CA24" s="152"/>
      <c r="CB24" s="152"/>
      <c r="CC24" s="152"/>
      <c r="CD24" s="152"/>
      <c r="CE24" s="152"/>
      <c r="CF24" s="152"/>
      <c r="CG24" s="152"/>
      <c r="CH24" s="152"/>
      <c r="CI24" s="152"/>
      <c r="CJ24" s="152"/>
      <c r="CK24" s="152"/>
      <c r="CL24" s="152"/>
      <c r="CM24" s="152"/>
      <c r="CN24" s="152"/>
      <c r="CO24" s="152"/>
      <c r="CP24" s="152"/>
      <c r="CQ24" s="152"/>
      <c r="CR24" s="152"/>
      <c r="CS24" s="152"/>
      <c r="CT24" s="152"/>
      <c r="CU24" s="152"/>
      <c r="CV24" s="152"/>
      <c r="CW24" s="152"/>
      <c r="CX24" s="152"/>
      <c r="CY24" s="152"/>
      <c r="CZ24" s="152"/>
      <c r="DA24" s="152"/>
      <c r="DB24" s="152"/>
      <c r="DC24" s="152"/>
      <c r="DD24" s="152"/>
      <c r="DE24" s="152"/>
      <c r="DF24" s="152"/>
      <c r="DG24" s="152"/>
      <c r="DH24" s="152"/>
      <c r="DI24" s="152"/>
      <c r="DJ24" s="152"/>
      <c r="DK24" s="152"/>
      <c r="DL24" s="152"/>
      <c r="DM24" s="152"/>
      <c r="DN24" s="152"/>
      <c r="DO24" s="152"/>
      <c r="DP24" s="152"/>
      <c r="DQ24" s="152"/>
      <c r="DR24" s="152"/>
      <c r="DS24" s="152"/>
      <c r="DT24" s="152"/>
      <c r="DU24" s="152"/>
      <c r="DV24" s="152"/>
      <c r="DW24" s="152"/>
      <c r="DX24" s="152"/>
      <c r="DY24" s="152"/>
      <c r="DZ24" s="152"/>
      <c r="EA24" s="152"/>
      <c r="EB24" s="152"/>
      <c r="EC24" s="152"/>
      <c r="ED24" s="152"/>
      <c r="EE24" s="152"/>
      <c r="EF24" s="152"/>
      <c r="EG24" s="152"/>
      <c r="EH24" s="152"/>
      <c r="EI24" s="152"/>
      <c r="EJ24" s="152"/>
      <c r="EK24" s="152"/>
      <c r="EL24" s="152"/>
      <c r="EM24" s="152"/>
      <c r="EN24" s="152"/>
      <c r="EO24" s="152"/>
      <c r="EP24" s="152"/>
      <c r="EQ24" s="152"/>
      <c r="ER24" s="152"/>
    </row>
    <row r="25" s="151" customFormat="1" hidden="1" customHeight="1" spans="1:148">
      <c r="A25" s="166" t="s">
        <v>100</v>
      </c>
      <c r="B25" s="167" t="s">
        <v>101</v>
      </c>
      <c r="C25" s="167" t="s">
        <v>102</v>
      </c>
      <c r="D25" s="168">
        <v>24</v>
      </c>
      <c r="E25" s="168" t="s">
        <v>215</v>
      </c>
      <c r="F25" s="168" t="s">
        <v>19</v>
      </c>
      <c r="G25" s="169">
        <v>10.4266666666667</v>
      </c>
      <c r="H25" s="169">
        <v>8.373</v>
      </c>
      <c r="I25" s="169">
        <v>10.86</v>
      </c>
      <c r="J25" s="169">
        <v>6.64466666666667</v>
      </c>
      <c r="K25" s="178">
        <v>1</v>
      </c>
      <c r="L25" s="178"/>
      <c r="M25" s="178"/>
      <c r="N25" s="178" t="s">
        <v>104</v>
      </c>
      <c r="O25" s="178">
        <f t="shared" si="12"/>
        <v>12.8</v>
      </c>
      <c r="P25" s="178">
        <f t="shared" si="13"/>
        <v>11.2</v>
      </c>
      <c r="Q25" s="178">
        <f t="shared" si="14"/>
        <v>9.6</v>
      </c>
      <c r="R25" s="181">
        <v>8</v>
      </c>
      <c r="S25" s="178">
        <f t="shared" si="15"/>
        <v>6.4</v>
      </c>
      <c r="T25" s="178"/>
      <c r="U25" s="178" t="s">
        <v>216</v>
      </c>
      <c r="V25" s="183" t="s">
        <v>107</v>
      </c>
      <c r="W25" s="183" t="s">
        <v>108</v>
      </c>
      <c r="X25" s="184" t="s">
        <v>109</v>
      </c>
      <c r="Y25" s="183"/>
      <c r="Z25" s="183"/>
      <c r="AA25" s="183"/>
      <c r="AB25" s="178"/>
      <c r="AC25" s="178"/>
      <c r="AD25" s="178">
        <v>3.3</v>
      </c>
      <c r="AE25" s="178"/>
      <c r="AF25" s="178" t="s">
        <v>110</v>
      </c>
      <c r="AG25" s="187" t="s">
        <v>217</v>
      </c>
      <c r="AH25" s="187" t="s">
        <v>218</v>
      </c>
      <c r="AI25" s="172" t="s">
        <v>219</v>
      </c>
      <c r="AJ25" s="167" t="s">
        <v>113</v>
      </c>
      <c r="AK25" s="167"/>
      <c r="AL25" s="167"/>
      <c r="AM25" s="167"/>
      <c r="AN25" s="167"/>
      <c r="AO25" s="167"/>
      <c r="AP25" s="167"/>
      <c r="AQ25" s="189"/>
      <c r="AR25" s="189"/>
      <c r="AS25" s="189"/>
      <c r="AT25" s="152"/>
      <c r="AU25" s="152"/>
      <c r="AV25" s="152"/>
      <c r="AW25" s="152"/>
      <c r="AX25" s="152"/>
      <c r="AY25" s="152"/>
      <c r="AZ25" s="152"/>
      <c r="BA25" s="152"/>
      <c r="BB25" s="152"/>
      <c r="BC25" s="152"/>
      <c r="BD25" s="152"/>
      <c r="BE25" s="152"/>
      <c r="BF25" s="152"/>
      <c r="BG25" s="152"/>
      <c r="BH25" s="152"/>
      <c r="BI25" s="152"/>
      <c r="BJ25" s="152"/>
      <c r="BK25" s="152"/>
      <c r="BL25" s="152"/>
      <c r="BM25" s="152"/>
      <c r="BN25" s="152"/>
      <c r="BO25" s="152"/>
      <c r="BP25" s="152"/>
      <c r="BQ25" s="152"/>
      <c r="BR25" s="152"/>
      <c r="BS25" s="152"/>
      <c r="BT25" s="152"/>
      <c r="BU25" s="152"/>
      <c r="BV25" s="152"/>
      <c r="BW25" s="152"/>
      <c r="BX25" s="152"/>
      <c r="BY25" s="152"/>
      <c r="BZ25" s="152"/>
      <c r="CA25" s="152"/>
      <c r="CB25" s="152"/>
      <c r="CC25" s="152"/>
      <c r="CD25" s="152"/>
      <c r="CE25" s="152"/>
      <c r="CF25" s="152"/>
      <c r="CG25" s="152"/>
      <c r="CH25" s="152"/>
      <c r="CI25" s="152"/>
      <c r="CJ25" s="152"/>
      <c r="CK25" s="152"/>
      <c r="CL25" s="152"/>
      <c r="CM25" s="152"/>
      <c r="CN25" s="152"/>
      <c r="CO25" s="152"/>
      <c r="CP25" s="152"/>
      <c r="CQ25" s="152"/>
      <c r="CR25" s="152"/>
      <c r="CS25" s="152"/>
      <c r="CT25" s="152"/>
      <c r="CU25" s="152"/>
      <c r="CV25" s="152"/>
      <c r="CW25" s="152"/>
      <c r="CX25" s="152"/>
      <c r="CY25" s="152"/>
      <c r="CZ25" s="152"/>
      <c r="DA25" s="152"/>
      <c r="DB25" s="152"/>
      <c r="DC25" s="152"/>
      <c r="DD25" s="152"/>
      <c r="DE25" s="152"/>
      <c r="DF25" s="152"/>
      <c r="DG25" s="152"/>
      <c r="DH25" s="152"/>
      <c r="DI25" s="152"/>
      <c r="DJ25" s="152"/>
      <c r="DK25" s="152"/>
      <c r="DL25" s="152"/>
      <c r="DM25" s="152"/>
      <c r="DN25" s="152"/>
      <c r="DO25" s="152"/>
      <c r="DP25" s="152"/>
      <c r="DQ25" s="152"/>
      <c r="DR25" s="152"/>
      <c r="DS25" s="152"/>
      <c r="DT25" s="152"/>
      <c r="DU25" s="152"/>
      <c r="DV25" s="152"/>
      <c r="DW25" s="152"/>
      <c r="DX25" s="152"/>
      <c r="DY25" s="152"/>
      <c r="DZ25" s="152"/>
      <c r="EA25" s="152"/>
      <c r="EB25" s="152"/>
      <c r="EC25" s="152"/>
      <c r="ED25" s="152"/>
      <c r="EE25" s="152"/>
      <c r="EF25" s="152"/>
      <c r="EG25" s="152"/>
      <c r="EH25" s="152"/>
      <c r="EI25" s="152"/>
      <c r="EJ25" s="152"/>
      <c r="EK25" s="152"/>
      <c r="EL25" s="152"/>
      <c r="EM25" s="152"/>
      <c r="EN25" s="152"/>
      <c r="EO25" s="152"/>
      <c r="EP25" s="152"/>
      <c r="EQ25" s="152"/>
      <c r="ER25" s="152"/>
    </row>
    <row r="26" s="151" customFormat="1" ht="64.5" hidden="1" customHeight="1" spans="1:148">
      <c r="A26" s="166" t="s">
        <v>100</v>
      </c>
      <c r="B26" s="167" t="s">
        <v>101</v>
      </c>
      <c r="C26" s="167" t="s">
        <v>102</v>
      </c>
      <c r="D26" s="168">
        <v>25</v>
      </c>
      <c r="E26" s="168" t="s">
        <v>220</v>
      </c>
      <c r="F26" s="168" t="s">
        <v>221</v>
      </c>
      <c r="G26" s="169">
        <v>0</v>
      </c>
      <c r="H26" s="169">
        <v>0.1</v>
      </c>
      <c r="I26" s="169">
        <v>0</v>
      </c>
      <c r="J26" s="169">
        <v>1.21</v>
      </c>
      <c r="K26" s="178">
        <v>1.5</v>
      </c>
      <c r="L26" s="178"/>
      <c r="M26" s="178"/>
      <c r="N26" s="178" t="s">
        <v>104</v>
      </c>
      <c r="O26" s="178">
        <f t="shared" si="12"/>
        <v>3.84</v>
      </c>
      <c r="P26" s="178">
        <f t="shared" si="13"/>
        <v>3.36</v>
      </c>
      <c r="Q26" s="178">
        <f t="shared" si="14"/>
        <v>2.88</v>
      </c>
      <c r="R26" s="181">
        <v>2.4</v>
      </c>
      <c r="S26" s="178">
        <f t="shared" si="15"/>
        <v>1.92</v>
      </c>
      <c r="T26" s="178" t="s">
        <v>105</v>
      </c>
      <c r="U26" s="178" t="s">
        <v>222</v>
      </c>
      <c r="V26" s="183" t="s">
        <v>223</v>
      </c>
      <c r="W26" s="183" t="s">
        <v>108</v>
      </c>
      <c r="X26" s="183"/>
      <c r="Y26" s="183"/>
      <c r="Z26" s="183"/>
      <c r="AA26" s="183"/>
      <c r="AB26" s="178"/>
      <c r="AC26" s="178"/>
      <c r="AD26" s="178"/>
      <c r="AE26" s="178"/>
      <c r="AF26" s="178" t="s">
        <v>110</v>
      </c>
      <c r="AG26" s="187" t="s">
        <v>224</v>
      </c>
      <c r="AH26" s="187" t="s">
        <v>218</v>
      </c>
      <c r="AI26" s="172" t="s">
        <v>225</v>
      </c>
      <c r="AJ26" s="167" t="s">
        <v>113</v>
      </c>
      <c r="AK26" s="167"/>
      <c r="AL26" s="167"/>
      <c r="AM26" s="167"/>
      <c r="AN26" s="167"/>
      <c r="AO26" s="167"/>
      <c r="AP26" s="167"/>
      <c r="AQ26" s="189"/>
      <c r="AR26" s="189"/>
      <c r="AS26" s="189"/>
      <c r="AT26" s="152"/>
      <c r="AU26" s="152"/>
      <c r="AV26" s="152"/>
      <c r="AW26" s="152"/>
      <c r="AX26" s="152"/>
      <c r="AY26" s="152"/>
      <c r="AZ26" s="152"/>
      <c r="BA26" s="152"/>
      <c r="BB26" s="152"/>
      <c r="BC26" s="152"/>
      <c r="BD26" s="152"/>
      <c r="BE26" s="152"/>
      <c r="BF26" s="152"/>
      <c r="BG26" s="152"/>
      <c r="BH26" s="152"/>
      <c r="BI26" s="152"/>
      <c r="BJ26" s="152"/>
      <c r="BK26" s="152"/>
      <c r="BL26" s="152"/>
      <c r="BM26" s="152"/>
      <c r="BN26" s="152"/>
      <c r="BO26" s="152"/>
      <c r="BP26" s="152"/>
      <c r="BQ26" s="152"/>
      <c r="BR26" s="152"/>
      <c r="BS26" s="152"/>
      <c r="BT26" s="152"/>
      <c r="BU26" s="152"/>
      <c r="BV26" s="152"/>
      <c r="BW26" s="152"/>
      <c r="BX26" s="152"/>
      <c r="BY26" s="152"/>
      <c r="BZ26" s="152"/>
      <c r="CA26" s="152"/>
      <c r="CB26" s="152"/>
      <c r="CC26" s="152"/>
      <c r="CD26" s="152"/>
      <c r="CE26" s="152"/>
      <c r="CF26" s="152"/>
      <c r="CG26" s="152"/>
      <c r="CH26" s="152"/>
      <c r="CI26" s="152"/>
      <c r="CJ26" s="152"/>
      <c r="CK26" s="152"/>
      <c r="CL26" s="152"/>
      <c r="CM26" s="152"/>
      <c r="CN26" s="152"/>
      <c r="CO26" s="152"/>
      <c r="CP26" s="152"/>
      <c r="CQ26" s="152"/>
      <c r="CR26" s="152"/>
      <c r="CS26" s="152"/>
      <c r="CT26" s="152"/>
      <c r="CU26" s="152"/>
      <c r="CV26" s="152"/>
      <c r="CW26" s="152"/>
      <c r="CX26" s="152"/>
      <c r="CY26" s="152"/>
      <c r="CZ26" s="152"/>
      <c r="DA26" s="152"/>
      <c r="DB26" s="152"/>
      <c r="DC26" s="152"/>
      <c r="DD26" s="152"/>
      <c r="DE26" s="152"/>
      <c r="DF26" s="152"/>
      <c r="DG26" s="152"/>
      <c r="DH26" s="152"/>
      <c r="DI26" s="152"/>
      <c r="DJ26" s="152"/>
      <c r="DK26" s="152"/>
      <c r="DL26" s="152"/>
      <c r="DM26" s="152"/>
      <c r="DN26" s="152"/>
      <c r="DO26" s="152"/>
      <c r="DP26" s="152"/>
      <c r="DQ26" s="152"/>
      <c r="DR26" s="152"/>
      <c r="DS26" s="152"/>
      <c r="DT26" s="152"/>
      <c r="DU26" s="152"/>
      <c r="DV26" s="152"/>
      <c r="DW26" s="152"/>
      <c r="DX26" s="152"/>
      <c r="DY26" s="152"/>
      <c r="DZ26" s="152"/>
      <c r="EA26" s="152"/>
      <c r="EB26" s="152"/>
      <c r="EC26" s="152"/>
      <c r="ED26" s="152"/>
      <c r="EE26" s="152"/>
      <c r="EF26" s="152"/>
      <c r="EG26" s="152"/>
      <c r="EH26" s="152"/>
      <c r="EI26" s="152"/>
      <c r="EJ26" s="152"/>
      <c r="EK26" s="152"/>
      <c r="EL26" s="152"/>
      <c r="EM26" s="152"/>
      <c r="EN26" s="152"/>
      <c r="EO26" s="152"/>
      <c r="EP26" s="152"/>
      <c r="EQ26" s="152"/>
      <c r="ER26" s="152"/>
    </row>
    <row r="27" s="151" customFormat="1" customHeight="1" spans="1:148">
      <c r="A27" s="166" t="s">
        <v>100</v>
      </c>
      <c r="B27" s="167" t="s">
        <v>101</v>
      </c>
      <c r="C27" s="167" t="s">
        <v>102</v>
      </c>
      <c r="D27" s="168">
        <v>26</v>
      </c>
      <c r="E27" s="168" t="s">
        <v>226</v>
      </c>
      <c r="F27" s="168" t="s">
        <v>227</v>
      </c>
      <c r="G27" s="169">
        <v>10.28</v>
      </c>
      <c r="H27" s="169">
        <v>10.4733333333333</v>
      </c>
      <c r="I27" s="169">
        <v>7</v>
      </c>
      <c r="J27" s="169">
        <v>4.52666666666667</v>
      </c>
      <c r="K27" s="178">
        <v>1.5</v>
      </c>
      <c r="L27" s="178" t="s">
        <v>9</v>
      </c>
      <c r="M27" s="178"/>
      <c r="N27" s="178" t="s">
        <v>104</v>
      </c>
      <c r="O27" s="178">
        <f t="shared" si="12"/>
        <v>3.2</v>
      </c>
      <c r="P27" s="178">
        <f t="shared" si="13"/>
        <v>2.8</v>
      </c>
      <c r="Q27" s="178">
        <f t="shared" si="14"/>
        <v>2.4</v>
      </c>
      <c r="R27" s="181">
        <v>2</v>
      </c>
      <c r="S27" s="178">
        <f t="shared" si="15"/>
        <v>1.6</v>
      </c>
      <c r="T27" s="178"/>
      <c r="U27" s="178"/>
      <c r="V27" s="183" t="s">
        <v>223</v>
      </c>
      <c r="W27" s="183" t="s">
        <v>108</v>
      </c>
      <c r="X27" s="183"/>
      <c r="Y27" s="183"/>
      <c r="Z27" s="183"/>
      <c r="AA27" s="183"/>
      <c r="AB27" s="178"/>
      <c r="AC27" s="178"/>
      <c r="AD27" s="178"/>
      <c r="AE27" s="178" t="s">
        <v>129</v>
      </c>
      <c r="AF27" s="178" t="s">
        <v>110</v>
      </c>
      <c r="AG27" s="187" t="s">
        <v>228</v>
      </c>
      <c r="AH27" s="187" t="s">
        <v>229</v>
      </c>
      <c r="AI27" s="172" t="s">
        <v>230</v>
      </c>
      <c r="AJ27" s="167" t="s">
        <v>133</v>
      </c>
      <c r="AK27" s="167"/>
      <c r="AL27" s="167"/>
      <c r="AM27" s="167"/>
      <c r="AN27" s="167"/>
      <c r="AO27" s="190">
        <v>11.2553333333333</v>
      </c>
      <c r="AP27" s="191">
        <f>(8.822+9.258+10.5)/3</f>
        <v>9.52666666666667</v>
      </c>
      <c r="AQ27" s="192">
        <f>(8.088+8.054+8.1)/3</f>
        <v>8.08066666666667</v>
      </c>
      <c r="AR27" s="189"/>
      <c r="AS27" s="189"/>
      <c r="AT27" s="152"/>
      <c r="AU27" s="152"/>
      <c r="AV27" s="152"/>
      <c r="AW27" s="152"/>
      <c r="AX27" s="152"/>
      <c r="AY27" s="152"/>
      <c r="AZ27" s="152"/>
      <c r="BA27" s="152"/>
      <c r="BB27" s="152"/>
      <c r="BC27" s="152"/>
      <c r="BD27" s="152"/>
      <c r="BE27" s="152"/>
      <c r="BF27" s="152"/>
      <c r="BG27" s="152"/>
      <c r="BH27" s="152"/>
      <c r="BI27" s="152"/>
      <c r="BJ27" s="152"/>
      <c r="BK27" s="152"/>
      <c r="BL27" s="152"/>
      <c r="BM27" s="152"/>
      <c r="BN27" s="152"/>
      <c r="BO27" s="152"/>
      <c r="BP27" s="152"/>
      <c r="BQ27" s="152"/>
      <c r="BR27" s="152"/>
      <c r="BS27" s="152"/>
      <c r="BT27" s="152"/>
      <c r="BU27" s="152"/>
      <c r="BV27" s="152"/>
      <c r="BW27" s="152"/>
      <c r="BX27" s="152"/>
      <c r="BY27" s="152"/>
      <c r="BZ27" s="152"/>
      <c r="CA27" s="152"/>
      <c r="CB27" s="152"/>
      <c r="CC27" s="152"/>
      <c r="CD27" s="152"/>
      <c r="CE27" s="152"/>
      <c r="CF27" s="152"/>
      <c r="CG27" s="152"/>
      <c r="CH27" s="152"/>
      <c r="CI27" s="152"/>
      <c r="CJ27" s="152"/>
      <c r="CK27" s="152"/>
      <c r="CL27" s="152"/>
      <c r="CM27" s="152"/>
      <c r="CN27" s="152"/>
      <c r="CO27" s="152"/>
      <c r="CP27" s="152"/>
      <c r="CQ27" s="152"/>
      <c r="CR27" s="152"/>
      <c r="CS27" s="152"/>
      <c r="CT27" s="152"/>
      <c r="CU27" s="152"/>
      <c r="CV27" s="152"/>
      <c r="CW27" s="152"/>
      <c r="CX27" s="152"/>
      <c r="CY27" s="152"/>
      <c r="CZ27" s="152"/>
      <c r="DA27" s="152"/>
      <c r="DB27" s="152"/>
      <c r="DC27" s="152"/>
      <c r="DD27" s="152"/>
      <c r="DE27" s="152"/>
      <c r="DF27" s="152"/>
      <c r="DG27" s="152"/>
      <c r="DH27" s="152"/>
      <c r="DI27" s="152"/>
      <c r="DJ27" s="152"/>
      <c r="DK27" s="152"/>
      <c r="DL27" s="152"/>
      <c r="DM27" s="152"/>
      <c r="DN27" s="152"/>
      <c r="DO27" s="152"/>
      <c r="DP27" s="152"/>
      <c r="DQ27" s="152"/>
      <c r="DR27" s="152"/>
      <c r="DS27" s="152"/>
      <c r="DT27" s="152"/>
      <c r="DU27" s="152"/>
      <c r="DV27" s="152"/>
      <c r="DW27" s="152"/>
      <c r="DX27" s="152"/>
      <c r="DY27" s="152"/>
      <c r="DZ27" s="152"/>
      <c r="EA27" s="152"/>
      <c r="EB27" s="152"/>
      <c r="EC27" s="152"/>
      <c r="ED27" s="152"/>
      <c r="EE27" s="152"/>
      <c r="EF27" s="152"/>
      <c r="EG27" s="152"/>
      <c r="EH27" s="152"/>
      <c r="EI27" s="152"/>
      <c r="EJ27" s="152"/>
      <c r="EK27" s="152"/>
      <c r="EL27" s="152"/>
      <c r="EM27" s="152"/>
      <c r="EN27" s="152"/>
      <c r="EO27" s="152"/>
      <c r="EP27" s="152"/>
      <c r="EQ27" s="152"/>
      <c r="ER27" s="152"/>
    </row>
    <row r="28" s="151" customFormat="1" customHeight="1" spans="1:148">
      <c r="A28" s="166" t="s">
        <v>100</v>
      </c>
      <c r="B28" s="167" t="s">
        <v>101</v>
      </c>
      <c r="C28" s="167" t="s">
        <v>102</v>
      </c>
      <c r="D28" s="168">
        <v>27</v>
      </c>
      <c r="E28" s="168" t="s">
        <v>231</v>
      </c>
      <c r="F28" s="168" t="s">
        <v>232</v>
      </c>
      <c r="G28" s="169">
        <v>4.98666666666667</v>
      </c>
      <c r="H28" s="169">
        <v>1.06666666666667</v>
      </c>
      <c r="I28" s="169">
        <v>4.16</v>
      </c>
      <c r="J28" s="169">
        <v>4.1</v>
      </c>
      <c r="K28" s="178">
        <v>0.5</v>
      </c>
      <c r="L28" s="178"/>
      <c r="M28" s="178"/>
      <c r="N28" s="178" t="s">
        <v>104</v>
      </c>
      <c r="O28" s="178">
        <f t="shared" ref="O28:O33" si="16">R28*1.6</f>
        <v>3.2</v>
      </c>
      <c r="P28" s="178">
        <f t="shared" ref="P28:P33" si="17">R28*1.4</f>
        <v>2.8</v>
      </c>
      <c r="Q28" s="178">
        <f t="shared" ref="Q28:Q33" si="18">R28*1.2</f>
        <v>2.4</v>
      </c>
      <c r="R28" s="181">
        <v>2</v>
      </c>
      <c r="S28" s="178">
        <f t="shared" ref="S28:S33" si="19">R28*0.8</f>
        <v>1.6</v>
      </c>
      <c r="T28" s="178"/>
      <c r="U28" s="178" t="s">
        <v>216</v>
      </c>
      <c r="V28" s="183" t="s">
        <v>223</v>
      </c>
      <c r="W28" s="183" t="s">
        <v>108</v>
      </c>
      <c r="X28" s="183"/>
      <c r="Y28" s="183"/>
      <c r="Z28" s="183"/>
      <c r="AA28" s="183"/>
      <c r="AB28" s="178"/>
      <c r="AC28" s="178"/>
      <c r="AD28" s="178"/>
      <c r="AE28" s="178"/>
      <c r="AF28" s="178" t="s">
        <v>110</v>
      </c>
      <c r="AG28" s="187" t="s">
        <v>233</v>
      </c>
      <c r="AH28" s="187" t="s">
        <v>234</v>
      </c>
      <c r="AI28" s="172" t="s">
        <v>235</v>
      </c>
      <c r="AJ28" s="167" t="s">
        <v>133</v>
      </c>
      <c r="AK28" s="167"/>
      <c r="AL28" s="167"/>
      <c r="AM28" s="167"/>
      <c r="AN28" s="167"/>
      <c r="AO28" s="190">
        <v>5.711</v>
      </c>
      <c r="AP28" s="191">
        <f>(5.31+7.153+4.5)/3</f>
        <v>5.65433333333333</v>
      </c>
      <c r="AQ28" s="192">
        <f>(6.418+6.45+6.717)/3</f>
        <v>6.52833333333333</v>
      </c>
      <c r="AR28" s="189"/>
      <c r="AS28" s="189"/>
      <c r="AT28" s="152"/>
      <c r="AU28" s="152"/>
      <c r="AV28" s="152"/>
      <c r="AW28" s="152"/>
      <c r="AX28" s="152"/>
      <c r="AY28" s="152"/>
      <c r="AZ28" s="152"/>
      <c r="BA28" s="152"/>
      <c r="BB28" s="152"/>
      <c r="BC28" s="152"/>
      <c r="BD28" s="152"/>
      <c r="BE28" s="152"/>
      <c r="BF28" s="152"/>
      <c r="BG28" s="152"/>
      <c r="BH28" s="152"/>
      <c r="BI28" s="152"/>
      <c r="BJ28" s="152"/>
      <c r="BK28" s="152"/>
      <c r="BL28" s="152"/>
      <c r="BM28" s="152"/>
      <c r="BN28" s="152"/>
      <c r="BO28" s="152"/>
      <c r="BP28" s="152"/>
      <c r="BQ28" s="152"/>
      <c r="BR28" s="152"/>
      <c r="BS28" s="152"/>
      <c r="BT28" s="152"/>
      <c r="BU28" s="152"/>
      <c r="BV28" s="152"/>
      <c r="BW28" s="152"/>
      <c r="BX28" s="152"/>
      <c r="BY28" s="152"/>
      <c r="BZ28" s="152"/>
      <c r="CA28" s="152"/>
      <c r="CB28" s="152"/>
      <c r="CC28" s="152"/>
      <c r="CD28" s="152"/>
      <c r="CE28" s="152"/>
      <c r="CF28" s="152"/>
      <c r="CG28" s="152"/>
      <c r="CH28" s="152"/>
      <c r="CI28" s="152"/>
      <c r="CJ28" s="152"/>
      <c r="CK28" s="152"/>
      <c r="CL28" s="152"/>
      <c r="CM28" s="152"/>
      <c r="CN28" s="152"/>
      <c r="CO28" s="152"/>
      <c r="CP28" s="152"/>
      <c r="CQ28" s="152"/>
      <c r="CR28" s="152"/>
      <c r="CS28" s="152"/>
      <c r="CT28" s="152"/>
      <c r="CU28" s="152"/>
      <c r="CV28" s="152"/>
      <c r="CW28" s="152"/>
      <c r="CX28" s="152"/>
      <c r="CY28" s="152"/>
      <c r="CZ28" s="152"/>
      <c r="DA28" s="152"/>
      <c r="DB28" s="152"/>
      <c r="DC28" s="152"/>
      <c r="DD28" s="152"/>
      <c r="DE28" s="152"/>
      <c r="DF28" s="152"/>
      <c r="DG28" s="152"/>
      <c r="DH28" s="152"/>
      <c r="DI28" s="152"/>
      <c r="DJ28" s="152"/>
      <c r="DK28" s="152"/>
      <c r="DL28" s="152"/>
      <c r="DM28" s="152"/>
      <c r="DN28" s="152"/>
      <c r="DO28" s="152"/>
      <c r="DP28" s="152"/>
      <c r="DQ28" s="152"/>
      <c r="DR28" s="152"/>
      <c r="DS28" s="152"/>
      <c r="DT28" s="152"/>
      <c r="DU28" s="152"/>
      <c r="DV28" s="152"/>
      <c r="DW28" s="152"/>
      <c r="DX28" s="152"/>
      <c r="DY28" s="152"/>
      <c r="DZ28" s="152"/>
      <c r="EA28" s="152"/>
      <c r="EB28" s="152"/>
      <c r="EC28" s="152"/>
      <c r="ED28" s="152"/>
      <c r="EE28" s="152"/>
      <c r="EF28" s="152"/>
      <c r="EG28" s="152"/>
      <c r="EH28" s="152"/>
      <c r="EI28" s="152"/>
      <c r="EJ28" s="152"/>
      <c r="EK28" s="152"/>
      <c r="EL28" s="152"/>
      <c r="EM28" s="152"/>
      <c r="EN28" s="152"/>
      <c r="EO28" s="152"/>
      <c r="EP28" s="152"/>
      <c r="EQ28" s="152"/>
      <c r="ER28" s="152"/>
    </row>
    <row r="29" s="151" customFormat="1" customHeight="1" spans="1:148">
      <c r="A29" s="166" t="s">
        <v>100</v>
      </c>
      <c r="B29" s="167" t="s">
        <v>101</v>
      </c>
      <c r="C29" s="167" t="s">
        <v>102</v>
      </c>
      <c r="D29" s="168">
        <v>28</v>
      </c>
      <c r="E29" s="168" t="s">
        <v>236</v>
      </c>
      <c r="F29" s="168" t="s">
        <v>237</v>
      </c>
      <c r="G29" s="169">
        <v>5.77</v>
      </c>
      <c r="H29" s="169">
        <v>10.4766666666667</v>
      </c>
      <c r="I29" s="169">
        <v>5.37333333333333</v>
      </c>
      <c r="J29" s="169">
        <v>12.9333333333333</v>
      </c>
      <c r="K29" s="178">
        <v>1</v>
      </c>
      <c r="L29" s="178"/>
      <c r="M29" s="178" t="s">
        <v>104</v>
      </c>
      <c r="N29" s="178" t="s">
        <v>104</v>
      </c>
      <c r="O29" s="178">
        <f t="shared" si="16"/>
        <v>3.2</v>
      </c>
      <c r="P29" s="178">
        <f t="shared" si="17"/>
        <v>2.8</v>
      </c>
      <c r="Q29" s="178">
        <f t="shared" si="18"/>
        <v>2.4</v>
      </c>
      <c r="R29" s="181">
        <v>2</v>
      </c>
      <c r="S29" s="178">
        <f t="shared" si="19"/>
        <v>1.6</v>
      </c>
      <c r="T29" s="178"/>
      <c r="U29" s="178" t="s">
        <v>216</v>
      </c>
      <c r="V29" s="183" t="s">
        <v>107</v>
      </c>
      <c r="W29" s="183" t="s">
        <v>108</v>
      </c>
      <c r="X29" s="184" t="s">
        <v>109</v>
      </c>
      <c r="Y29" s="183"/>
      <c r="Z29" s="183"/>
      <c r="AA29" s="183"/>
      <c r="AB29" s="178"/>
      <c r="AC29" s="178"/>
      <c r="AD29" s="178"/>
      <c r="AE29" s="178"/>
      <c r="AF29" s="178" t="s">
        <v>110</v>
      </c>
      <c r="AG29" s="187" t="s">
        <v>238</v>
      </c>
      <c r="AH29" s="187" t="s">
        <v>234</v>
      </c>
      <c r="AI29" s="172" t="s">
        <v>239</v>
      </c>
      <c r="AJ29" s="167" t="s">
        <v>133</v>
      </c>
      <c r="AK29" s="167"/>
      <c r="AL29" s="167"/>
      <c r="AM29" s="167"/>
      <c r="AN29" s="167"/>
      <c r="AO29" s="190">
        <v>8.53333333333333</v>
      </c>
      <c r="AP29" s="191">
        <f>(6.317+6.45+5.4)/3</f>
        <v>6.05566666666667</v>
      </c>
      <c r="AQ29" s="192">
        <f>(7.72+7.386+7.5)/3</f>
        <v>7.53533333333333</v>
      </c>
      <c r="AR29" s="189"/>
      <c r="AS29" s="189"/>
      <c r="AT29" s="152"/>
      <c r="AU29" s="152"/>
      <c r="AV29" s="152"/>
      <c r="AW29" s="152"/>
      <c r="AX29" s="152"/>
      <c r="AY29" s="152"/>
      <c r="AZ29" s="152"/>
      <c r="BA29" s="152"/>
      <c r="BB29" s="152"/>
      <c r="BC29" s="152"/>
      <c r="BD29" s="152"/>
      <c r="BE29" s="152"/>
      <c r="BF29" s="152"/>
      <c r="BG29" s="152"/>
      <c r="BH29" s="152"/>
      <c r="BI29" s="152"/>
      <c r="BJ29" s="152"/>
      <c r="BK29" s="152"/>
      <c r="BL29" s="152"/>
      <c r="BM29" s="152"/>
      <c r="BN29" s="152"/>
      <c r="BO29" s="152"/>
      <c r="BP29" s="152"/>
      <c r="BQ29" s="152"/>
      <c r="BR29" s="152"/>
      <c r="BS29" s="152"/>
      <c r="BT29" s="152"/>
      <c r="BU29" s="152"/>
      <c r="BV29" s="152"/>
      <c r="BW29" s="152"/>
      <c r="BX29" s="152"/>
      <c r="BY29" s="152"/>
      <c r="BZ29" s="152"/>
      <c r="CA29" s="152"/>
      <c r="CB29" s="152"/>
      <c r="CC29" s="152"/>
      <c r="CD29" s="152"/>
      <c r="CE29" s="152"/>
      <c r="CF29" s="152"/>
      <c r="CG29" s="152"/>
      <c r="CH29" s="152"/>
      <c r="CI29" s="152"/>
      <c r="CJ29" s="152"/>
      <c r="CK29" s="152"/>
      <c r="CL29" s="152"/>
      <c r="CM29" s="152"/>
      <c r="CN29" s="152"/>
      <c r="CO29" s="152"/>
      <c r="CP29" s="152"/>
      <c r="CQ29" s="152"/>
      <c r="CR29" s="152"/>
      <c r="CS29" s="152"/>
      <c r="CT29" s="152"/>
      <c r="CU29" s="152"/>
      <c r="CV29" s="152"/>
      <c r="CW29" s="152"/>
      <c r="CX29" s="152"/>
      <c r="CY29" s="152"/>
      <c r="CZ29" s="152"/>
      <c r="DA29" s="152"/>
      <c r="DB29" s="152"/>
      <c r="DC29" s="152"/>
      <c r="DD29" s="152"/>
      <c r="DE29" s="152"/>
      <c r="DF29" s="152"/>
      <c r="DG29" s="152"/>
      <c r="DH29" s="152"/>
      <c r="DI29" s="152"/>
      <c r="DJ29" s="152"/>
      <c r="DK29" s="152"/>
      <c r="DL29" s="152"/>
      <c r="DM29" s="152"/>
      <c r="DN29" s="152"/>
      <c r="DO29" s="152"/>
      <c r="DP29" s="152"/>
      <c r="DQ29" s="152"/>
      <c r="DR29" s="152"/>
      <c r="DS29" s="152"/>
      <c r="DT29" s="152"/>
      <c r="DU29" s="152"/>
      <c r="DV29" s="152"/>
      <c r="DW29" s="152"/>
      <c r="DX29" s="152"/>
      <c r="DY29" s="152"/>
      <c r="DZ29" s="152"/>
      <c r="EA29" s="152"/>
      <c r="EB29" s="152"/>
      <c r="EC29" s="152"/>
      <c r="ED29" s="152"/>
      <c r="EE29" s="152"/>
      <c r="EF29" s="152"/>
      <c r="EG29" s="152"/>
      <c r="EH29" s="152"/>
      <c r="EI29" s="152"/>
      <c r="EJ29" s="152"/>
      <c r="EK29" s="152"/>
      <c r="EL29" s="152"/>
      <c r="EM29" s="152"/>
      <c r="EN29" s="152"/>
      <c r="EO29" s="152"/>
      <c r="EP29" s="152"/>
      <c r="EQ29" s="152"/>
      <c r="ER29" s="152"/>
    </row>
    <row r="30" s="151" customFormat="1" hidden="1" customHeight="1" spans="1:148">
      <c r="A30" s="166" t="s">
        <v>100</v>
      </c>
      <c r="B30" s="167" t="s">
        <v>101</v>
      </c>
      <c r="C30" s="167" t="s">
        <v>102</v>
      </c>
      <c r="D30" s="168">
        <v>29</v>
      </c>
      <c r="E30" s="168" t="s">
        <v>240</v>
      </c>
      <c r="F30" s="168" t="s">
        <v>241</v>
      </c>
      <c r="G30" s="169">
        <v>2.52666666666667</v>
      </c>
      <c r="H30" s="169">
        <v>2.75833333333333</v>
      </c>
      <c r="I30" s="169">
        <v>2.57333333333333</v>
      </c>
      <c r="J30" s="169">
        <v>2.31333333333333</v>
      </c>
      <c r="K30" s="178">
        <v>0.5</v>
      </c>
      <c r="L30" s="178"/>
      <c r="M30" s="178"/>
      <c r="N30" s="178" t="s">
        <v>104</v>
      </c>
      <c r="O30" s="178">
        <f t="shared" si="16"/>
        <v>3.52</v>
      </c>
      <c r="P30" s="178">
        <f t="shared" si="17"/>
        <v>3.08</v>
      </c>
      <c r="Q30" s="178">
        <f t="shared" si="18"/>
        <v>2.64</v>
      </c>
      <c r="R30" s="181">
        <v>2.2</v>
      </c>
      <c r="S30" s="178">
        <f t="shared" si="19"/>
        <v>1.76</v>
      </c>
      <c r="T30" s="178" t="s">
        <v>242</v>
      </c>
      <c r="U30" s="178" t="s">
        <v>243</v>
      </c>
      <c r="V30" s="183" t="s">
        <v>157</v>
      </c>
      <c r="W30" s="183" t="s">
        <v>108</v>
      </c>
      <c r="X30" s="183"/>
      <c r="Y30" s="183"/>
      <c r="Z30" s="183"/>
      <c r="AA30" s="183"/>
      <c r="AB30" s="178"/>
      <c r="AC30" s="178"/>
      <c r="AD30" s="178">
        <v>1.5</v>
      </c>
      <c r="AE30" s="178"/>
      <c r="AF30" s="178" t="s">
        <v>110</v>
      </c>
      <c r="AG30" s="187"/>
      <c r="AH30" s="172" t="s">
        <v>244</v>
      </c>
      <c r="AI30" s="172" t="s">
        <v>245</v>
      </c>
      <c r="AJ30" s="167" t="s">
        <v>113</v>
      </c>
      <c r="AK30" s="167"/>
      <c r="AL30" s="167"/>
      <c r="AM30" s="167"/>
      <c r="AN30" s="167"/>
      <c r="AO30" s="167"/>
      <c r="AP30" s="167"/>
      <c r="AQ30" s="189"/>
      <c r="AR30" s="189"/>
      <c r="AS30" s="189"/>
      <c r="AT30" s="152"/>
      <c r="AU30" s="152"/>
      <c r="AV30" s="152"/>
      <c r="AW30" s="152"/>
      <c r="AX30" s="152"/>
      <c r="AY30" s="152"/>
      <c r="AZ30" s="152"/>
      <c r="BA30" s="152"/>
      <c r="BB30" s="152"/>
      <c r="BC30" s="152"/>
      <c r="BD30" s="152"/>
      <c r="BE30" s="152"/>
      <c r="BF30" s="152"/>
      <c r="BG30" s="152"/>
      <c r="BH30" s="152"/>
      <c r="BI30" s="152"/>
      <c r="BJ30" s="152"/>
      <c r="BK30" s="152"/>
      <c r="BL30" s="152"/>
      <c r="BM30" s="152"/>
      <c r="BN30" s="152"/>
      <c r="BO30" s="152"/>
      <c r="BP30" s="152"/>
      <c r="BQ30" s="152"/>
      <c r="BR30" s="152"/>
      <c r="BS30" s="152"/>
      <c r="BT30" s="152"/>
      <c r="BU30" s="152"/>
      <c r="BV30" s="152"/>
      <c r="BW30" s="152"/>
      <c r="BX30" s="152"/>
      <c r="BY30" s="152"/>
      <c r="BZ30" s="152"/>
      <c r="CA30" s="152"/>
      <c r="CB30" s="152"/>
      <c r="CC30" s="152"/>
      <c r="CD30" s="152"/>
      <c r="CE30" s="152"/>
      <c r="CF30" s="152"/>
      <c r="CG30" s="152"/>
      <c r="CH30" s="152"/>
      <c r="CI30" s="152"/>
      <c r="CJ30" s="152"/>
      <c r="CK30" s="152"/>
      <c r="CL30" s="152"/>
      <c r="CM30" s="152"/>
      <c r="CN30" s="152"/>
      <c r="CO30" s="152"/>
      <c r="CP30" s="152"/>
      <c r="CQ30" s="152"/>
      <c r="CR30" s="152"/>
      <c r="CS30" s="152"/>
      <c r="CT30" s="152"/>
      <c r="CU30" s="152"/>
      <c r="CV30" s="152"/>
      <c r="CW30" s="152"/>
      <c r="CX30" s="152"/>
      <c r="CY30" s="152"/>
      <c r="CZ30" s="152"/>
      <c r="DA30" s="152"/>
      <c r="DB30" s="152"/>
      <c r="DC30" s="152"/>
      <c r="DD30" s="152"/>
      <c r="DE30" s="152"/>
      <c r="DF30" s="152"/>
      <c r="DG30" s="152"/>
      <c r="DH30" s="152"/>
      <c r="DI30" s="152"/>
      <c r="DJ30" s="152"/>
      <c r="DK30" s="152"/>
      <c r="DL30" s="152"/>
      <c r="DM30" s="152"/>
      <c r="DN30" s="152"/>
      <c r="DO30" s="152"/>
      <c r="DP30" s="152"/>
      <c r="DQ30" s="152"/>
      <c r="DR30" s="152"/>
      <c r="DS30" s="152"/>
      <c r="DT30" s="152"/>
      <c r="DU30" s="152"/>
      <c r="DV30" s="152"/>
      <c r="DW30" s="152"/>
      <c r="DX30" s="152"/>
      <c r="DY30" s="152"/>
      <c r="DZ30" s="152"/>
      <c r="EA30" s="152"/>
      <c r="EB30" s="152"/>
      <c r="EC30" s="152"/>
      <c r="ED30" s="152"/>
      <c r="EE30" s="152"/>
      <c r="EF30" s="152"/>
      <c r="EG30" s="152"/>
      <c r="EH30" s="152"/>
      <c r="EI30" s="152"/>
      <c r="EJ30" s="152"/>
      <c r="EK30" s="152"/>
      <c r="EL30" s="152"/>
      <c r="EM30" s="152"/>
      <c r="EN30" s="152"/>
      <c r="EO30" s="152"/>
      <c r="EP30" s="152"/>
      <c r="EQ30" s="152"/>
      <c r="ER30" s="152"/>
    </row>
    <row r="31" s="152" customFormat="1" hidden="1" customHeight="1" spans="1:45">
      <c r="A31" s="166" t="s">
        <v>100</v>
      </c>
      <c r="B31" s="167" t="s">
        <v>101</v>
      </c>
      <c r="C31" s="167" t="s">
        <v>102</v>
      </c>
      <c r="D31" s="168">
        <v>30</v>
      </c>
      <c r="E31" s="168" t="s">
        <v>246</v>
      </c>
      <c r="F31" s="168" t="s">
        <v>22</v>
      </c>
      <c r="G31" s="169">
        <v>1.28</v>
      </c>
      <c r="H31" s="169">
        <v>0.642666666666667</v>
      </c>
      <c r="I31" s="169">
        <v>1.66</v>
      </c>
      <c r="J31" s="169">
        <v>1.34466666666667</v>
      </c>
      <c r="K31" s="178">
        <v>0.5</v>
      </c>
      <c r="L31" s="178"/>
      <c r="M31" s="178"/>
      <c r="N31" s="178" t="s">
        <v>104</v>
      </c>
      <c r="O31" s="178">
        <f t="shared" si="16"/>
        <v>3.2</v>
      </c>
      <c r="P31" s="178">
        <f t="shared" si="17"/>
        <v>2.8</v>
      </c>
      <c r="Q31" s="178">
        <f t="shared" si="18"/>
        <v>2.4</v>
      </c>
      <c r="R31" s="181">
        <v>2</v>
      </c>
      <c r="S31" s="178">
        <f t="shared" si="19"/>
        <v>1.6</v>
      </c>
      <c r="T31" s="178"/>
      <c r="U31" s="178" t="s">
        <v>243</v>
      </c>
      <c r="V31" s="183" t="s">
        <v>157</v>
      </c>
      <c r="W31" s="183" t="s">
        <v>108</v>
      </c>
      <c r="X31" s="184" t="s">
        <v>109</v>
      </c>
      <c r="Y31" s="183"/>
      <c r="Z31" s="183"/>
      <c r="AA31" s="183"/>
      <c r="AB31" s="178"/>
      <c r="AC31" s="178"/>
      <c r="AD31" s="178">
        <v>1.5</v>
      </c>
      <c r="AE31" s="178"/>
      <c r="AF31" s="178" t="s">
        <v>110</v>
      </c>
      <c r="AG31" s="187"/>
      <c r="AH31" s="172" t="s">
        <v>247</v>
      </c>
      <c r="AI31" s="172" t="s">
        <v>248</v>
      </c>
      <c r="AJ31" s="167" t="s">
        <v>113</v>
      </c>
      <c r="AK31" s="167"/>
      <c r="AL31" s="167"/>
      <c r="AM31" s="167"/>
      <c r="AN31" s="167"/>
      <c r="AO31" s="167"/>
      <c r="AP31" s="167"/>
      <c r="AQ31" s="189"/>
      <c r="AR31" s="189"/>
      <c r="AS31" s="189"/>
    </row>
    <row r="32" s="152" customFormat="1" hidden="1" customHeight="1" spans="1:45">
      <c r="A32" s="166" t="s">
        <v>100</v>
      </c>
      <c r="B32" s="167" t="s">
        <v>101</v>
      </c>
      <c r="C32" s="167" t="s">
        <v>102</v>
      </c>
      <c r="D32" s="168">
        <v>31</v>
      </c>
      <c r="E32" s="168" t="s">
        <v>249</v>
      </c>
      <c r="F32" s="168" t="s">
        <v>250</v>
      </c>
      <c r="G32" s="169">
        <v>1.21666666666667</v>
      </c>
      <c r="H32" s="169">
        <v>0.491333333333333</v>
      </c>
      <c r="I32" s="169">
        <v>1.16666666666667</v>
      </c>
      <c r="J32" s="169">
        <v>1.04933333333333</v>
      </c>
      <c r="K32" s="178">
        <v>0.5</v>
      </c>
      <c r="L32" s="178"/>
      <c r="M32" s="178"/>
      <c r="N32" s="178"/>
      <c r="O32" s="178">
        <f t="shared" si="16"/>
        <v>1.6</v>
      </c>
      <c r="P32" s="178">
        <f t="shared" si="17"/>
        <v>1.4</v>
      </c>
      <c r="Q32" s="178">
        <f t="shared" si="18"/>
        <v>1.2</v>
      </c>
      <c r="R32" s="181">
        <v>1</v>
      </c>
      <c r="S32" s="178">
        <f t="shared" si="19"/>
        <v>0.8</v>
      </c>
      <c r="T32" s="178"/>
      <c r="U32" s="178" t="s">
        <v>141</v>
      </c>
      <c r="V32" s="183" t="s">
        <v>193</v>
      </c>
      <c r="W32" s="183" t="s">
        <v>108</v>
      </c>
      <c r="X32" s="183"/>
      <c r="Y32" s="183"/>
      <c r="Z32" s="183"/>
      <c r="AA32" s="183"/>
      <c r="AB32" s="178"/>
      <c r="AC32" s="178"/>
      <c r="AD32" s="178">
        <v>0.65</v>
      </c>
      <c r="AE32" s="178"/>
      <c r="AF32" s="178" t="s">
        <v>110</v>
      </c>
      <c r="AG32" s="187"/>
      <c r="AH32" s="187" t="s">
        <v>251</v>
      </c>
      <c r="AI32" s="172" t="s">
        <v>252</v>
      </c>
      <c r="AJ32" s="167" t="s">
        <v>113</v>
      </c>
      <c r="AK32" s="167"/>
      <c r="AL32" s="167"/>
      <c r="AM32" s="167"/>
      <c r="AN32" s="167"/>
      <c r="AO32" s="167"/>
      <c r="AP32" s="167"/>
      <c r="AQ32" s="189"/>
      <c r="AR32" s="189"/>
      <c r="AS32" s="189"/>
    </row>
    <row r="33" s="153" customFormat="1" hidden="1" customHeight="1" spans="1:45">
      <c r="A33" s="166" t="s">
        <v>100</v>
      </c>
      <c r="B33" s="167" t="s">
        <v>101</v>
      </c>
      <c r="C33" s="167" t="s">
        <v>102</v>
      </c>
      <c r="D33" s="168">
        <v>32</v>
      </c>
      <c r="E33" s="168" t="s">
        <v>253</v>
      </c>
      <c r="F33" s="168" t="s">
        <v>254</v>
      </c>
      <c r="G33" s="169"/>
      <c r="H33" s="169">
        <v>2.933</v>
      </c>
      <c r="I33" s="169"/>
      <c r="J33" s="169"/>
      <c r="K33" s="178">
        <v>0.5</v>
      </c>
      <c r="L33" s="178"/>
      <c r="M33" s="178"/>
      <c r="N33" s="178" t="s">
        <v>104</v>
      </c>
      <c r="O33" s="178">
        <f t="shared" si="16"/>
        <v>5.28</v>
      </c>
      <c r="P33" s="178">
        <f t="shared" si="17"/>
        <v>4.62</v>
      </c>
      <c r="Q33" s="178">
        <f t="shared" si="18"/>
        <v>3.96</v>
      </c>
      <c r="R33" s="181">
        <v>3.3</v>
      </c>
      <c r="S33" s="178">
        <f t="shared" si="19"/>
        <v>2.64</v>
      </c>
      <c r="T33" s="178"/>
      <c r="U33" s="178" t="s">
        <v>243</v>
      </c>
      <c r="V33" s="183" t="s">
        <v>157</v>
      </c>
      <c r="W33" s="183"/>
      <c r="X33" s="183"/>
      <c r="Y33" s="183"/>
      <c r="Z33" s="183"/>
      <c r="AA33" s="183"/>
      <c r="AB33" s="178"/>
      <c r="AC33" s="178"/>
      <c r="AD33" s="178"/>
      <c r="AE33" s="178"/>
      <c r="AF33" s="178" t="s">
        <v>110</v>
      </c>
      <c r="AG33" s="187"/>
      <c r="AH33" s="172" t="s">
        <v>255</v>
      </c>
      <c r="AI33" s="172" t="s">
        <v>256</v>
      </c>
      <c r="AJ33" s="167" t="s">
        <v>113</v>
      </c>
      <c r="AK33" s="167"/>
      <c r="AL33" s="167"/>
      <c r="AM33" s="167"/>
      <c r="AN33" s="167"/>
      <c r="AO33" s="167"/>
      <c r="AP33" s="167"/>
      <c r="AQ33" s="195"/>
      <c r="AR33" s="195"/>
      <c r="AS33" s="195"/>
    </row>
    <row r="34" s="151" customFormat="1" hidden="1" customHeight="1" spans="1:148">
      <c r="A34" s="166" t="s">
        <v>100</v>
      </c>
      <c r="B34" s="167" t="s">
        <v>101</v>
      </c>
      <c r="C34" s="167" t="s">
        <v>102</v>
      </c>
      <c r="D34" s="168">
        <v>33</v>
      </c>
      <c r="E34" s="168" t="s">
        <v>257</v>
      </c>
      <c r="F34" s="168" t="s">
        <v>257</v>
      </c>
      <c r="G34" s="169"/>
      <c r="H34" s="169"/>
      <c r="I34" s="169"/>
      <c r="J34" s="169"/>
      <c r="K34" s="178">
        <v>0.5</v>
      </c>
      <c r="L34" s="178"/>
      <c r="M34" s="178"/>
      <c r="N34" s="178" t="s">
        <v>104</v>
      </c>
      <c r="O34" s="178"/>
      <c r="P34" s="178"/>
      <c r="Q34" s="178"/>
      <c r="R34" s="178"/>
      <c r="S34" s="178"/>
      <c r="T34" s="178"/>
      <c r="U34" s="178" t="s">
        <v>187</v>
      </c>
      <c r="V34" s="183" t="s">
        <v>193</v>
      </c>
      <c r="W34" s="183"/>
      <c r="X34" s="183"/>
      <c r="Y34" s="183"/>
      <c r="Z34" s="183"/>
      <c r="AA34" s="183"/>
      <c r="AB34" s="178"/>
      <c r="AC34" s="178"/>
      <c r="AD34" s="178"/>
      <c r="AE34" s="178"/>
      <c r="AF34" s="178" t="s">
        <v>110</v>
      </c>
      <c r="AG34" s="187"/>
      <c r="AH34" s="172" t="s">
        <v>258</v>
      </c>
      <c r="AI34" s="172" t="s">
        <v>259</v>
      </c>
      <c r="AJ34" s="167" t="s">
        <v>113</v>
      </c>
      <c r="AK34" s="167"/>
      <c r="AL34" s="167"/>
      <c r="AM34" s="167"/>
      <c r="AN34" s="167"/>
      <c r="AO34" s="167"/>
      <c r="AP34" s="167"/>
      <c r="AQ34" s="189"/>
      <c r="AR34" s="189"/>
      <c r="AS34" s="189"/>
      <c r="AT34" s="152"/>
      <c r="AU34" s="152"/>
      <c r="AV34" s="152"/>
      <c r="AW34" s="152"/>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c r="BW34" s="152"/>
      <c r="BX34" s="152"/>
      <c r="BY34" s="152"/>
      <c r="BZ34" s="152"/>
      <c r="CA34" s="152"/>
      <c r="CB34" s="152"/>
      <c r="CC34" s="152"/>
      <c r="CD34" s="152"/>
      <c r="CE34" s="152"/>
      <c r="CF34" s="152"/>
      <c r="CG34" s="152"/>
      <c r="CH34" s="152"/>
      <c r="CI34" s="152"/>
      <c r="CJ34" s="152"/>
      <c r="CK34" s="152"/>
      <c r="CL34" s="152"/>
      <c r="CM34" s="152"/>
      <c r="CN34" s="152"/>
      <c r="CO34" s="152"/>
      <c r="CP34" s="152"/>
      <c r="CQ34" s="152"/>
      <c r="CR34" s="152"/>
      <c r="CS34" s="152"/>
      <c r="CT34" s="152"/>
      <c r="CU34" s="152"/>
      <c r="CV34" s="152"/>
      <c r="CW34" s="152"/>
      <c r="CX34" s="152"/>
      <c r="CY34" s="152"/>
      <c r="CZ34" s="152"/>
      <c r="DA34" s="152"/>
      <c r="DB34" s="152"/>
      <c r="DC34" s="152"/>
      <c r="DD34" s="152"/>
      <c r="DE34" s="152"/>
      <c r="DF34" s="152"/>
      <c r="DG34" s="152"/>
      <c r="DH34" s="152"/>
      <c r="DI34" s="152"/>
      <c r="DJ34" s="152"/>
      <c r="DK34" s="152"/>
      <c r="DL34" s="152"/>
      <c r="DM34" s="152"/>
      <c r="DN34" s="152"/>
      <c r="DO34" s="152"/>
      <c r="DP34" s="152"/>
      <c r="DQ34" s="152"/>
      <c r="DR34" s="152"/>
      <c r="DS34" s="152"/>
      <c r="DT34" s="152"/>
      <c r="DU34" s="152"/>
      <c r="DV34" s="152"/>
      <c r="DW34" s="152"/>
      <c r="DX34" s="152"/>
      <c r="DY34" s="152"/>
      <c r="DZ34" s="152"/>
      <c r="EA34" s="152"/>
      <c r="EB34" s="152"/>
      <c r="EC34" s="152"/>
      <c r="ED34" s="152"/>
      <c r="EE34" s="152"/>
      <c r="EF34" s="152"/>
      <c r="EG34" s="152"/>
      <c r="EH34" s="152"/>
      <c r="EI34" s="152"/>
      <c r="EJ34" s="152"/>
      <c r="EK34" s="152"/>
      <c r="EL34" s="152"/>
      <c r="EM34" s="152"/>
      <c r="EN34" s="152"/>
      <c r="EO34" s="152"/>
      <c r="EP34" s="152"/>
      <c r="EQ34" s="152"/>
      <c r="ER34" s="152"/>
    </row>
    <row r="35" s="151" customFormat="1" hidden="1" customHeight="1" spans="1:148">
      <c r="A35" s="166" t="s">
        <v>100</v>
      </c>
      <c r="B35" s="167" t="s">
        <v>101</v>
      </c>
      <c r="C35" s="167" t="s">
        <v>102</v>
      </c>
      <c r="D35" s="168">
        <v>34</v>
      </c>
      <c r="E35" s="170" t="s">
        <v>260</v>
      </c>
      <c r="F35" s="170" t="s">
        <v>260</v>
      </c>
      <c r="G35" s="171"/>
      <c r="H35" s="171">
        <v>44.3976666666667</v>
      </c>
      <c r="I35" s="171"/>
      <c r="J35" s="171">
        <v>47.6766666666667</v>
      </c>
      <c r="K35" s="178">
        <v>2</v>
      </c>
      <c r="L35" s="178"/>
      <c r="M35" s="178"/>
      <c r="N35" s="178" t="s">
        <v>104</v>
      </c>
      <c r="O35" s="178">
        <f t="shared" ref="O35:O48" si="20">R35*1.6</f>
        <v>111.2496</v>
      </c>
      <c r="P35" s="178">
        <f t="shared" ref="P35:P48" si="21">R35*1.4</f>
        <v>97.3434</v>
      </c>
      <c r="Q35" s="178">
        <f t="shared" ref="Q35:Q48" si="22">R35*1.2</f>
        <v>83.4372</v>
      </c>
      <c r="R35" s="181">
        <v>69.531</v>
      </c>
      <c r="S35" s="178">
        <f t="shared" ref="S35:S48" si="23">R35*0.8</f>
        <v>55.6248</v>
      </c>
      <c r="T35" s="178"/>
      <c r="U35" s="178" t="s">
        <v>261</v>
      </c>
      <c r="V35" s="183" t="s">
        <v>193</v>
      </c>
      <c r="W35" s="183"/>
      <c r="X35" s="183"/>
      <c r="Y35" s="183"/>
      <c r="Z35" s="183"/>
      <c r="AA35" s="183"/>
      <c r="AB35" s="178"/>
      <c r="AC35" s="178"/>
      <c r="AD35" s="178"/>
      <c r="AE35" s="178"/>
      <c r="AF35" s="178" t="s">
        <v>110</v>
      </c>
      <c r="AG35" s="187"/>
      <c r="AH35" s="187" t="s">
        <v>262</v>
      </c>
      <c r="AI35" s="172" t="s">
        <v>263</v>
      </c>
      <c r="AJ35" s="167" t="s">
        <v>113</v>
      </c>
      <c r="AK35" s="167"/>
      <c r="AL35" s="167"/>
      <c r="AM35" s="167"/>
      <c r="AN35" s="167"/>
      <c r="AO35" s="167"/>
      <c r="AP35" s="167"/>
      <c r="AQ35" s="189"/>
      <c r="AR35" s="189"/>
      <c r="AS35" s="189"/>
      <c r="AT35" s="152"/>
      <c r="AU35" s="152"/>
      <c r="AV35" s="152"/>
      <c r="AW35" s="152"/>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c r="BW35" s="152"/>
      <c r="BX35" s="152"/>
      <c r="BY35" s="152"/>
      <c r="BZ35" s="152"/>
      <c r="CA35" s="152"/>
      <c r="CB35" s="152"/>
      <c r="CC35" s="152"/>
      <c r="CD35" s="152"/>
      <c r="CE35" s="152"/>
      <c r="CF35" s="152"/>
      <c r="CG35" s="152"/>
      <c r="CH35" s="152"/>
      <c r="CI35" s="152"/>
      <c r="CJ35" s="152"/>
      <c r="CK35" s="152"/>
      <c r="CL35" s="152"/>
      <c r="CM35" s="152"/>
      <c r="CN35" s="152"/>
      <c r="CO35" s="152"/>
      <c r="CP35" s="152"/>
      <c r="CQ35" s="152"/>
      <c r="CR35" s="152"/>
      <c r="CS35" s="152"/>
      <c r="CT35" s="152"/>
      <c r="CU35" s="152"/>
      <c r="CV35" s="152"/>
      <c r="CW35" s="152"/>
      <c r="CX35" s="152"/>
      <c r="CY35" s="152"/>
      <c r="CZ35" s="152"/>
      <c r="DA35" s="152"/>
      <c r="DB35" s="152"/>
      <c r="DC35" s="152"/>
      <c r="DD35" s="152"/>
      <c r="DE35" s="152"/>
      <c r="DF35" s="152"/>
      <c r="DG35" s="152"/>
      <c r="DH35" s="152"/>
      <c r="DI35" s="152"/>
      <c r="DJ35" s="152"/>
      <c r="DK35" s="152"/>
      <c r="DL35" s="152"/>
      <c r="DM35" s="152"/>
      <c r="DN35" s="152"/>
      <c r="DO35" s="152"/>
      <c r="DP35" s="152"/>
      <c r="DQ35" s="152"/>
      <c r="DR35" s="152"/>
      <c r="DS35" s="152"/>
      <c r="DT35" s="152"/>
      <c r="DU35" s="152"/>
      <c r="DV35" s="152"/>
      <c r="DW35" s="152"/>
      <c r="DX35" s="152"/>
      <c r="DY35" s="152"/>
      <c r="DZ35" s="152"/>
      <c r="EA35" s="152"/>
      <c r="EB35" s="152"/>
      <c r="EC35" s="152"/>
      <c r="ED35" s="152"/>
      <c r="EE35" s="152"/>
      <c r="EF35" s="152"/>
      <c r="EG35" s="152"/>
      <c r="EH35" s="152"/>
      <c r="EI35" s="152"/>
      <c r="EJ35" s="152"/>
      <c r="EK35" s="152"/>
      <c r="EL35" s="152"/>
      <c r="EM35" s="152"/>
      <c r="EN35" s="152"/>
      <c r="EO35" s="152"/>
      <c r="EP35" s="152"/>
      <c r="EQ35" s="152"/>
      <c r="ER35" s="152"/>
    </row>
    <row r="36" s="152" customFormat="1" ht="108.75" customHeight="1" spans="1:45">
      <c r="A36" s="166" t="s">
        <v>100</v>
      </c>
      <c r="B36" s="167" t="s">
        <v>101</v>
      </c>
      <c r="C36" s="167" t="s">
        <v>33</v>
      </c>
      <c r="D36" s="168">
        <v>35</v>
      </c>
      <c r="E36" s="172" t="s">
        <v>264</v>
      </c>
      <c r="F36" s="172" t="s">
        <v>265</v>
      </c>
      <c r="G36" s="173">
        <v>2.46</v>
      </c>
      <c r="H36" s="173">
        <v>1.70333333333333</v>
      </c>
      <c r="I36" s="173">
        <v>3.22666666666667</v>
      </c>
      <c r="J36" s="173">
        <v>1.92666666666667</v>
      </c>
      <c r="K36" s="179">
        <v>1.5</v>
      </c>
      <c r="L36" s="179"/>
      <c r="M36" s="178"/>
      <c r="N36" s="178"/>
      <c r="O36" s="178">
        <f t="shared" si="20"/>
        <v>2.4</v>
      </c>
      <c r="P36" s="178">
        <f t="shared" si="21"/>
        <v>2.1</v>
      </c>
      <c r="Q36" s="178">
        <f t="shared" si="22"/>
        <v>1.8</v>
      </c>
      <c r="R36" s="181">
        <v>1.5</v>
      </c>
      <c r="S36" s="178">
        <f t="shared" si="23"/>
        <v>1.2</v>
      </c>
      <c r="T36" s="178"/>
      <c r="U36" s="178" t="s">
        <v>141</v>
      </c>
      <c r="V36" s="183" t="s">
        <v>107</v>
      </c>
      <c r="W36" s="183" t="s">
        <v>108</v>
      </c>
      <c r="X36" s="184" t="s">
        <v>109</v>
      </c>
      <c r="Y36" s="183"/>
      <c r="Z36" s="183"/>
      <c r="AA36" s="183"/>
      <c r="AB36" s="178"/>
      <c r="AC36" s="178"/>
      <c r="AD36" s="178">
        <v>0.5</v>
      </c>
      <c r="AE36" s="178"/>
      <c r="AF36" s="178" t="s">
        <v>110</v>
      </c>
      <c r="AG36" s="187" t="s">
        <v>266</v>
      </c>
      <c r="AH36" s="187" t="s">
        <v>229</v>
      </c>
      <c r="AI36" s="188" t="s">
        <v>267</v>
      </c>
      <c r="AJ36" s="167" t="s">
        <v>133</v>
      </c>
      <c r="AK36" s="167"/>
      <c r="AL36" s="167"/>
      <c r="AM36" s="167"/>
      <c r="AN36" s="167"/>
      <c r="AO36" s="196" t="s">
        <v>9</v>
      </c>
      <c r="AP36" s="191">
        <f>(1.667+2.267+2.734)/3</f>
        <v>2.22266666666667</v>
      </c>
      <c r="AQ36" s="192">
        <f>(2.967+2.333+2.634)/3</f>
        <v>2.64466666666667</v>
      </c>
      <c r="AR36" s="189"/>
      <c r="AS36" s="189"/>
    </row>
    <row r="37" s="152" customFormat="1" customHeight="1" spans="1:45">
      <c r="A37" s="166" t="s">
        <v>100</v>
      </c>
      <c r="B37" s="167" t="s">
        <v>101</v>
      </c>
      <c r="C37" s="167" t="s">
        <v>201</v>
      </c>
      <c r="D37" s="168">
        <v>36</v>
      </c>
      <c r="E37" s="172" t="s">
        <v>268</v>
      </c>
      <c r="F37" s="172" t="s">
        <v>269</v>
      </c>
      <c r="G37" s="173"/>
      <c r="H37" s="173">
        <v>9.32333333333333</v>
      </c>
      <c r="I37" s="173"/>
      <c r="J37" s="173">
        <v>4.79</v>
      </c>
      <c r="K37" s="179">
        <v>1.5</v>
      </c>
      <c r="L37" s="179"/>
      <c r="M37" s="178"/>
      <c r="N37" s="178"/>
      <c r="O37" s="178">
        <f t="shared" si="20"/>
        <v>6.72</v>
      </c>
      <c r="P37" s="178">
        <f t="shared" si="21"/>
        <v>5.88</v>
      </c>
      <c r="Q37" s="178">
        <f t="shared" si="22"/>
        <v>5.04</v>
      </c>
      <c r="R37" s="181">
        <v>4.2</v>
      </c>
      <c r="S37" s="178">
        <f t="shared" si="23"/>
        <v>3.36</v>
      </c>
      <c r="T37" s="178"/>
      <c r="U37" s="178" t="s">
        <v>141</v>
      </c>
      <c r="V37" s="183" t="s">
        <v>193</v>
      </c>
      <c r="W37" s="183"/>
      <c r="X37" s="183"/>
      <c r="Y37" s="183"/>
      <c r="Z37" s="183"/>
      <c r="AA37" s="183"/>
      <c r="AB37" s="178"/>
      <c r="AC37" s="178"/>
      <c r="AD37" s="178"/>
      <c r="AE37" s="178"/>
      <c r="AF37" s="178" t="s">
        <v>110</v>
      </c>
      <c r="AG37" s="187" t="s">
        <v>270</v>
      </c>
      <c r="AH37" s="187" t="s">
        <v>229</v>
      </c>
      <c r="AI37" s="188" t="s">
        <v>271</v>
      </c>
      <c r="AJ37" s="167" t="s">
        <v>133</v>
      </c>
      <c r="AK37" s="167"/>
      <c r="AL37" s="167"/>
      <c r="AM37" s="167"/>
      <c r="AN37" s="167"/>
      <c r="AO37" s="190">
        <v>8.33733333333333</v>
      </c>
      <c r="AP37" s="191">
        <f>(3.233+3.7+3.6)/3</f>
        <v>3.511</v>
      </c>
      <c r="AQ37" s="192">
        <f>(5.4+5.134+5.966)/3</f>
        <v>5.5</v>
      </c>
      <c r="AR37" s="189"/>
      <c r="AS37" s="189"/>
    </row>
    <row r="38" s="152" customFormat="1" customHeight="1" spans="1:45">
      <c r="A38" s="166" t="s">
        <v>100</v>
      </c>
      <c r="B38" s="167" t="s">
        <v>101</v>
      </c>
      <c r="C38" s="167" t="s">
        <v>33</v>
      </c>
      <c r="D38" s="168">
        <v>37</v>
      </c>
      <c r="E38" s="172" t="s">
        <v>272</v>
      </c>
      <c r="F38" s="172" t="s">
        <v>273</v>
      </c>
      <c r="G38" s="173">
        <v>3.07666666666667</v>
      </c>
      <c r="H38" s="173">
        <v>3.87933333333333</v>
      </c>
      <c r="I38" s="173" t="s">
        <v>274</v>
      </c>
      <c r="J38" s="173"/>
      <c r="K38" s="179">
        <v>1.5</v>
      </c>
      <c r="L38" s="179" t="s">
        <v>9</v>
      </c>
      <c r="M38" s="178"/>
      <c r="N38" s="178"/>
      <c r="O38" s="178">
        <f t="shared" si="20"/>
        <v>8</v>
      </c>
      <c r="P38" s="178">
        <f t="shared" si="21"/>
        <v>7</v>
      </c>
      <c r="Q38" s="178">
        <f t="shared" si="22"/>
        <v>6</v>
      </c>
      <c r="R38" s="181">
        <v>5</v>
      </c>
      <c r="S38" s="178">
        <f t="shared" si="23"/>
        <v>4</v>
      </c>
      <c r="T38" s="178"/>
      <c r="U38" s="178" t="s">
        <v>105</v>
      </c>
      <c r="V38" s="183" t="s">
        <v>193</v>
      </c>
      <c r="W38" s="183" t="s">
        <v>108</v>
      </c>
      <c r="X38" s="183"/>
      <c r="Y38" s="183"/>
      <c r="Z38" s="183"/>
      <c r="AA38" s="183"/>
      <c r="AB38" s="178"/>
      <c r="AC38" s="178"/>
      <c r="AD38" s="178"/>
      <c r="AE38" s="178"/>
      <c r="AF38" s="178" t="s">
        <v>110</v>
      </c>
      <c r="AG38" s="187" t="s">
        <v>275</v>
      </c>
      <c r="AH38" s="187" t="s">
        <v>229</v>
      </c>
      <c r="AI38" s="188" t="s">
        <v>276</v>
      </c>
      <c r="AJ38" s="167" t="s">
        <v>133</v>
      </c>
      <c r="AK38" s="167"/>
      <c r="AL38" s="167"/>
      <c r="AM38" s="167"/>
      <c r="AN38" s="167"/>
      <c r="AO38" s="190" t="s">
        <v>277</v>
      </c>
      <c r="AP38" s="190" t="s">
        <v>277</v>
      </c>
      <c r="AQ38" s="190" t="s">
        <v>277</v>
      </c>
      <c r="AR38" s="189"/>
      <c r="AS38" s="189"/>
    </row>
    <row r="39" s="152" customFormat="1" ht="107.25" customHeight="1" spans="1:45">
      <c r="A39" s="166" t="s">
        <v>100</v>
      </c>
      <c r="B39" s="167" t="s">
        <v>101</v>
      </c>
      <c r="C39" s="167" t="s">
        <v>33</v>
      </c>
      <c r="D39" s="168">
        <v>38</v>
      </c>
      <c r="E39" s="172" t="s">
        <v>278</v>
      </c>
      <c r="F39" s="172" t="s">
        <v>279</v>
      </c>
      <c r="G39" s="173">
        <v>6.84</v>
      </c>
      <c r="H39" s="173">
        <v>10.007</v>
      </c>
      <c r="I39" s="173" t="s">
        <v>274</v>
      </c>
      <c r="J39" s="173"/>
      <c r="K39" s="179">
        <v>1.5</v>
      </c>
      <c r="L39" s="179" t="s">
        <v>9</v>
      </c>
      <c r="M39" s="178"/>
      <c r="N39" s="178"/>
      <c r="O39" s="178">
        <f t="shared" si="20"/>
        <v>24</v>
      </c>
      <c r="P39" s="178">
        <f t="shared" si="21"/>
        <v>21</v>
      </c>
      <c r="Q39" s="178">
        <f t="shared" si="22"/>
        <v>18</v>
      </c>
      <c r="R39" s="181">
        <v>15</v>
      </c>
      <c r="S39" s="178">
        <f t="shared" si="23"/>
        <v>12</v>
      </c>
      <c r="T39" s="178"/>
      <c r="U39" s="178" t="s">
        <v>105</v>
      </c>
      <c r="V39" s="183" t="s">
        <v>223</v>
      </c>
      <c r="W39" s="183" t="s">
        <v>108</v>
      </c>
      <c r="X39" s="183"/>
      <c r="Y39" s="183"/>
      <c r="Z39" s="183"/>
      <c r="AA39" s="183"/>
      <c r="AB39" s="178"/>
      <c r="AC39" s="178"/>
      <c r="AD39" s="178"/>
      <c r="AE39" s="178"/>
      <c r="AF39" s="178" t="s">
        <v>110</v>
      </c>
      <c r="AG39" s="172" t="s">
        <v>280</v>
      </c>
      <c r="AH39" s="187" t="s">
        <v>229</v>
      </c>
      <c r="AI39" s="188" t="s">
        <v>281</v>
      </c>
      <c r="AJ39" s="167" t="s">
        <v>133</v>
      </c>
      <c r="AK39" s="167"/>
      <c r="AL39" s="167"/>
      <c r="AM39" s="167"/>
      <c r="AN39" s="167"/>
      <c r="AO39" s="190" t="s">
        <v>277</v>
      </c>
      <c r="AP39" s="190" t="s">
        <v>277</v>
      </c>
      <c r="AQ39" s="190" t="s">
        <v>277</v>
      </c>
      <c r="AR39" s="189"/>
      <c r="AS39" s="189"/>
    </row>
    <row r="40" s="151" customFormat="1" hidden="1" customHeight="1" spans="1:148">
      <c r="A40" s="166" t="s">
        <v>100</v>
      </c>
      <c r="B40" s="167" t="s">
        <v>101</v>
      </c>
      <c r="C40" s="167" t="s">
        <v>102</v>
      </c>
      <c r="D40" s="168">
        <v>39</v>
      </c>
      <c r="E40" s="170" t="s">
        <v>282</v>
      </c>
      <c r="F40" s="170" t="s">
        <v>282</v>
      </c>
      <c r="G40" s="171">
        <v>2.69333333333333</v>
      </c>
      <c r="H40" s="171">
        <v>0.859333333333333</v>
      </c>
      <c r="I40" s="171">
        <v>1.58</v>
      </c>
      <c r="J40" s="171">
        <v>0.868666666666667</v>
      </c>
      <c r="K40" s="178">
        <v>0.5</v>
      </c>
      <c r="L40" s="178"/>
      <c r="M40" s="178"/>
      <c r="N40" s="178" t="s">
        <v>104</v>
      </c>
      <c r="O40" s="178">
        <f t="shared" si="20"/>
        <v>2.56</v>
      </c>
      <c r="P40" s="178">
        <f t="shared" si="21"/>
        <v>2.24</v>
      </c>
      <c r="Q40" s="178">
        <f t="shared" si="22"/>
        <v>1.92</v>
      </c>
      <c r="R40" s="181">
        <v>1.6</v>
      </c>
      <c r="S40" s="178">
        <f t="shared" si="23"/>
        <v>1.28</v>
      </c>
      <c r="T40" s="178"/>
      <c r="U40" s="178" t="s">
        <v>182</v>
      </c>
      <c r="V40" s="183" t="s">
        <v>142</v>
      </c>
      <c r="W40" s="183" t="s">
        <v>108</v>
      </c>
      <c r="X40" s="183"/>
      <c r="Y40" s="183"/>
      <c r="Z40" s="183"/>
      <c r="AA40" s="183"/>
      <c r="AB40" s="178"/>
      <c r="AC40" s="178"/>
      <c r="AD40" s="178">
        <v>0.95</v>
      </c>
      <c r="AE40" s="178"/>
      <c r="AF40" s="178" t="s">
        <v>110</v>
      </c>
      <c r="AG40" s="187"/>
      <c r="AH40" s="187" t="s">
        <v>283</v>
      </c>
      <c r="AI40" s="172" t="s">
        <v>284</v>
      </c>
      <c r="AJ40" s="167" t="s">
        <v>113</v>
      </c>
      <c r="AK40" s="167"/>
      <c r="AL40" s="167"/>
      <c r="AM40" s="167"/>
      <c r="AN40" s="167"/>
      <c r="AO40" s="167"/>
      <c r="AP40" s="167"/>
      <c r="AQ40" s="189"/>
      <c r="AR40" s="189"/>
      <c r="AS40" s="189"/>
      <c r="AT40" s="152"/>
      <c r="AU40" s="152"/>
      <c r="AV40" s="152"/>
      <c r="AW40" s="152"/>
      <c r="AX40" s="152"/>
      <c r="AY40" s="152"/>
      <c r="AZ40" s="152"/>
      <c r="BA40" s="152"/>
      <c r="BB40" s="152"/>
      <c r="BC40" s="152"/>
      <c r="BD40" s="152"/>
      <c r="BE40" s="152"/>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c r="CF40" s="152"/>
      <c r="CG40" s="152"/>
      <c r="CH40" s="152"/>
      <c r="CI40" s="152"/>
      <c r="CJ40" s="152"/>
      <c r="CK40" s="152"/>
      <c r="CL40" s="152"/>
      <c r="CM40" s="152"/>
      <c r="CN40" s="152"/>
      <c r="CO40" s="152"/>
      <c r="CP40" s="152"/>
      <c r="CQ40" s="152"/>
      <c r="CR40" s="152"/>
      <c r="CS40" s="152"/>
      <c r="CT40" s="152"/>
      <c r="CU40" s="152"/>
      <c r="CV40" s="152"/>
      <c r="CW40" s="152"/>
      <c r="CX40" s="152"/>
      <c r="CY40" s="152"/>
      <c r="CZ40" s="152"/>
      <c r="DA40" s="152"/>
      <c r="DB40" s="152"/>
      <c r="DC40" s="152"/>
      <c r="DD40" s="152"/>
      <c r="DE40" s="152"/>
      <c r="DF40" s="152"/>
      <c r="DG40" s="152"/>
      <c r="DH40" s="152"/>
      <c r="DI40" s="152"/>
      <c r="DJ40" s="152"/>
      <c r="DK40" s="152"/>
      <c r="DL40" s="152"/>
      <c r="DM40" s="152"/>
      <c r="DN40" s="152"/>
      <c r="DO40" s="152"/>
      <c r="DP40" s="152"/>
      <c r="DQ40" s="152"/>
      <c r="DR40" s="152"/>
      <c r="DS40" s="152"/>
      <c r="DT40" s="152"/>
      <c r="DU40" s="152"/>
      <c r="DV40" s="152"/>
      <c r="DW40" s="152"/>
      <c r="DX40" s="152"/>
      <c r="DY40" s="152"/>
      <c r="DZ40" s="152"/>
      <c r="EA40" s="152"/>
      <c r="EB40" s="152"/>
      <c r="EC40" s="152"/>
      <c r="ED40" s="152"/>
      <c r="EE40" s="152"/>
      <c r="EF40" s="152"/>
      <c r="EG40" s="152"/>
      <c r="EH40" s="152"/>
      <c r="EI40" s="152"/>
      <c r="EJ40" s="152"/>
      <c r="EK40" s="152"/>
      <c r="EL40" s="152"/>
      <c r="EM40" s="152"/>
      <c r="EN40" s="152"/>
      <c r="EO40" s="152"/>
      <c r="EP40" s="152"/>
      <c r="EQ40" s="152"/>
      <c r="ER40" s="152"/>
    </row>
    <row r="41" s="152" customFormat="1" customHeight="1" spans="1:45">
      <c r="A41" s="166" t="s">
        <v>100</v>
      </c>
      <c r="B41" s="167" t="s">
        <v>101</v>
      </c>
      <c r="C41" s="167" t="s">
        <v>102</v>
      </c>
      <c r="D41" s="168">
        <v>40</v>
      </c>
      <c r="E41" s="170" t="s">
        <v>285</v>
      </c>
      <c r="F41" s="170" t="s">
        <v>286</v>
      </c>
      <c r="G41" s="171"/>
      <c r="H41" s="171"/>
      <c r="I41" s="171"/>
      <c r="J41" s="171"/>
      <c r="K41" s="178">
        <v>1</v>
      </c>
      <c r="L41" s="178"/>
      <c r="M41" s="178"/>
      <c r="N41" s="178" t="s">
        <v>104</v>
      </c>
      <c r="O41" s="178">
        <f t="shared" si="20"/>
        <v>4.8</v>
      </c>
      <c r="P41" s="178">
        <f t="shared" si="21"/>
        <v>4.2</v>
      </c>
      <c r="Q41" s="178">
        <f t="shared" si="22"/>
        <v>3.6</v>
      </c>
      <c r="R41" s="181">
        <v>3</v>
      </c>
      <c r="S41" s="178">
        <f t="shared" si="23"/>
        <v>2.4</v>
      </c>
      <c r="T41" s="178"/>
      <c r="U41" s="178" t="s">
        <v>182</v>
      </c>
      <c r="V41" s="183" t="s">
        <v>209</v>
      </c>
      <c r="W41" s="183"/>
      <c r="X41" s="183"/>
      <c r="Y41" s="183"/>
      <c r="Z41" s="183"/>
      <c r="AA41" s="183"/>
      <c r="AB41" s="178"/>
      <c r="AC41" s="178"/>
      <c r="AD41" s="178"/>
      <c r="AE41" s="178" t="s">
        <v>129</v>
      </c>
      <c r="AF41" s="178" t="s">
        <v>110</v>
      </c>
      <c r="AG41" s="187" t="s">
        <v>287</v>
      </c>
      <c r="AH41" s="187" t="s">
        <v>288</v>
      </c>
      <c r="AI41" s="172" t="s">
        <v>289</v>
      </c>
      <c r="AJ41" s="167" t="s">
        <v>133</v>
      </c>
      <c r="AK41" s="167"/>
      <c r="AL41" s="167"/>
      <c r="AM41" s="167"/>
      <c r="AN41" s="167"/>
      <c r="AO41" s="190">
        <v>4.322</v>
      </c>
      <c r="AP41" s="191">
        <v>4.90933333333333</v>
      </c>
      <c r="AQ41" s="192">
        <f>(4.678+4.645+4.6)/3</f>
        <v>4.641</v>
      </c>
      <c r="AR41" s="189"/>
      <c r="AS41" s="189"/>
    </row>
    <row r="42" s="151" customFormat="1" ht="69.6" customHeight="1" spans="1:148">
      <c r="A42" s="166" t="s">
        <v>100</v>
      </c>
      <c r="B42" s="167" t="s">
        <v>101</v>
      </c>
      <c r="C42" s="167" t="s">
        <v>102</v>
      </c>
      <c r="D42" s="168">
        <v>41</v>
      </c>
      <c r="E42" s="170" t="s">
        <v>290</v>
      </c>
      <c r="F42" s="170" t="s">
        <v>291</v>
      </c>
      <c r="G42" s="171">
        <v>2.94333333333333</v>
      </c>
      <c r="H42" s="171"/>
      <c r="I42" s="171">
        <v>2.1</v>
      </c>
      <c r="J42" s="171"/>
      <c r="K42" s="178">
        <v>1</v>
      </c>
      <c r="L42" s="178" t="s">
        <v>292</v>
      </c>
      <c r="M42" s="152"/>
      <c r="N42" s="178" t="s">
        <v>104</v>
      </c>
      <c r="O42" s="178">
        <f t="shared" si="20"/>
        <v>4</v>
      </c>
      <c r="P42" s="178">
        <f t="shared" si="21"/>
        <v>3.5</v>
      </c>
      <c r="Q42" s="178">
        <f t="shared" si="22"/>
        <v>3</v>
      </c>
      <c r="R42" s="181">
        <v>2.5</v>
      </c>
      <c r="S42" s="178">
        <f t="shared" si="23"/>
        <v>2</v>
      </c>
      <c r="T42" s="178"/>
      <c r="U42" s="178" t="s">
        <v>182</v>
      </c>
      <c r="V42" s="183" t="s">
        <v>209</v>
      </c>
      <c r="W42" s="183" t="s">
        <v>108</v>
      </c>
      <c r="X42" s="183"/>
      <c r="Y42" s="183"/>
      <c r="Z42" s="183"/>
      <c r="AA42" s="183"/>
      <c r="AB42" s="178"/>
      <c r="AC42" s="178"/>
      <c r="AD42" s="178">
        <v>1.93</v>
      </c>
      <c r="AE42" s="178" t="s">
        <v>129</v>
      </c>
      <c r="AF42" s="178" t="s">
        <v>110</v>
      </c>
      <c r="AG42" s="172" t="s">
        <v>293</v>
      </c>
      <c r="AH42" s="170" t="s">
        <v>288</v>
      </c>
      <c r="AI42" s="172" t="s">
        <v>294</v>
      </c>
      <c r="AJ42" s="167" t="s">
        <v>133</v>
      </c>
      <c r="AK42" s="167"/>
      <c r="AL42" s="167"/>
      <c r="AM42" s="167"/>
      <c r="AN42" s="167"/>
      <c r="AO42" s="190">
        <v>1.87766666666667</v>
      </c>
      <c r="AP42" s="191">
        <v>4.08666666666667</v>
      </c>
      <c r="AQ42" s="192">
        <f>(4.38+4.078+4.1)/3</f>
        <v>4.186</v>
      </c>
      <c r="AR42" s="189"/>
      <c r="AS42" s="189"/>
      <c r="AT42" s="152"/>
      <c r="AU42" s="152"/>
      <c r="AV42" s="152"/>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c r="CF42" s="152"/>
      <c r="CG42" s="152"/>
      <c r="CH42" s="152"/>
      <c r="CI42" s="152"/>
      <c r="CJ42" s="152"/>
      <c r="CK42" s="152"/>
      <c r="CL42" s="152"/>
      <c r="CM42" s="152"/>
      <c r="CN42" s="152"/>
      <c r="CO42" s="152"/>
      <c r="CP42" s="152"/>
      <c r="CQ42" s="152"/>
      <c r="CR42" s="152"/>
      <c r="CS42" s="152"/>
      <c r="CT42" s="152"/>
      <c r="CU42" s="152"/>
      <c r="CV42" s="152"/>
      <c r="CW42" s="152"/>
      <c r="CX42" s="152"/>
      <c r="CY42" s="152"/>
      <c r="CZ42" s="152"/>
      <c r="DA42" s="152"/>
      <c r="DB42" s="152"/>
      <c r="DC42" s="152"/>
      <c r="DD42" s="152"/>
      <c r="DE42" s="152"/>
      <c r="DF42" s="152"/>
      <c r="DG42" s="152"/>
      <c r="DH42" s="152"/>
      <c r="DI42" s="152"/>
      <c r="DJ42" s="152"/>
      <c r="DK42" s="152"/>
      <c r="DL42" s="152"/>
      <c r="DM42" s="152"/>
      <c r="DN42" s="152"/>
      <c r="DO42" s="152"/>
      <c r="DP42" s="152"/>
      <c r="DQ42" s="152"/>
      <c r="DR42" s="152"/>
      <c r="DS42" s="152"/>
      <c r="DT42" s="152"/>
      <c r="DU42" s="152"/>
      <c r="DV42" s="152"/>
      <c r="DW42" s="152"/>
      <c r="DX42" s="152"/>
      <c r="DY42" s="152"/>
      <c r="DZ42" s="152"/>
      <c r="EA42" s="152"/>
      <c r="EB42" s="152"/>
      <c r="EC42" s="152"/>
      <c r="ED42" s="152"/>
      <c r="EE42" s="152"/>
      <c r="EF42" s="152"/>
      <c r="EG42" s="152"/>
      <c r="EH42" s="152"/>
      <c r="EI42" s="152"/>
      <c r="EJ42" s="152"/>
      <c r="EK42" s="152"/>
      <c r="EL42" s="152"/>
      <c r="EM42" s="152"/>
      <c r="EN42" s="152"/>
      <c r="EO42" s="152"/>
      <c r="EP42" s="152"/>
      <c r="EQ42" s="152"/>
      <c r="ER42" s="152"/>
    </row>
    <row r="43" s="152" customFormat="1" customHeight="1" spans="1:45">
      <c r="A43" s="166" t="s">
        <v>100</v>
      </c>
      <c r="B43" s="167" t="s">
        <v>101</v>
      </c>
      <c r="C43" s="167" t="s">
        <v>102</v>
      </c>
      <c r="D43" s="168">
        <v>42</v>
      </c>
      <c r="E43" s="168" t="s">
        <v>295</v>
      </c>
      <c r="F43" s="168" t="s">
        <v>295</v>
      </c>
      <c r="G43" s="169">
        <v>1.47333333333333</v>
      </c>
      <c r="H43" s="169">
        <v>1.90666666666667</v>
      </c>
      <c r="I43" s="169">
        <v>1.55666666666667</v>
      </c>
      <c r="J43" s="169">
        <v>0.993333333333333</v>
      </c>
      <c r="K43" s="178">
        <v>1</v>
      </c>
      <c r="L43" s="178" t="s">
        <v>292</v>
      </c>
      <c r="M43" s="178"/>
      <c r="N43" s="178"/>
      <c r="O43" s="178">
        <f t="shared" si="20"/>
        <v>2.4</v>
      </c>
      <c r="P43" s="178">
        <f t="shared" si="21"/>
        <v>2.1</v>
      </c>
      <c r="Q43" s="178">
        <f t="shared" si="22"/>
        <v>1.8</v>
      </c>
      <c r="R43" s="181">
        <v>1.5</v>
      </c>
      <c r="S43" s="178">
        <f t="shared" si="23"/>
        <v>1.2</v>
      </c>
      <c r="T43" s="178"/>
      <c r="U43" s="178" t="s">
        <v>182</v>
      </c>
      <c r="V43" s="183" t="s">
        <v>142</v>
      </c>
      <c r="W43" s="183" t="s">
        <v>108</v>
      </c>
      <c r="X43" s="183"/>
      <c r="Y43" s="183"/>
      <c r="Z43" s="183"/>
      <c r="AA43" s="183"/>
      <c r="AB43" s="178"/>
      <c r="AC43" s="178"/>
      <c r="AD43" s="178">
        <v>1.61666666666667</v>
      </c>
      <c r="AE43" s="178" t="s">
        <v>129</v>
      </c>
      <c r="AF43" s="178" t="s">
        <v>110</v>
      </c>
      <c r="AG43" s="187" t="s">
        <v>296</v>
      </c>
      <c r="AH43" s="187" t="s">
        <v>297</v>
      </c>
      <c r="AI43" s="172" t="s">
        <v>298</v>
      </c>
      <c r="AJ43" s="167" t="s">
        <v>133</v>
      </c>
      <c r="AK43" s="167"/>
      <c r="AL43" s="167"/>
      <c r="AM43" s="167"/>
      <c r="AN43" s="167"/>
      <c r="AO43" s="190">
        <v>1.68133333333333</v>
      </c>
      <c r="AP43" s="191">
        <v>2.12366666666667</v>
      </c>
      <c r="AQ43" s="192">
        <f>(1.954+1.93+1.98)/3</f>
        <v>1.95466666666667</v>
      </c>
      <c r="AR43" s="189"/>
      <c r="AS43" s="189"/>
    </row>
    <row r="44" s="152" customFormat="1" customHeight="1" spans="1:45">
      <c r="A44" s="166" t="s">
        <v>100</v>
      </c>
      <c r="B44" s="167" t="s">
        <v>101</v>
      </c>
      <c r="C44" s="167" t="s">
        <v>102</v>
      </c>
      <c r="D44" s="168">
        <v>43</v>
      </c>
      <c r="E44" s="168" t="s">
        <v>299</v>
      </c>
      <c r="F44" s="168" t="s">
        <v>299</v>
      </c>
      <c r="G44" s="169">
        <v>1.63666666666667</v>
      </c>
      <c r="H44" s="169">
        <v>1.93666666666667</v>
      </c>
      <c r="I44" s="169">
        <v>1.79333333333333</v>
      </c>
      <c r="J44" s="169">
        <v>1.1</v>
      </c>
      <c r="K44" s="178">
        <v>1</v>
      </c>
      <c r="L44" s="178" t="s">
        <v>292</v>
      </c>
      <c r="M44" s="178"/>
      <c r="N44" s="178"/>
      <c r="O44" s="178">
        <f t="shared" si="20"/>
        <v>2.4</v>
      </c>
      <c r="P44" s="178">
        <f t="shared" si="21"/>
        <v>2.1</v>
      </c>
      <c r="Q44" s="178">
        <f t="shared" si="22"/>
        <v>1.8</v>
      </c>
      <c r="R44" s="181">
        <v>1.5</v>
      </c>
      <c r="S44" s="178">
        <f t="shared" si="23"/>
        <v>1.2</v>
      </c>
      <c r="T44" s="178"/>
      <c r="U44" s="178" t="s">
        <v>182</v>
      </c>
      <c r="V44" s="183" t="s">
        <v>142</v>
      </c>
      <c r="W44" s="183" t="s">
        <v>108</v>
      </c>
      <c r="X44" s="183"/>
      <c r="Y44" s="183"/>
      <c r="Z44" s="183"/>
      <c r="AA44" s="183"/>
      <c r="AB44" s="178"/>
      <c r="AC44" s="178"/>
      <c r="AD44" s="178">
        <v>2.48666666666667</v>
      </c>
      <c r="AE44" s="178" t="s">
        <v>129</v>
      </c>
      <c r="AF44" s="178" t="s">
        <v>110</v>
      </c>
      <c r="AG44" s="187" t="s">
        <v>296</v>
      </c>
      <c r="AH44" s="187" t="s">
        <v>300</v>
      </c>
      <c r="AI44" s="172" t="s">
        <v>148</v>
      </c>
      <c r="AJ44" s="167" t="s">
        <v>133</v>
      </c>
      <c r="AK44" s="167"/>
      <c r="AL44" s="167"/>
      <c r="AM44" s="167"/>
      <c r="AN44" s="167"/>
      <c r="AO44" s="190">
        <v>2.73366666666667</v>
      </c>
      <c r="AP44" s="191">
        <v>2.18133333333333</v>
      </c>
      <c r="AQ44" s="192">
        <f>(2.273+2.3+2.22)/3</f>
        <v>2.26433333333333</v>
      </c>
      <c r="AR44" s="189"/>
      <c r="AS44" s="189"/>
    </row>
    <row r="45" s="152" customFormat="1" ht="51" customHeight="1" spans="1:45">
      <c r="A45" s="166" t="s">
        <v>100</v>
      </c>
      <c r="B45" s="167" t="s">
        <v>101</v>
      </c>
      <c r="C45" s="167" t="s">
        <v>102</v>
      </c>
      <c r="D45" s="168">
        <v>44</v>
      </c>
      <c r="E45" s="170" t="s">
        <v>301</v>
      </c>
      <c r="F45" s="168" t="s">
        <v>302</v>
      </c>
      <c r="G45" s="171"/>
      <c r="H45" s="171">
        <v>1.57666666666667</v>
      </c>
      <c r="I45" s="171"/>
      <c r="J45" s="171">
        <v>1.66666666666667</v>
      </c>
      <c r="K45" s="178">
        <v>0.5</v>
      </c>
      <c r="L45" s="178"/>
      <c r="M45" s="178"/>
      <c r="N45" s="178" t="s">
        <v>104</v>
      </c>
      <c r="O45" s="178">
        <f t="shared" si="20"/>
        <v>1.92</v>
      </c>
      <c r="P45" s="178">
        <f t="shared" si="21"/>
        <v>1.68</v>
      </c>
      <c r="Q45" s="178">
        <f t="shared" si="22"/>
        <v>1.44</v>
      </c>
      <c r="R45" s="181">
        <v>1.2</v>
      </c>
      <c r="S45" s="178">
        <f t="shared" si="23"/>
        <v>0.96</v>
      </c>
      <c r="T45" s="178"/>
      <c r="U45" s="178" t="s">
        <v>182</v>
      </c>
      <c r="V45" s="183" t="s">
        <v>209</v>
      </c>
      <c r="W45" s="183"/>
      <c r="X45" s="183"/>
      <c r="Y45" s="183"/>
      <c r="Z45" s="183"/>
      <c r="AA45" s="183"/>
      <c r="AB45" s="178"/>
      <c r="AC45" s="178"/>
      <c r="AD45" s="178"/>
      <c r="AE45" s="178"/>
      <c r="AF45" s="178" t="s">
        <v>110</v>
      </c>
      <c r="AG45" s="187" t="s">
        <v>303</v>
      </c>
      <c r="AH45" s="187" t="s">
        <v>304</v>
      </c>
      <c r="AI45" s="172" t="s">
        <v>305</v>
      </c>
      <c r="AJ45" s="167" t="s">
        <v>133</v>
      </c>
      <c r="AK45" s="167"/>
      <c r="AL45" s="167"/>
      <c r="AM45" s="167"/>
      <c r="AN45" s="167"/>
      <c r="AO45" s="190">
        <v>2.24433333333333</v>
      </c>
      <c r="AP45" s="191">
        <v>2.44633333333333</v>
      </c>
      <c r="AQ45" s="197">
        <f>(2.54+2.48+2.65)/3</f>
        <v>2.55666666666667</v>
      </c>
      <c r="AR45" s="189"/>
      <c r="AS45" s="189"/>
    </row>
    <row r="46" s="151" customFormat="1" ht="113.25" hidden="1" customHeight="1" spans="1:148">
      <c r="A46" s="166" t="s">
        <v>100</v>
      </c>
      <c r="B46" s="167" t="s">
        <v>101</v>
      </c>
      <c r="C46" s="167" t="s">
        <v>102</v>
      </c>
      <c r="D46" s="168">
        <v>45</v>
      </c>
      <c r="E46" s="170" t="s">
        <v>306</v>
      </c>
      <c r="F46" s="168" t="s">
        <v>307</v>
      </c>
      <c r="G46" s="171">
        <v>1.69666666666667</v>
      </c>
      <c r="H46" s="171">
        <v>1.23333333333333</v>
      </c>
      <c r="I46" s="171">
        <v>1.71666666666667</v>
      </c>
      <c r="J46" s="171">
        <v>1.596</v>
      </c>
      <c r="K46" s="178">
        <v>1</v>
      </c>
      <c r="L46" s="178" t="s">
        <v>308</v>
      </c>
      <c r="M46" s="178"/>
      <c r="N46" s="178" t="s">
        <v>104</v>
      </c>
      <c r="O46" s="178">
        <f t="shared" si="20"/>
        <v>1.92</v>
      </c>
      <c r="P46" s="178">
        <f t="shared" si="21"/>
        <v>1.68</v>
      </c>
      <c r="Q46" s="178">
        <f t="shared" si="22"/>
        <v>1.44</v>
      </c>
      <c r="R46" s="181">
        <v>1.2</v>
      </c>
      <c r="S46" s="178">
        <f t="shared" si="23"/>
        <v>0.96</v>
      </c>
      <c r="T46" s="178"/>
      <c r="U46" s="178" t="s">
        <v>182</v>
      </c>
      <c r="V46" s="183" t="s">
        <v>209</v>
      </c>
      <c r="W46" s="183" t="s">
        <v>108</v>
      </c>
      <c r="X46" s="183"/>
      <c r="Y46" s="183"/>
      <c r="Z46" s="183"/>
      <c r="AA46" s="183"/>
      <c r="AB46" s="178"/>
      <c r="AC46" s="178"/>
      <c r="AD46" s="178">
        <v>1.30666666666667</v>
      </c>
      <c r="AE46" s="178"/>
      <c r="AF46" s="178" t="s">
        <v>110</v>
      </c>
      <c r="AG46" s="187" t="s">
        <v>152</v>
      </c>
      <c r="AH46" s="187" t="s">
        <v>309</v>
      </c>
      <c r="AI46" s="172" t="s">
        <v>310</v>
      </c>
      <c r="AJ46" s="167" t="s">
        <v>113</v>
      </c>
      <c r="AK46" s="167"/>
      <c r="AL46" s="167"/>
      <c r="AM46" s="167"/>
      <c r="AN46" s="167"/>
      <c r="AO46" s="167"/>
      <c r="AP46" s="167"/>
      <c r="AQ46" s="189"/>
      <c r="AR46" s="189"/>
      <c r="AS46" s="189"/>
      <c r="AT46" s="152"/>
      <c r="AU46" s="152"/>
      <c r="AV46" s="152"/>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c r="CF46" s="152"/>
      <c r="CG46" s="152"/>
      <c r="CH46" s="152"/>
      <c r="CI46" s="152"/>
      <c r="CJ46" s="152"/>
      <c r="CK46" s="152"/>
      <c r="CL46" s="152"/>
      <c r="CM46" s="152"/>
      <c r="CN46" s="152"/>
      <c r="CO46" s="152"/>
      <c r="CP46" s="152"/>
      <c r="CQ46" s="152"/>
      <c r="CR46" s="152"/>
      <c r="CS46" s="152"/>
      <c r="CT46" s="152"/>
      <c r="CU46" s="152"/>
      <c r="CV46" s="152"/>
      <c r="CW46" s="152"/>
      <c r="CX46" s="152"/>
      <c r="CY46" s="152"/>
      <c r="CZ46" s="152"/>
      <c r="DA46" s="152"/>
      <c r="DB46" s="152"/>
      <c r="DC46" s="152"/>
      <c r="DD46" s="152"/>
      <c r="DE46" s="152"/>
      <c r="DF46" s="152"/>
      <c r="DG46" s="152"/>
      <c r="DH46" s="152"/>
      <c r="DI46" s="152"/>
      <c r="DJ46" s="152"/>
      <c r="DK46" s="152"/>
      <c r="DL46" s="152"/>
      <c r="DM46" s="152"/>
      <c r="DN46" s="152"/>
      <c r="DO46" s="152"/>
      <c r="DP46" s="152"/>
      <c r="DQ46" s="152"/>
      <c r="DR46" s="152"/>
      <c r="DS46" s="152"/>
      <c r="DT46" s="152"/>
      <c r="DU46" s="152"/>
      <c r="DV46" s="152"/>
      <c r="DW46" s="152"/>
      <c r="DX46" s="152"/>
      <c r="DY46" s="152"/>
      <c r="DZ46" s="152"/>
      <c r="EA46" s="152"/>
      <c r="EB46" s="152"/>
      <c r="EC46" s="152"/>
      <c r="ED46" s="152"/>
      <c r="EE46" s="152"/>
      <c r="EF46" s="152"/>
      <c r="EG46" s="152"/>
      <c r="EH46" s="152"/>
      <c r="EI46" s="152"/>
      <c r="EJ46" s="152"/>
      <c r="EK46" s="152"/>
      <c r="EL46" s="152"/>
      <c r="EM46" s="152"/>
      <c r="EN46" s="152"/>
      <c r="EO46" s="152"/>
      <c r="EP46" s="152"/>
      <c r="EQ46" s="152"/>
      <c r="ER46" s="152"/>
    </row>
    <row r="47" s="151" customFormat="1" hidden="1" customHeight="1" spans="1:148">
      <c r="A47" s="166" t="s">
        <v>100</v>
      </c>
      <c r="B47" s="167" t="s">
        <v>101</v>
      </c>
      <c r="C47" s="167" t="s">
        <v>102</v>
      </c>
      <c r="D47" s="168">
        <v>46</v>
      </c>
      <c r="E47" s="170" t="s">
        <v>311</v>
      </c>
      <c r="F47" s="168" t="s">
        <v>312</v>
      </c>
      <c r="G47" s="171"/>
      <c r="H47" s="171">
        <v>1.08766666666667</v>
      </c>
      <c r="I47" s="171"/>
      <c r="J47" s="171">
        <v>0.815333333333333</v>
      </c>
      <c r="K47" s="178">
        <v>1</v>
      </c>
      <c r="L47" s="178"/>
      <c r="M47" s="178"/>
      <c r="N47" s="178" t="s">
        <v>104</v>
      </c>
      <c r="O47" s="178">
        <f t="shared" si="20"/>
        <v>1.92</v>
      </c>
      <c r="P47" s="178">
        <f t="shared" si="21"/>
        <v>1.68</v>
      </c>
      <c r="Q47" s="178">
        <f t="shared" si="22"/>
        <v>1.44</v>
      </c>
      <c r="R47" s="181">
        <v>1.2</v>
      </c>
      <c r="S47" s="178">
        <f t="shared" si="23"/>
        <v>0.96</v>
      </c>
      <c r="T47" s="178"/>
      <c r="U47" s="178" t="s">
        <v>182</v>
      </c>
      <c r="V47" s="183" t="s">
        <v>209</v>
      </c>
      <c r="W47" s="183"/>
      <c r="X47" s="183"/>
      <c r="Y47" s="183"/>
      <c r="Z47" s="183"/>
      <c r="AA47" s="183"/>
      <c r="AB47" s="178"/>
      <c r="AC47" s="178"/>
      <c r="AD47" s="178"/>
      <c r="AE47" s="178"/>
      <c r="AF47" s="178" t="s">
        <v>110</v>
      </c>
      <c r="AG47" s="187" t="s">
        <v>152</v>
      </c>
      <c r="AH47" s="187" t="s">
        <v>313</v>
      </c>
      <c r="AI47" s="172" t="s">
        <v>314</v>
      </c>
      <c r="AJ47" s="167" t="s">
        <v>113</v>
      </c>
      <c r="AK47" s="167"/>
      <c r="AL47" s="167"/>
      <c r="AM47" s="167"/>
      <c r="AN47" s="167"/>
      <c r="AO47" s="167"/>
      <c r="AP47" s="167"/>
      <c r="AQ47" s="189"/>
      <c r="AR47" s="189"/>
      <c r="AS47" s="189"/>
      <c r="AT47" s="152"/>
      <c r="AU47" s="152"/>
      <c r="AV47" s="152"/>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c r="CF47" s="152"/>
      <c r="CG47" s="152"/>
      <c r="CH47" s="152"/>
      <c r="CI47" s="152"/>
      <c r="CJ47" s="152"/>
      <c r="CK47" s="152"/>
      <c r="CL47" s="152"/>
      <c r="CM47" s="152"/>
      <c r="CN47" s="152"/>
      <c r="CO47" s="152"/>
      <c r="CP47" s="152"/>
      <c r="CQ47" s="152"/>
      <c r="CR47" s="152"/>
      <c r="CS47" s="152"/>
      <c r="CT47" s="152"/>
      <c r="CU47" s="152"/>
      <c r="CV47" s="152"/>
      <c r="CW47" s="152"/>
      <c r="CX47" s="152"/>
      <c r="CY47" s="152"/>
      <c r="CZ47" s="152"/>
      <c r="DA47" s="152"/>
      <c r="DB47" s="152"/>
      <c r="DC47" s="152"/>
      <c r="DD47" s="152"/>
      <c r="DE47" s="152"/>
      <c r="DF47" s="152"/>
      <c r="DG47" s="152"/>
      <c r="DH47" s="152"/>
      <c r="DI47" s="152"/>
      <c r="DJ47" s="152"/>
      <c r="DK47" s="152"/>
      <c r="DL47" s="152"/>
      <c r="DM47" s="152"/>
      <c r="DN47" s="152"/>
      <c r="DO47" s="152"/>
      <c r="DP47" s="152"/>
      <c r="DQ47" s="152"/>
      <c r="DR47" s="152"/>
      <c r="DS47" s="152"/>
      <c r="DT47" s="152"/>
      <c r="DU47" s="152"/>
      <c r="DV47" s="152"/>
      <c r="DW47" s="152"/>
      <c r="DX47" s="152"/>
      <c r="DY47" s="152"/>
      <c r="DZ47" s="152"/>
      <c r="EA47" s="152"/>
      <c r="EB47" s="152"/>
      <c r="EC47" s="152"/>
      <c r="ED47" s="152"/>
      <c r="EE47" s="152"/>
      <c r="EF47" s="152"/>
      <c r="EG47" s="152"/>
      <c r="EH47" s="152"/>
      <c r="EI47" s="152"/>
      <c r="EJ47" s="152"/>
      <c r="EK47" s="152"/>
      <c r="EL47" s="152"/>
      <c r="EM47" s="152"/>
      <c r="EN47" s="152"/>
      <c r="EO47" s="152"/>
      <c r="EP47" s="152"/>
      <c r="EQ47" s="152"/>
      <c r="ER47" s="152"/>
    </row>
    <row r="48" s="151" customFormat="1" customHeight="1" spans="1:148">
      <c r="A48" s="166" t="s">
        <v>100</v>
      </c>
      <c r="B48" s="167" t="s">
        <v>101</v>
      </c>
      <c r="C48" s="167" t="s">
        <v>102</v>
      </c>
      <c r="D48" s="168">
        <v>47</v>
      </c>
      <c r="E48" s="170" t="s">
        <v>315</v>
      </c>
      <c r="F48" s="170" t="s">
        <v>316</v>
      </c>
      <c r="G48" s="171"/>
      <c r="H48" s="171"/>
      <c r="I48" s="171"/>
      <c r="J48" s="171"/>
      <c r="K48" s="178">
        <v>1</v>
      </c>
      <c r="L48" s="178"/>
      <c r="M48" s="178"/>
      <c r="N48" s="178" t="s">
        <v>104</v>
      </c>
      <c r="O48" s="178">
        <f t="shared" si="20"/>
        <v>1.92</v>
      </c>
      <c r="P48" s="178">
        <f t="shared" si="21"/>
        <v>1.68</v>
      </c>
      <c r="Q48" s="178">
        <f t="shared" si="22"/>
        <v>1.44</v>
      </c>
      <c r="R48" s="181">
        <v>1.2</v>
      </c>
      <c r="S48" s="178">
        <f t="shared" si="23"/>
        <v>0.96</v>
      </c>
      <c r="T48" s="178"/>
      <c r="U48" s="178" t="s">
        <v>182</v>
      </c>
      <c r="V48" s="183" t="s">
        <v>209</v>
      </c>
      <c r="W48" s="183"/>
      <c r="X48" s="183"/>
      <c r="Y48" s="183"/>
      <c r="Z48" s="183"/>
      <c r="AA48" s="183"/>
      <c r="AB48" s="178"/>
      <c r="AC48" s="178"/>
      <c r="AD48" s="178"/>
      <c r="AE48" s="178"/>
      <c r="AF48" s="178" t="s">
        <v>110</v>
      </c>
      <c r="AG48" s="187" t="s">
        <v>152</v>
      </c>
      <c r="AH48" s="187" t="s">
        <v>317</v>
      </c>
      <c r="AI48" s="172" t="s">
        <v>318</v>
      </c>
      <c r="AJ48" s="167" t="s">
        <v>133</v>
      </c>
      <c r="AK48" s="167"/>
      <c r="AL48" s="167"/>
      <c r="AM48" s="167"/>
      <c r="AN48" s="167"/>
      <c r="AO48" s="190">
        <v>3.256</v>
      </c>
      <c r="AP48" s="191">
        <v>2.72266666666667</v>
      </c>
      <c r="AQ48" s="192">
        <f>(2.875+2.8+2.88)/3</f>
        <v>2.85166666666667</v>
      </c>
      <c r="AR48" s="189"/>
      <c r="AS48" s="189"/>
      <c r="AT48" s="152"/>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c r="CF48" s="152"/>
      <c r="CG48" s="152"/>
      <c r="CH48" s="152"/>
      <c r="CI48" s="152"/>
      <c r="CJ48" s="152"/>
      <c r="CK48" s="152"/>
      <c r="CL48" s="152"/>
      <c r="CM48" s="152"/>
      <c r="CN48" s="152"/>
      <c r="CO48" s="152"/>
      <c r="CP48" s="152"/>
      <c r="CQ48" s="152"/>
      <c r="CR48" s="152"/>
      <c r="CS48" s="152"/>
      <c r="CT48" s="152"/>
      <c r="CU48" s="152"/>
      <c r="CV48" s="152"/>
      <c r="CW48" s="152"/>
      <c r="CX48" s="152"/>
      <c r="CY48" s="152"/>
      <c r="CZ48" s="152"/>
      <c r="DA48" s="152"/>
      <c r="DB48" s="152"/>
      <c r="DC48" s="152"/>
      <c r="DD48" s="152"/>
      <c r="DE48" s="152"/>
      <c r="DF48" s="152"/>
      <c r="DG48" s="152"/>
      <c r="DH48" s="152"/>
      <c r="DI48" s="152"/>
      <c r="DJ48" s="152"/>
      <c r="DK48" s="152"/>
      <c r="DL48" s="152"/>
      <c r="DM48" s="152"/>
      <c r="DN48" s="152"/>
      <c r="DO48" s="152"/>
      <c r="DP48" s="152"/>
      <c r="DQ48" s="152"/>
      <c r="DR48" s="152"/>
      <c r="DS48" s="152"/>
      <c r="DT48" s="152"/>
      <c r="DU48" s="152"/>
      <c r="DV48" s="152"/>
      <c r="DW48" s="152"/>
      <c r="DX48" s="152"/>
      <c r="DY48" s="152"/>
      <c r="DZ48" s="152"/>
      <c r="EA48" s="152"/>
      <c r="EB48" s="152"/>
      <c r="EC48" s="152"/>
      <c r="ED48" s="152"/>
      <c r="EE48" s="152"/>
      <c r="EF48" s="152"/>
      <c r="EG48" s="152"/>
      <c r="EH48" s="152"/>
      <c r="EI48" s="152"/>
      <c r="EJ48" s="152"/>
      <c r="EK48" s="152"/>
      <c r="EL48" s="152"/>
      <c r="EM48" s="152"/>
      <c r="EN48" s="152"/>
      <c r="EO48" s="152"/>
      <c r="EP48" s="152"/>
      <c r="EQ48" s="152"/>
      <c r="ER48" s="152"/>
    </row>
    <row r="49" s="152" customFormat="1" customHeight="1" spans="1:45">
      <c r="A49" s="166" t="s">
        <v>100</v>
      </c>
      <c r="B49" s="167" t="s">
        <v>101</v>
      </c>
      <c r="C49" s="167" t="s">
        <v>201</v>
      </c>
      <c r="D49" s="168">
        <v>48</v>
      </c>
      <c r="E49" s="174" t="s">
        <v>319</v>
      </c>
      <c r="F49" s="174" t="s">
        <v>319</v>
      </c>
      <c r="G49" s="175"/>
      <c r="H49" s="175">
        <v>2.41666666666667</v>
      </c>
      <c r="I49" s="175"/>
      <c r="J49" s="175">
        <v>1.85</v>
      </c>
      <c r="K49" s="178">
        <v>1</v>
      </c>
      <c r="L49" s="178"/>
      <c r="M49" s="178"/>
      <c r="N49" s="178" t="s">
        <v>104</v>
      </c>
      <c r="O49" s="178">
        <f t="shared" ref="O49:O57" si="24">R49*1.6</f>
        <v>1.92</v>
      </c>
      <c r="P49" s="178">
        <f t="shared" ref="P49:P57" si="25">R49*1.4</f>
        <v>1.68</v>
      </c>
      <c r="Q49" s="178">
        <f t="shared" ref="Q49:Q57" si="26">R49*1.2</f>
        <v>1.44</v>
      </c>
      <c r="R49" s="181">
        <v>1.2</v>
      </c>
      <c r="S49" s="178">
        <f t="shared" ref="S49:S52" si="27">R49*0.8</f>
        <v>0.96</v>
      </c>
      <c r="T49" s="178"/>
      <c r="U49" s="178" t="s">
        <v>182</v>
      </c>
      <c r="V49" s="183" t="s">
        <v>209</v>
      </c>
      <c r="W49" s="183"/>
      <c r="X49" s="183"/>
      <c r="Y49" s="183"/>
      <c r="Z49" s="183"/>
      <c r="AA49" s="183"/>
      <c r="AB49" s="178"/>
      <c r="AC49" s="178"/>
      <c r="AD49" s="178"/>
      <c r="AE49" s="178"/>
      <c r="AF49" s="178" t="s">
        <v>110</v>
      </c>
      <c r="AG49" s="187" t="s">
        <v>152</v>
      </c>
      <c r="AH49" s="187" t="s">
        <v>320</v>
      </c>
      <c r="AI49" s="172" t="s">
        <v>321</v>
      </c>
      <c r="AJ49" s="167" t="s">
        <v>133</v>
      </c>
      <c r="AK49" s="167"/>
      <c r="AL49" s="167"/>
      <c r="AM49" s="167"/>
      <c r="AN49" s="167"/>
      <c r="AO49" s="190">
        <v>3.32233333333333</v>
      </c>
      <c r="AP49" s="191">
        <v>3.88666666666667</v>
      </c>
      <c r="AQ49" s="192">
        <f>(2.974+2.81+2.865)/3</f>
        <v>2.883</v>
      </c>
      <c r="AR49" s="189"/>
      <c r="AS49" s="189"/>
    </row>
    <row r="50" s="152" customFormat="1" customHeight="1" spans="1:45">
      <c r="A50" s="166" t="s">
        <v>100</v>
      </c>
      <c r="B50" s="167" t="s">
        <v>101</v>
      </c>
      <c r="C50" s="167" t="s">
        <v>102</v>
      </c>
      <c r="D50" s="168">
        <v>49</v>
      </c>
      <c r="E50" s="174" t="s">
        <v>322</v>
      </c>
      <c r="F50" s="174" t="s">
        <v>322</v>
      </c>
      <c r="G50" s="175"/>
      <c r="H50" s="175"/>
      <c r="I50" s="175"/>
      <c r="J50" s="175"/>
      <c r="K50" s="178">
        <v>1</v>
      </c>
      <c r="L50" s="178"/>
      <c r="M50" s="178"/>
      <c r="N50" s="178" t="s">
        <v>104</v>
      </c>
      <c r="O50" s="178">
        <f t="shared" si="24"/>
        <v>1.92</v>
      </c>
      <c r="P50" s="178">
        <f t="shared" si="25"/>
        <v>1.68</v>
      </c>
      <c r="Q50" s="178">
        <f t="shared" si="26"/>
        <v>1.44</v>
      </c>
      <c r="R50" s="181">
        <v>1.2</v>
      </c>
      <c r="S50" s="178">
        <f t="shared" si="27"/>
        <v>0.96</v>
      </c>
      <c r="T50" s="178"/>
      <c r="U50" s="178" t="s">
        <v>182</v>
      </c>
      <c r="V50" s="183" t="s">
        <v>209</v>
      </c>
      <c r="W50" s="183"/>
      <c r="X50" s="183"/>
      <c r="Y50" s="183"/>
      <c r="Z50" s="183"/>
      <c r="AA50" s="183"/>
      <c r="AB50" s="178"/>
      <c r="AC50" s="178"/>
      <c r="AD50" s="178"/>
      <c r="AE50" s="178"/>
      <c r="AF50" s="178" t="s">
        <v>110</v>
      </c>
      <c r="AG50" s="187" t="s">
        <v>152</v>
      </c>
      <c r="AH50" s="187" t="s">
        <v>320</v>
      </c>
      <c r="AI50" s="172" t="s">
        <v>323</v>
      </c>
      <c r="AJ50" s="167" t="s">
        <v>133</v>
      </c>
      <c r="AK50" s="167"/>
      <c r="AL50" s="167"/>
      <c r="AM50" s="167"/>
      <c r="AN50" s="167"/>
      <c r="AO50" s="190">
        <v>2.289</v>
      </c>
      <c r="AP50" s="191">
        <v>1.86933333333333</v>
      </c>
      <c r="AQ50" s="192">
        <f>(1.88+1.88+1.854)/3</f>
        <v>1.87133333333333</v>
      </c>
      <c r="AR50" s="189"/>
      <c r="AS50" s="189"/>
    </row>
    <row r="51" s="152" customFormat="1" customHeight="1" spans="1:45">
      <c r="A51" s="166" t="s">
        <v>100</v>
      </c>
      <c r="B51" s="167" t="s">
        <v>101</v>
      </c>
      <c r="C51" s="167" t="s">
        <v>102</v>
      </c>
      <c r="D51" s="168">
        <v>50</v>
      </c>
      <c r="E51" s="170" t="s">
        <v>324</v>
      </c>
      <c r="F51" s="170" t="s">
        <v>324</v>
      </c>
      <c r="G51" s="171">
        <v>3.78333333333333</v>
      </c>
      <c r="H51" s="171">
        <v>5.69666666666667</v>
      </c>
      <c r="I51" s="171">
        <v>5.53333333333333</v>
      </c>
      <c r="J51" s="171">
        <v>5.21666666666667</v>
      </c>
      <c r="K51" s="178">
        <v>1</v>
      </c>
      <c r="L51" s="178" t="s">
        <v>292</v>
      </c>
      <c r="M51" s="178"/>
      <c r="N51" s="178" t="s">
        <v>104</v>
      </c>
      <c r="O51" s="178">
        <f t="shared" si="24"/>
        <v>5.28</v>
      </c>
      <c r="P51" s="178">
        <f t="shared" si="25"/>
        <v>4.62</v>
      </c>
      <c r="Q51" s="178">
        <f t="shared" si="26"/>
        <v>3.96</v>
      </c>
      <c r="R51" s="181">
        <v>3.3</v>
      </c>
      <c r="S51" s="178">
        <f t="shared" si="27"/>
        <v>2.64</v>
      </c>
      <c r="T51" s="178"/>
      <c r="U51" s="178" t="s">
        <v>325</v>
      </c>
      <c r="V51" s="183" t="s">
        <v>209</v>
      </c>
      <c r="W51" s="183" t="s">
        <v>108</v>
      </c>
      <c r="X51" s="184" t="s">
        <v>109</v>
      </c>
      <c r="Y51" s="183"/>
      <c r="Z51" s="183"/>
      <c r="AA51" s="183"/>
      <c r="AB51" s="178"/>
      <c r="AC51" s="178"/>
      <c r="AD51" s="178">
        <v>1.5</v>
      </c>
      <c r="AE51" s="178"/>
      <c r="AF51" s="178" t="s">
        <v>110</v>
      </c>
      <c r="AG51" s="187" t="s">
        <v>326</v>
      </c>
      <c r="AH51" s="187" t="s">
        <v>327</v>
      </c>
      <c r="AI51" s="172" t="s">
        <v>328</v>
      </c>
      <c r="AJ51" s="167" t="s">
        <v>133</v>
      </c>
      <c r="AK51" s="167"/>
      <c r="AL51" s="167"/>
      <c r="AM51" s="167"/>
      <c r="AN51" s="167"/>
      <c r="AO51" s="190">
        <v>4.24466666666667</v>
      </c>
      <c r="AP51" s="191" t="s">
        <v>9</v>
      </c>
      <c r="AQ51" s="191" t="s">
        <v>9</v>
      </c>
      <c r="AR51" s="189"/>
      <c r="AS51" s="189"/>
    </row>
    <row r="52" s="152" customFormat="1" customHeight="1" spans="1:45">
      <c r="A52" s="166" t="s">
        <v>100</v>
      </c>
      <c r="B52" s="167" t="s">
        <v>101</v>
      </c>
      <c r="C52" s="167" t="s">
        <v>102</v>
      </c>
      <c r="D52" s="168">
        <v>51</v>
      </c>
      <c r="E52" s="168" t="s">
        <v>329</v>
      </c>
      <c r="F52" s="168" t="s">
        <v>329</v>
      </c>
      <c r="G52" s="169">
        <v>1.07666666666667</v>
      </c>
      <c r="H52" s="169">
        <v>9.05333333333333</v>
      </c>
      <c r="I52" s="169">
        <v>1.49666666666667</v>
      </c>
      <c r="J52" s="169">
        <v>8.16</v>
      </c>
      <c r="K52" s="178">
        <v>1</v>
      </c>
      <c r="L52" s="178" t="s">
        <v>292</v>
      </c>
      <c r="M52" s="178"/>
      <c r="N52" s="178"/>
      <c r="O52" s="178">
        <f t="shared" si="24"/>
        <v>1.28</v>
      </c>
      <c r="P52" s="178">
        <f t="shared" si="25"/>
        <v>1.12</v>
      </c>
      <c r="Q52" s="178">
        <f t="shared" si="26"/>
        <v>0.96</v>
      </c>
      <c r="R52" s="181">
        <v>0.8</v>
      </c>
      <c r="S52" s="178">
        <f t="shared" si="27"/>
        <v>0.64</v>
      </c>
      <c r="T52" s="178"/>
      <c r="U52" s="178" t="s">
        <v>141</v>
      </c>
      <c r="V52" s="183" t="s">
        <v>209</v>
      </c>
      <c r="W52" s="183" t="s">
        <v>108</v>
      </c>
      <c r="X52" s="184" t="s">
        <v>109</v>
      </c>
      <c r="Y52" s="183"/>
      <c r="Z52" s="183"/>
      <c r="AA52" s="183"/>
      <c r="AB52" s="178"/>
      <c r="AC52" s="178"/>
      <c r="AD52" s="178">
        <v>0.83</v>
      </c>
      <c r="AE52" s="178"/>
      <c r="AF52" s="178" t="s">
        <v>110</v>
      </c>
      <c r="AG52" s="187" t="s">
        <v>326</v>
      </c>
      <c r="AH52" s="187" t="s">
        <v>330</v>
      </c>
      <c r="AI52" s="172" t="s">
        <v>331</v>
      </c>
      <c r="AJ52" s="167" t="s">
        <v>133</v>
      </c>
      <c r="AK52" s="167"/>
      <c r="AL52" s="167"/>
      <c r="AM52" s="167"/>
      <c r="AN52" s="167"/>
      <c r="AO52" s="190">
        <v>0.712333333333333</v>
      </c>
      <c r="AP52" s="191" t="s">
        <v>9</v>
      </c>
      <c r="AQ52" s="191" t="s">
        <v>9</v>
      </c>
      <c r="AR52" s="189"/>
      <c r="AS52" s="189"/>
    </row>
    <row r="53" s="152" customFormat="1" hidden="1" customHeight="1" spans="1:45">
      <c r="A53" s="166"/>
      <c r="B53" s="167" t="s">
        <v>101</v>
      </c>
      <c r="C53" s="167" t="s">
        <v>102</v>
      </c>
      <c r="D53" s="168">
        <v>52</v>
      </c>
      <c r="E53" s="168" t="s">
        <v>332</v>
      </c>
      <c r="F53" s="168" t="s">
        <v>332</v>
      </c>
      <c r="G53" s="169">
        <v>0.66</v>
      </c>
      <c r="H53" s="169"/>
      <c r="I53" s="169">
        <v>0.543333333333333</v>
      </c>
      <c r="J53" s="169"/>
      <c r="K53" s="178">
        <v>1</v>
      </c>
      <c r="L53" s="178" t="s">
        <v>292</v>
      </c>
      <c r="M53" s="178"/>
      <c r="N53" s="178"/>
      <c r="O53" s="178">
        <f t="shared" si="24"/>
        <v>1</v>
      </c>
      <c r="P53" s="178">
        <f t="shared" si="25"/>
        <v>0.875</v>
      </c>
      <c r="Q53" s="178">
        <f t="shared" si="26"/>
        <v>0.75</v>
      </c>
      <c r="R53" s="178">
        <v>0.625</v>
      </c>
      <c r="S53" s="178">
        <v>0.5</v>
      </c>
      <c r="T53" s="178"/>
      <c r="U53" s="178"/>
      <c r="V53" s="183" t="s">
        <v>209</v>
      </c>
      <c r="W53" s="183" t="s">
        <v>108</v>
      </c>
      <c r="X53" s="183"/>
      <c r="Y53" s="183"/>
      <c r="Z53" s="183"/>
      <c r="AA53" s="183"/>
      <c r="AB53" s="178"/>
      <c r="AC53" s="178"/>
      <c r="AD53" s="178">
        <v>0.3</v>
      </c>
      <c r="AE53" s="178"/>
      <c r="AF53" s="178" t="s">
        <v>333</v>
      </c>
      <c r="AG53" s="187"/>
      <c r="AH53" s="187" t="s">
        <v>334</v>
      </c>
      <c r="AI53" s="172" t="s">
        <v>335</v>
      </c>
      <c r="AJ53" s="167" t="s">
        <v>113</v>
      </c>
      <c r="AK53" s="167"/>
      <c r="AL53" s="167"/>
      <c r="AM53" s="167"/>
      <c r="AN53" s="167"/>
      <c r="AO53" s="167"/>
      <c r="AP53" s="167"/>
      <c r="AQ53" s="189"/>
      <c r="AR53" s="189"/>
      <c r="AS53" s="189"/>
    </row>
    <row r="54" s="152" customFormat="1" hidden="1" customHeight="1" spans="1:45">
      <c r="A54" s="166"/>
      <c r="B54" s="167" t="s">
        <v>101</v>
      </c>
      <c r="C54" s="167" t="s">
        <v>33</v>
      </c>
      <c r="D54" s="168">
        <v>53</v>
      </c>
      <c r="E54" s="168" t="s">
        <v>336</v>
      </c>
      <c r="F54" s="168" t="s">
        <v>336</v>
      </c>
      <c r="G54" s="169"/>
      <c r="H54" s="169"/>
      <c r="I54" s="169">
        <v>0.78</v>
      </c>
      <c r="J54" s="169"/>
      <c r="K54" s="178">
        <v>1</v>
      </c>
      <c r="L54" s="178" t="s">
        <v>292</v>
      </c>
      <c r="M54" s="178"/>
      <c r="N54" s="178"/>
      <c r="O54" s="178">
        <f t="shared" si="24"/>
        <v>1</v>
      </c>
      <c r="P54" s="178">
        <f t="shared" si="25"/>
        <v>0.875</v>
      </c>
      <c r="Q54" s="178">
        <f t="shared" si="26"/>
        <v>0.75</v>
      </c>
      <c r="R54" s="178">
        <v>0.625</v>
      </c>
      <c r="S54" s="178">
        <v>0.5</v>
      </c>
      <c r="T54" s="178"/>
      <c r="U54" s="178"/>
      <c r="V54" s="183" t="s">
        <v>209</v>
      </c>
      <c r="W54" s="183" t="s">
        <v>108</v>
      </c>
      <c r="X54" s="183"/>
      <c r="Y54" s="183"/>
      <c r="Z54" s="183"/>
      <c r="AA54" s="183"/>
      <c r="AB54" s="178"/>
      <c r="AC54" s="178"/>
      <c r="AD54" s="178">
        <v>0.3</v>
      </c>
      <c r="AE54" s="178"/>
      <c r="AF54" s="178" t="s">
        <v>333</v>
      </c>
      <c r="AG54" s="187"/>
      <c r="AH54" s="187" t="s">
        <v>337</v>
      </c>
      <c r="AI54" s="172" t="s">
        <v>338</v>
      </c>
      <c r="AJ54" s="167" t="s">
        <v>113</v>
      </c>
      <c r="AK54" s="167"/>
      <c r="AL54" s="167"/>
      <c r="AM54" s="167"/>
      <c r="AN54" s="167"/>
      <c r="AO54" s="167"/>
      <c r="AP54" s="167"/>
      <c r="AQ54" s="189"/>
      <c r="AR54" s="189"/>
      <c r="AS54" s="189"/>
    </row>
    <row r="55" s="152" customFormat="1" hidden="1" customHeight="1" spans="1:45">
      <c r="A55" s="166"/>
      <c r="B55" s="167" t="s">
        <v>101</v>
      </c>
      <c r="C55" s="167" t="s">
        <v>102</v>
      </c>
      <c r="D55" s="168">
        <v>54</v>
      </c>
      <c r="E55" s="168" t="s">
        <v>339</v>
      </c>
      <c r="F55" s="168" t="s">
        <v>339</v>
      </c>
      <c r="G55" s="169">
        <v>0.62</v>
      </c>
      <c r="H55" s="169"/>
      <c r="I55" s="169">
        <v>0.5</v>
      </c>
      <c r="J55" s="169"/>
      <c r="K55" s="178">
        <v>1</v>
      </c>
      <c r="L55" s="178" t="s">
        <v>292</v>
      </c>
      <c r="M55" s="178"/>
      <c r="N55" s="178"/>
      <c r="O55" s="178">
        <f t="shared" si="24"/>
        <v>1</v>
      </c>
      <c r="P55" s="178">
        <f t="shared" si="25"/>
        <v>0.875</v>
      </c>
      <c r="Q55" s="178">
        <f t="shared" si="26"/>
        <v>0.75</v>
      </c>
      <c r="R55" s="178">
        <v>0.625</v>
      </c>
      <c r="S55" s="178">
        <v>0.5</v>
      </c>
      <c r="T55" s="178"/>
      <c r="U55" s="178"/>
      <c r="V55" s="183" t="s">
        <v>209</v>
      </c>
      <c r="W55" s="183" t="s">
        <v>108</v>
      </c>
      <c r="X55" s="183"/>
      <c r="Y55" s="183"/>
      <c r="Z55" s="183"/>
      <c r="AA55" s="183"/>
      <c r="AB55" s="178"/>
      <c r="AC55" s="178"/>
      <c r="AD55" s="178">
        <v>0.3</v>
      </c>
      <c r="AE55" s="178"/>
      <c r="AF55" s="178" t="s">
        <v>333</v>
      </c>
      <c r="AG55" s="187"/>
      <c r="AH55" s="187" t="s">
        <v>340</v>
      </c>
      <c r="AI55" s="172" t="s">
        <v>341</v>
      </c>
      <c r="AJ55" s="167" t="s">
        <v>113</v>
      </c>
      <c r="AK55" s="167"/>
      <c r="AL55" s="167"/>
      <c r="AM55" s="167"/>
      <c r="AN55" s="167"/>
      <c r="AO55" s="167"/>
      <c r="AP55" s="167"/>
      <c r="AQ55" s="189"/>
      <c r="AR55" s="189"/>
      <c r="AS55" s="189"/>
    </row>
    <row r="56" s="152" customFormat="1" customHeight="1" spans="1:45">
      <c r="A56" s="166"/>
      <c r="B56" s="167" t="s">
        <v>101</v>
      </c>
      <c r="C56" s="167" t="s">
        <v>102</v>
      </c>
      <c r="D56" s="168">
        <v>55</v>
      </c>
      <c r="E56" s="168" t="s">
        <v>342</v>
      </c>
      <c r="F56" s="168" t="s">
        <v>342</v>
      </c>
      <c r="G56" s="169"/>
      <c r="H56" s="169"/>
      <c r="I56" s="169">
        <v>0.5</v>
      </c>
      <c r="J56" s="169"/>
      <c r="K56" s="178">
        <v>1</v>
      </c>
      <c r="L56" s="178"/>
      <c r="M56" s="178"/>
      <c r="N56" s="178"/>
      <c r="O56" s="178">
        <f t="shared" si="24"/>
        <v>1</v>
      </c>
      <c r="P56" s="178">
        <f t="shared" si="25"/>
        <v>0.875</v>
      </c>
      <c r="Q56" s="178">
        <f t="shared" si="26"/>
        <v>0.75</v>
      </c>
      <c r="R56" s="178">
        <v>0.625</v>
      </c>
      <c r="S56" s="178">
        <v>0.5</v>
      </c>
      <c r="T56" s="178"/>
      <c r="U56" s="178"/>
      <c r="V56" s="183" t="s">
        <v>209</v>
      </c>
      <c r="W56" s="183" t="s">
        <v>108</v>
      </c>
      <c r="X56" s="183"/>
      <c r="Y56" s="183"/>
      <c r="Z56" s="183"/>
      <c r="AA56" s="183"/>
      <c r="AB56" s="178"/>
      <c r="AC56" s="178"/>
      <c r="AD56" s="178">
        <v>0.5</v>
      </c>
      <c r="AE56" s="178"/>
      <c r="AF56" s="178"/>
      <c r="AG56" s="187"/>
      <c r="AH56" s="187" t="s">
        <v>343</v>
      </c>
      <c r="AI56" s="172" t="s">
        <v>344</v>
      </c>
      <c r="AJ56" s="167" t="s">
        <v>133</v>
      </c>
      <c r="AK56" s="167"/>
      <c r="AL56" s="167"/>
      <c r="AM56" s="167"/>
      <c r="AN56" s="167"/>
      <c r="AO56" s="190">
        <v>0.473333333333333</v>
      </c>
      <c r="AP56" s="187">
        <f>(0.69+0.41+0.56)/3</f>
        <v>0.553333333333333</v>
      </c>
      <c r="AQ56" s="192">
        <f>(0.71+0.52+0.49)/3</f>
        <v>0.573333333333333</v>
      </c>
      <c r="AR56" s="189"/>
      <c r="AS56" s="189"/>
    </row>
    <row r="57" s="152" customFormat="1" customHeight="1" spans="1:45">
      <c r="A57" s="166"/>
      <c r="B57" s="167" t="s">
        <v>101</v>
      </c>
      <c r="C57" s="167" t="s">
        <v>102</v>
      </c>
      <c r="D57" s="168">
        <v>56</v>
      </c>
      <c r="E57" s="168" t="s">
        <v>345</v>
      </c>
      <c r="F57" s="168" t="s">
        <v>345</v>
      </c>
      <c r="G57" s="169">
        <v>0.576666666666667</v>
      </c>
      <c r="H57" s="169"/>
      <c r="I57" s="169">
        <v>1.11666666666667</v>
      </c>
      <c r="J57" s="169"/>
      <c r="K57" s="178">
        <v>1</v>
      </c>
      <c r="L57" s="178"/>
      <c r="M57" s="178"/>
      <c r="N57" s="178"/>
      <c r="O57" s="178">
        <f t="shared" si="24"/>
        <v>2</v>
      </c>
      <c r="P57" s="178">
        <f t="shared" si="25"/>
        <v>1.75</v>
      </c>
      <c r="Q57" s="178">
        <f t="shared" si="26"/>
        <v>1.5</v>
      </c>
      <c r="R57" s="178">
        <v>1.25</v>
      </c>
      <c r="S57" s="178">
        <v>1</v>
      </c>
      <c r="T57" s="178"/>
      <c r="U57" s="178"/>
      <c r="V57" s="183" t="s">
        <v>209</v>
      </c>
      <c r="W57" s="183" t="s">
        <v>108</v>
      </c>
      <c r="X57" s="183"/>
      <c r="Y57" s="183"/>
      <c r="Z57" s="183"/>
      <c r="AA57" s="183"/>
      <c r="AB57" s="178"/>
      <c r="AC57" s="178"/>
      <c r="AD57" s="178">
        <v>1.2</v>
      </c>
      <c r="AE57" s="178"/>
      <c r="AF57" s="178"/>
      <c r="AG57" s="187"/>
      <c r="AH57" s="187" t="s">
        <v>346</v>
      </c>
      <c r="AI57" s="172" t="s">
        <v>347</v>
      </c>
      <c r="AJ57" s="167" t="s">
        <v>133</v>
      </c>
      <c r="AK57" s="167"/>
      <c r="AL57" s="167"/>
      <c r="AM57" s="167"/>
      <c r="AN57" s="167"/>
      <c r="AO57" s="190">
        <v>1.351</v>
      </c>
      <c r="AP57" s="187">
        <f>(0.977+1.016+0.989)/3</f>
        <v>0.994</v>
      </c>
      <c r="AQ57" s="192">
        <f>(1.026+0.932+0.919)/3</f>
        <v>0.959</v>
      </c>
      <c r="AR57" s="189"/>
      <c r="AS57" s="189"/>
    </row>
    <row r="58" s="152" customFormat="1" hidden="1" customHeight="1" spans="1:45">
      <c r="A58" s="166" t="s">
        <v>348</v>
      </c>
      <c r="B58" s="167" t="s">
        <v>101</v>
      </c>
      <c r="C58" s="167" t="s">
        <v>102</v>
      </c>
      <c r="D58" s="168">
        <v>57</v>
      </c>
      <c r="E58" s="170" t="s">
        <v>349</v>
      </c>
      <c r="F58" s="170" t="s">
        <v>349</v>
      </c>
      <c r="G58" s="171">
        <v>0.533333333333333</v>
      </c>
      <c r="H58" s="171">
        <v>0.442333333333333</v>
      </c>
      <c r="I58" s="171">
        <v>0.56</v>
      </c>
      <c r="J58" s="171">
        <v>0.533666666666667</v>
      </c>
      <c r="K58" s="178">
        <v>1</v>
      </c>
      <c r="L58" s="178" t="s">
        <v>292</v>
      </c>
      <c r="M58" s="178"/>
      <c r="N58" s="178" t="s">
        <v>104</v>
      </c>
      <c r="O58" s="178">
        <f t="shared" ref="O58:O66" si="28">R58*1.6</f>
        <v>0.96</v>
      </c>
      <c r="P58" s="178">
        <f t="shared" ref="P58:P66" si="29">R58*1.4</f>
        <v>0.84</v>
      </c>
      <c r="Q58" s="178">
        <f t="shared" ref="Q58:Q66" si="30">R58*1.2</f>
        <v>0.72</v>
      </c>
      <c r="R58" s="178">
        <v>0.6</v>
      </c>
      <c r="S58" s="178">
        <f t="shared" ref="S58:S66" si="31">R58*0.8</f>
        <v>0.48</v>
      </c>
      <c r="T58" s="178"/>
      <c r="U58" s="178" t="s">
        <v>350</v>
      </c>
      <c r="V58" s="183">
        <v>2</v>
      </c>
      <c r="W58" s="183" t="s">
        <v>108</v>
      </c>
      <c r="X58" s="183"/>
      <c r="Y58" s="183"/>
      <c r="Z58" s="183"/>
      <c r="AA58" s="183"/>
      <c r="AB58" s="178"/>
      <c r="AC58" s="178"/>
      <c r="AD58" s="178">
        <v>0.57</v>
      </c>
      <c r="AE58" s="178"/>
      <c r="AF58" s="178" t="s">
        <v>333</v>
      </c>
      <c r="AG58" s="187" t="s">
        <v>351</v>
      </c>
      <c r="AH58" s="187" t="s">
        <v>352</v>
      </c>
      <c r="AI58" s="172" t="s">
        <v>284</v>
      </c>
      <c r="AJ58" s="167" t="s">
        <v>113</v>
      </c>
      <c r="AK58" s="167"/>
      <c r="AL58" s="167"/>
      <c r="AM58" s="167"/>
      <c r="AN58" s="167"/>
      <c r="AO58" s="167"/>
      <c r="AP58" s="167"/>
      <c r="AQ58" s="189"/>
      <c r="AR58" s="189"/>
      <c r="AS58" s="189"/>
    </row>
    <row r="59" s="152" customFormat="1" customHeight="1" spans="1:45">
      <c r="A59" s="166" t="s">
        <v>100</v>
      </c>
      <c r="B59" s="167" t="s">
        <v>101</v>
      </c>
      <c r="C59" s="167" t="s">
        <v>102</v>
      </c>
      <c r="D59" s="168">
        <v>58</v>
      </c>
      <c r="E59" s="170" t="s">
        <v>353</v>
      </c>
      <c r="F59" s="170" t="s">
        <v>353</v>
      </c>
      <c r="G59" s="171">
        <v>0.66</v>
      </c>
      <c r="H59" s="171"/>
      <c r="I59" s="171">
        <v>0.566666666666667</v>
      </c>
      <c r="J59" s="171"/>
      <c r="K59" s="178">
        <v>1</v>
      </c>
      <c r="L59" s="178" t="s">
        <v>292</v>
      </c>
      <c r="M59" s="178"/>
      <c r="N59" s="178"/>
      <c r="O59" s="178">
        <f t="shared" si="28"/>
        <v>0.96</v>
      </c>
      <c r="P59" s="178">
        <f t="shared" si="29"/>
        <v>0.84</v>
      </c>
      <c r="Q59" s="178">
        <f t="shared" si="30"/>
        <v>0.72</v>
      </c>
      <c r="R59" s="181">
        <v>0.6</v>
      </c>
      <c r="S59" s="178">
        <f t="shared" si="31"/>
        <v>0.48</v>
      </c>
      <c r="T59" s="178"/>
      <c r="U59" s="178"/>
      <c r="V59" s="183"/>
      <c r="W59" s="183" t="s">
        <v>108</v>
      </c>
      <c r="X59" s="183"/>
      <c r="Y59" s="183"/>
      <c r="Z59" s="183"/>
      <c r="AA59" s="183"/>
      <c r="AB59" s="178"/>
      <c r="AC59" s="178"/>
      <c r="AD59" s="178">
        <v>0.483333333333333</v>
      </c>
      <c r="AE59" s="178"/>
      <c r="AF59" s="178" t="s">
        <v>333</v>
      </c>
      <c r="AG59" s="187"/>
      <c r="AH59" s="187" t="s">
        <v>354</v>
      </c>
      <c r="AI59" s="172" t="s">
        <v>355</v>
      </c>
      <c r="AJ59" s="167" t="s">
        <v>133</v>
      </c>
      <c r="AK59" s="167"/>
      <c r="AL59" s="167"/>
      <c r="AM59" s="167"/>
      <c r="AN59" s="167"/>
      <c r="AO59" s="190">
        <v>0.878</v>
      </c>
      <c r="AP59" s="191">
        <v>0.763666666666667</v>
      </c>
      <c r="AQ59" s="192">
        <f>(0.903+0.836+0.8)/3</f>
        <v>0.846333333333333</v>
      </c>
      <c r="AR59" s="189"/>
      <c r="AS59" s="189"/>
    </row>
    <row r="60" s="152" customFormat="1" customHeight="1" spans="1:45">
      <c r="A60" s="166" t="s">
        <v>348</v>
      </c>
      <c r="B60" s="167" t="s">
        <v>101</v>
      </c>
      <c r="C60" s="167" t="s">
        <v>201</v>
      </c>
      <c r="D60" s="168">
        <v>59</v>
      </c>
      <c r="E60" s="170" t="s">
        <v>356</v>
      </c>
      <c r="F60" s="170" t="s">
        <v>356</v>
      </c>
      <c r="G60" s="171"/>
      <c r="H60" s="171"/>
      <c r="I60" s="171"/>
      <c r="J60" s="171"/>
      <c r="K60" s="178">
        <v>1</v>
      </c>
      <c r="L60" s="178"/>
      <c r="M60" s="178"/>
      <c r="N60" s="178"/>
      <c r="O60" s="178">
        <f t="shared" ref="O60" si="32">R60*1.6</f>
        <v>0.96</v>
      </c>
      <c r="P60" s="178">
        <f t="shared" ref="P60" si="33">R60*1.4</f>
        <v>0.84</v>
      </c>
      <c r="Q60" s="178">
        <f t="shared" ref="Q60" si="34">R60*1.2</f>
        <v>0.72</v>
      </c>
      <c r="R60" s="181">
        <v>0.6</v>
      </c>
      <c r="S60" s="178">
        <f t="shared" si="31"/>
        <v>0.48</v>
      </c>
      <c r="T60" s="178"/>
      <c r="U60" s="178"/>
      <c r="V60" s="183"/>
      <c r="W60" s="183"/>
      <c r="X60" s="183"/>
      <c r="Y60" s="183"/>
      <c r="Z60" s="183"/>
      <c r="AA60" s="183"/>
      <c r="AB60" s="178"/>
      <c r="AC60" s="178"/>
      <c r="AD60" s="178"/>
      <c r="AE60" s="178"/>
      <c r="AF60" s="178" t="s">
        <v>333</v>
      </c>
      <c r="AG60" s="187"/>
      <c r="AH60" s="187" t="s">
        <v>357</v>
      </c>
      <c r="AI60" s="172" t="s">
        <v>358</v>
      </c>
      <c r="AJ60" s="167" t="s">
        <v>133</v>
      </c>
      <c r="AK60" s="167"/>
      <c r="AL60" s="167"/>
      <c r="AM60" s="167"/>
      <c r="AN60" s="167"/>
      <c r="AO60" s="190">
        <v>0.844</v>
      </c>
      <c r="AP60" s="191">
        <v>0.81</v>
      </c>
      <c r="AQ60" s="192">
        <f>(0.802+0.81+0.814)/3</f>
        <v>0.808666666666667</v>
      </c>
      <c r="AR60" s="189"/>
      <c r="AS60" s="189"/>
    </row>
    <row r="61" s="152" customFormat="1" customHeight="1" spans="1:45">
      <c r="A61" s="166" t="s">
        <v>348</v>
      </c>
      <c r="B61" s="167" t="s">
        <v>101</v>
      </c>
      <c r="C61" s="167" t="s">
        <v>102</v>
      </c>
      <c r="D61" s="168">
        <v>60</v>
      </c>
      <c r="E61" s="170" t="s">
        <v>359</v>
      </c>
      <c r="F61" s="170" t="s">
        <v>359</v>
      </c>
      <c r="G61" s="171"/>
      <c r="H61" s="171"/>
      <c r="I61" s="171"/>
      <c r="J61" s="171"/>
      <c r="K61" s="178">
        <v>1</v>
      </c>
      <c r="L61" s="178"/>
      <c r="M61" s="178"/>
      <c r="N61" s="178" t="s">
        <v>104</v>
      </c>
      <c r="O61" s="178">
        <f t="shared" ref="O61" si="35">R61*1.6</f>
        <v>0.96</v>
      </c>
      <c r="P61" s="178">
        <f t="shared" ref="P61" si="36">R61*1.4</f>
        <v>0.84</v>
      </c>
      <c r="Q61" s="178">
        <f t="shared" ref="Q61" si="37">R61*1.2</f>
        <v>0.72</v>
      </c>
      <c r="R61" s="181">
        <v>0.6</v>
      </c>
      <c r="S61" s="178">
        <f t="shared" si="31"/>
        <v>0.48</v>
      </c>
      <c r="T61" s="178"/>
      <c r="U61" s="178" t="s">
        <v>350</v>
      </c>
      <c r="V61" s="183">
        <v>2</v>
      </c>
      <c r="W61" s="183"/>
      <c r="X61" s="183"/>
      <c r="Y61" s="183"/>
      <c r="Z61" s="183"/>
      <c r="AA61" s="183"/>
      <c r="AB61" s="178"/>
      <c r="AC61" s="178"/>
      <c r="AD61" s="178"/>
      <c r="AE61" s="178"/>
      <c r="AF61" s="178" t="s">
        <v>333</v>
      </c>
      <c r="AG61" s="187"/>
      <c r="AH61" s="187" t="s">
        <v>360</v>
      </c>
      <c r="AI61" s="172" t="s">
        <v>361</v>
      </c>
      <c r="AJ61" s="167" t="s">
        <v>133</v>
      </c>
      <c r="AK61" s="167"/>
      <c r="AL61" s="167"/>
      <c r="AM61" s="167"/>
      <c r="AN61" s="167"/>
      <c r="AO61" s="190">
        <v>0.877666666666667</v>
      </c>
      <c r="AP61" s="191">
        <v>0.846666666666667</v>
      </c>
      <c r="AQ61" s="192">
        <f>(0.84+0.83+0.832)/3</f>
        <v>0.834</v>
      </c>
      <c r="AR61" s="189"/>
      <c r="AS61" s="189"/>
    </row>
    <row r="62" s="152" customFormat="1" customHeight="1" spans="1:45">
      <c r="A62" s="166" t="s">
        <v>348</v>
      </c>
      <c r="B62" s="167" t="s">
        <v>101</v>
      </c>
      <c r="C62" s="167" t="s">
        <v>102</v>
      </c>
      <c r="D62" s="168">
        <v>61</v>
      </c>
      <c r="E62" s="170" t="s">
        <v>362</v>
      </c>
      <c r="F62" s="170" t="s">
        <v>362</v>
      </c>
      <c r="G62" s="171"/>
      <c r="H62" s="171">
        <v>1.33</v>
      </c>
      <c r="I62" s="171"/>
      <c r="J62" s="171">
        <v>0.17</v>
      </c>
      <c r="K62" s="178">
        <v>1</v>
      </c>
      <c r="L62" s="178"/>
      <c r="M62" s="178"/>
      <c r="N62" s="178" t="s">
        <v>104</v>
      </c>
      <c r="O62" s="178">
        <f t="shared" si="28"/>
        <v>1.6</v>
      </c>
      <c r="P62" s="178">
        <f t="shared" si="29"/>
        <v>1.4</v>
      </c>
      <c r="Q62" s="178">
        <f t="shared" si="30"/>
        <v>1.2</v>
      </c>
      <c r="R62" s="178">
        <v>1</v>
      </c>
      <c r="S62" s="178">
        <f t="shared" si="31"/>
        <v>0.8</v>
      </c>
      <c r="T62" s="178"/>
      <c r="U62" s="178" t="s">
        <v>350</v>
      </c>
      <c r="V62" s="183">
        <v>2</v>
      </c>
      <c r="W62" s="183"/>
      <c r="X62" s="183"/>
      <c r="Y62" s="183"/>
      <c r="Z62" s="183"/>
      <c r="AA62" s="183"/>
      <c r="AB62" s="178"/>
      <c r="AC62" s="178"/>
      <c r="AD62" s="178"/>
      <c r="AE62" s="178"/>
      <c r="AF62" s="178" t="s">
        <v>333</v>
      </c>
      <c r="AG62" s="187" t="s">
        <v>363</v>
      </c>
      <c r="AH62" s="187" t="s">
        <v>364</v>
      </c>
      <c r="AI62" s="172" t="s">
        <v>365</v>
      </c>
      <c r="AJ62" s="167" t="s">
        <v>133</v>
      </c>
      <c r="AK62" s="167"/>
      <c r="AL62" s="167"/>
      <c r="AM62" s="167"/>
      <c r="AN62" s="167"/>
      <c r="AO62" s="190">
        <v>0.833666666666667</v>
      </c>
      <c r="AP62" s="191">
        <v>0.80866666666667</v>
      </c>
      <c r="AQ62" s="192">
        <f>(0.78+0.77+0.79)/3</f>
        <v>0.78</v>
      </c>
      <c r="AR62" s="189"/>
      <c r="AS62" s="189"/>
    </row>
    <row r="63" s="152" customFormat="1" hidden="1" customHeight="1" spans="1:45">
      <c r="A63" s="166" t="s">
        <v>348</v>
      </c>
      <c r="B63" s="167" t="s">
        <v>101</v>
      </c>
      <c r="C63" s="167" t="s">
        <v>102</v>
      </c>
      <c r="D63" s="168">
        <v>62</v>
      </c>
      <c r="E63" s="170" t="s">
        <v>366</v>
      </c>
      <c r="F63" s="170" t="s">
        <v>366</v>
      </c>
      <c r="G63" s="171"/>
      <c r="H63" s="171">
        <v>0.608333333333333</v>
      </c>
      <c r="I63" s="171"/>
      <c r="J63" s="171">
        <v>0.633333333333333</v>
      </c>
      <c r="K63" s="178">
        <v>1</v>
      </c>
      <c r="L63" s="178"/>
      <c r="M63" s="178"/>
      <c r="N63" s="178" t="s">
        <v>104</v>
      </c>
      <c r="O63" s="178">
        <f t="shared" si="28"/>
        <v>4.8</v>
      </c>
      <c r="P63" s="178">
        <f t="shared" si="29"/>
        <v>4.2</v>
      </c>
      <c r="Q63" s="178">
        <f t="shared" si="30"/>
        <v>3.6</v>
      </c>
      <c r="R63" s="178">
        <v>3</v>
      </c>
      <c r="S63" s="178">
        <f t="shared" si="31"/>
        <v>2.4</v>
      </c>
      <c r="T63" s="178"/>
      <c r="U63" s="178" t="s">
        <v>350</v>
      </c>
      <c r="V63" s="183">
        <v>2</v>
      </c>
      <c r="W63" s="183"/>
      <c r="X63" s="183"/>
      <c r="Y63" s="183"/>
      <c r="Z63" s="183"/>
      <c r="AA63" s="183"/>
      <c r="AB63" s="178"/>
      <c r="AC63" s="178"/>
      <c r="AD63" s="178"/>
      <c r="AE63" s="178"/>
      <c r="AF63" s="178" t="s">
        <v>333</v>
      </c>
      <c r="AG63" s="187" t="s">
        <v>367</v>
      </c>
      <c r="AH63" s="187" t="s">
        <v>368</v>
      </c>
      <c r="AI63" s="172" t="s">
        <v>369</v>
      </c>
      <c r="AJ63" s="167" t="s">
        <v>113</v>
      </c>
      <c r="AK63" s="167"/>
      <c r="AL63" s="167"/>
      <c r="AM63" s="167"/>
      <c r="AN63" s="167"/>
      <c r="AO63" s="167"/>
      <c r="AP63" s="167"/>
      <c r="AQ63" s="189"/>
      <c r="AR63" s="189"/>
      <c r="AS63" s="189"/>
    </row>
    <row r="64" s="152" customFormat="1" hidden="1" customHeight="1" spans="1:45">
      <c r="A64" s="166" t="s">
        <v>348</v>
      </c>
      <c r="B64" s="167" t="s">
        <v>101</v>
      </c>
      <c r="C64" s="167" t="s">
        <v>102</v>
      </c>
      <c r="D64" s="168">
        <v>63</v>
      </c>
      <c r="E64" s="170" t="s">
        <v>370</v>
      </c>
      <c r="F64" s="170" t="s">
        <v>370</v>
      </c>
      <c r="G64" s="171"/>
      <c r="H64" s="171">
        <v>0.311</v>
      </c>
      <c r="I64" s="171"/>
      <c r="J64" s="171">
        <v>0.47</v>
      </c>
      <c r="K64" s="178">
        <v>1</v>
      </c>
      <c r="L64" s="178"/>
      <c r="M64" s="178"/>
      <c r="N64" s="178" t="s">
        <v>104</v>
      </c>
      <c r="O64" s="178">
        <f t="shared" si="28"/>
        <v>4</v>
      </c>
      <c r="P64" s="178">
        <f t="shared" si="29"/>
        <v>3.5</v>
      </c>
      <c r="Q64" s="178">
        <f t="shared" si="30"/>
        <v>3</v>
      </c>
      <c r="R64" s="178">
        <v>2.5</v>
      </c>
      <c r="S64" s="178">
        <f t="shared" si="31"/>
        <v>2</v>
      </c>
      <c r="T64" s="178"/>
      <c r="U64" s="178" t="s">
        <v>350</v>
      </c>
      <c r="V64" s="183">
        <v>2</v>
      </c>
      <c r="W64" s="183"/>
      <c r="X64" s="183"/>
      <c r="Y64" s="183"/>
      <c r="Z64" s="183"/>
      <c r="AA64" s="183"/>
      <c r="AB64" s="178"/>
      <c r="AC64" s="178"/>
      <c r="AD64" s="178"/>
      <c r="AE64" s="178"/>
      <c r="AF64" s="178" t="s">
        <v>333</v>
      </c>
      <c r="AG64" s="187" t="s">
        <v>371</v>
      </c>
      <c r="AH64" s="187" t="s">
        <v>372</v>
      </c>
      <c r="AI64" s="172" t="s">
        <v>373</v>
      </c>
      <c r="AJ64" s="167" t="s">
        <v>113</v>
      </c>
      <c r="AK64" s="167"/>
      <c r="AL64" s="167"/>
      <c r="AM64" s="167"/>
      <c r="AN64" s="167"/>
      <c r="AO64" s="167"/>
      <c r="AP64" s="167"/>
      <c r="AQ64" s="189"/>
      <c r="AR64" s="189"/>
      <c r="AS64" s="189"/>
    </row>
    <row r="65" s="152" customFormat="1" customHeight="1" spans="1:45">
      <c r="A65" s="166" t="s">
        <v>348</v>
      </c>
      <c r="B65" s="167" t="s">
        <v>101</v>
      </c>
      <c r="C65" s="167" t="s">
        <v>102</v>
      </c>
      <c r="D65" s="168">
        <v>64</v>
      </c>
      <c r="E65" s="170" t="s">
        <v>374</v>
      </c>
      <c r="F65" s="170" t="s">
        <v>374</v>
      </c>
      <c r="G65" s="171"/>
      <c r="H65" s="171"/>
      <c r="I65" s="171"/>
      <c r="J65" s="171"/>
      <c r="K65" s="178"/>
      <c r="L65" s="178"/>
      <c r="M65" s="178"/>
      <c r="N65" s="178"/>
      <c r="O65" s="178">
        <f t="shared" si="28"/>
        <v>0.96</v>
      </c>
      <c r="P65" s="178">
        <f t="shared" si="29"/>
        <v>0.84</v>
      </c>
      <c r="Q65" s="178">
        <f t="shared" si="30"/>
        <v>0.72</v>
      </c>
      <c r="R65" s="181">
        <v>0.6</v>
      </c>
      <c r="S65" s="178">
        <f t="shared" ref="S65" si="38">R65*0.8</f>
        <v>0.48</v>
      </c>
      <c r="T65" s="178"/>
      <c r="U65" s="178" t="s">
        <v>350</v>
      </c>
      <c r="V65" s="183">
        <v>2</v>
      </c>
      <c r="W65" s="183"/>
      <c r="X65" s="183"/>
      <c r="Y65" s="183"/>
      <c r="Z65" s="183"/>
      <c r="AA65" s="183"/>
      <c r="AB65" s="178"/>
      <c r="AC65" s="178"/>
      <c r="AD65" s="178"/>
      <c r="AE65" s="178"/>
      <c r="AF65" s="178" t="s">
        <v>333</v>
      </c>
      <c r="AG65" s="187" t="s">
        <v>375</v>
      </c>
      <c r="AH65" s="187" t="s">
        <v>376</v>
      </c>
      <c r="AI65" s="172" t="s">
        <v>323</v>
      </c>
      <c r="AJ65" s="167" t="s">
        <v>133</v>
      </c>
      <c r="AK65" s="167"/>
      <c r="AL65" s="167"/>
      <c r="AM65" s="167"/>
      <c r="AN65" s="167"/>
      <c r="AO65" s="190">
        <v>0.811333333333333</v>
      </c>
      <c r="AP65" s="191">
        <v>0.794333333333333</v>
      </c>
      <c r="AQ65" s="192">
        <f>(0.781+0.79+0.71)/3</f>
        <v>0.760333333333333</v>
      </c>
      <c r="AR65" s="189"/>
      <c r="AS65" s="189"/>
    </row>
    <row r="66" s="152" customFormat="1" customHeight="1" spans="1:45">
      <c r="A66" s="166" t="s">
        <v>348</v>
      </c>
      <c r="B66" s="167" t="s">
        <v>101</v>
      </c>
      <c r="C66" s="167" t="s">
        <v>102</v>
      </c>
      <c r="D66" s="168">
        <v>65</v>
      </c>
      <c r="E66" s="170" t="s">
        <v>377</v>
      </c>
      <c r="F66" s="170" t="s">
        <v>377</v>
      </c>
      <c r="G66" s="171">
        <v>0.406666666666667</v>
      </c>
      <c r="H66" s="171"/>
      <c r="I66" s="171">
        <v>0.346666666666667</v>
      </c>
      <c r="J66" s="171"/>
      <c r="K66" s="178">
        <v>1</v>
      </c>
      <c r="L66" s="178" t="s">
        <v>292</v>
      </c>
      <c r="M66" s="178"/>
      <c r="N66" s="178" t="s">
        <v>104</v>
      </c>
      <c r="O66" s="178">
        <f t="shared" si="28"/>
        <v>8</v>
      </c>
      <c r="P66" s="178">
        <f t="shared" si="29"/>
        <v>7</v>
      </c>
      <c r="Q66" s="178">
        <f t="shared" si="30"/>
        <v>6</v>
      </c>
      <c r="R66" s="178">
        <v>5</v>
      </c>
      <c r="S66" s="178">
        <f t="shared" si="31"/>
        <v>4</v>
      </c>
      <c r="T66" s="178"/>
      <c r="U66" s="178" t="s">
        <v>350</v>
      </c>
      <c r="V66" s="183">
        <v>2</v>
      </c>
      <c r="W66" s="183" t="s">
        <v>108</v>
      </c>
      <c r="X66" s="183"/>
      <c r="Y66" s="183"/>
      <c r="Z66" s="183"/>
      <c r="AA66" s="183"/>
      <c r="AB66" s="178"/>
      <c r="AC66" s="178"/>
      <c r="AD66" s="178">
        <v>0.45</v>
      </c>
      <c r="AE66" s="178"/>
      <c r="AF66" s="178" t="s">
        <v>333</v>
      </c>
      <c r="AG66" s="187"/>
      <c r="AH66" s="187" t="s">
        <v>378</v>
      </c>
      <c r="AI66" s="172" t="s">
        <v>379</v>
      </c>
      <c r="AJ66" s="167" t="s">
        <v>133</v>
      </c>
      <c r="AK66" s="167"/>
      <c r="AL66" s="167"/>
      <c r="AM66" s="167"/>
      <c r="AN66" s="167"/>
      <c r="AO66" s="190">
        <v>0.763333333333333</v>
      </c>
      <c r="AP66" s="192" t="s">
        <v>9</v>
      </c>
      <c r="AQ66" s="192" t="s">
        <v>9</v>
      </c>
      <c r="AR66" s="189"/>
      <c r="AS66" s="189"/>
    </row>
    <row r="67" s="151" customFormat="1" customHeight="1" spans="1:148">
      <c r="A67" s="166" t="s">
        <v>100</v>
      </c>
      <c r="B67" s="167" t="s">
        <v>380</v>
      </c>
      <c r="C67" s="167" t="s">
        <v>201</v>
      </c>
      <c r="D67" s="168">
        <v>66</v>
      </c>
      <c r="E67" s="168" t="s">
        <v>381</v>
      </c>
      <c r="F67" s="168" t="s">
        <v>382</v>
      </c>
      <c r="G67" s="168"/>
      <c r="H67" s="168">
        <v>1.419</v>
      </c>
      <c r="I67" s="168"/>
      <c r="J67" s="168">
        <v>1.289</v>
      </c>
      <c r="K67" s="178">
        <v>1</v>
      </c>
      <c r="L67" s="178"/>
      <c r="M67" s="178"/>
      <c r="N67" s="178" t="s">
        <v>104</v>
      </c>
      <c r="O67" s="178"/>
      <c r="P67" s="178"/>
      <c r="Q67" s="178"/>
      <c r="R67" s="178"/>
      <c r="S67" s="178"/>
      <c r="T67" s="178"/>
      <c r="U67" s="178" t="s">
        <v>383</v>
      </c>
      <c r="V67" s="183">
        <v>3</v>
      </c>
      <c r="W67" s="183"/>
      <c r="X67" s="183"/>
      <c r="Y67" s="183"/>
      <c r="Z67" s="183"/>
      <c r="AA67" s="183"/>
      <c r="AB67" s="178"/>
      <c r="AC67" s="178"/>
      <c r="AD67" s="178"/>
      <c r="AE67" s="178"/>
      <c r="AF67" s="178"/>
      <c r="AG67" s="187" t="s">
        <v>384</v>
      </c>
      <c r="AH67" s="187" t="s">
        <v>385</v>
      </c>
      <c r="AI67" s="172" t="s">
        <v>386</v>
      </c>
      <c r="AJ67" s="167" t="s">
        <v>45</v>
      </c>
      <c r="AK67" s="167"/>
      <c r="AL67" s="167"/>
      <c r="AM67" s="167"/>
      <c r="AN67" s="167"/>
      <c r="AO67" s="207">
        <v>1.8622</v>
      </c>
      <c r="AP67" s="208">
        <v>1.7439</v>
      </c>
      <c r="AQ67" s="209">
        <v>1.71</v>
      </c>
      <c r="AR67" s="189"/>
      <c r="AS67" s="189"/>
      <c r="AT67" s="152"/>
      <c r="AU67" s="152"/>
      <c r="AV67" s="152"/>
      <c r="AW67" s="152"/>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c r="BW67" s="152"/>
      <c r="BX67" s="152"/>
      <c r="BY67" s="152"/>
      <c r="BZ67" s="152"/>
      <c r="CA67" s="152"/>
      <c r="CB67" s="152"/>
      <c r="CC67" s="152"/>
      <c r="CD67" s="152"/>
      <c r="CE67" s="152"/>
      <c r="CF67" s="152"/>
      <c r="CG67" s="152"/>
      <c r="CH67" s="152"/>
      <c r="CI67" s="152"/>
      <c r="CJ67" s="152"/>
      <c r="CK67" s="152"/>
      <c r="CL67" s="152"/>
      <c r="CM67" s="152"/>
      <c r="CN67" s="152"/>
      <c r="CO67" s="152"/>
      <c r="CP67" s="152"/>
      <c r="CQ67" s="152"/>
      <c r="CR67" s="152"/>
      <c r="CS67" s="152"/>
      <c r="CT67" s="152"/>
      <c r="CU67" s="152"/>
      <c r="CV67" s="152"/>
      <c r="CW67" s="152"/>
      <c r="CX67" s="152"/>
      <c r="CY67" s="152"/>
      <c r="CZ67" s="152"/>
      <c r="DA67" s="152"/>
      <c r="DB67" s="152"/>
      <c r="DC67" s="152"/>
      <c r="DD67" s="152"/>
      <c r="DE67" s="152"/>
      <c r="DF67" s="152"/>
      <c r="DG67" s="152"/>
      <c r="DH67" s="152"/>
      <c r="DI67" s="152"/>
      <c r="DJ67" s="152"/>
      <c r="DK67" s="152"/>
      <c r="DL67" s="152"/>
      <c r="DM67" s="152"/>
      <c r="DN67" s="152"/>
      <c r="DO67" s="152"/>
      <c r="DP67" s="152"/>
      <c r="DQ67" s="152"/>
      <c r="DR67" s="152"/>
      <c r="DS67" s="152"/>
      <c r="DT67" s="152"/>
      <c r="DU67" s="152"/>
      <c r="DV67" s="152"/>
      <c r="DW67" s="152"/>
      <c r="DX67" s="152"/>
      <c r="DY67" s="152"/>
      <c r="DZ67" s="152"/>
      <c r="EA67" s="152"/>
      <c r="EB67" s="152"/>
      <c r="EC67" s="152"/>
      <c r="ED67" s="152"/>
      <c r="EE67" s="152"/>
      <c r="EF67" s="152"/>
      <c r="EG67" s="152"/>
      <c r="EH67" s="152"/>
      <c r="EI67" s="152"/>
      <c r="EJ67" s="152"/>
      <c r="EK67" s="152"/>
      <c r="EL67" s="152"/>
      <c r="EM67" s="152"/>
      <c r="EN67" s="152"/>
      <c r="EO67" s="152"/>
      <c r="EP67" s="152"/>
      <c r="EQ67" s="152"/>
      <c r="ER67" s="152"/>
    </row>
    <row r="68" s="151" customFormat="1" customHeight="1" spans="1:148">
      <c r="A68" s="166" t="s">
        <v>100</v>
      </c>
      <c r="B68" s="167" t="s">
        <v>380</v>
      </c>
      <c r="C68" s="167" t="s">
        <v>201</v>
      </c>
      <c r="D68" s="168">
        <v>67</v>
      </c>
      <c r="E68" s="168" t="s">
        <v>387</v>
      </c>
      <c r="F68" s="168" t="s">
        <v>388</v>
      </c>
      <c r="G68" s="168"/>
      <c r="H68" s="168" t="s">
        <v>389</v>
      </c>
      <c r="I68" s="168"/>
      <c r="J68" s="168">
        <v>443.19</v>
      </c>
      <c r="K68" s="178">
        <v>1</v>
      </c>
      <c r="L68" s="178"/>
      <c r="M68" s="178"/>
      <c r="N68" s="178" t="s">
        <v>104</v>
      </c>
      <c r="O68" s="178"/>
      <c r="P68" s="178"/>
      <c r="Q68" s="178"/>
      <c r="R68" s="178"/>
      <c r="S68" s="178"/>
      <c r="T68" s="178"/>
      <c r="U68" s="178" t="s">
        <v>390</v>
      </c>
      <c r="V68" s="183">
        <v>3</v>
      </c>
      <c r="W68" s="183"/>
      <c r="X68" s="183"/>
      <c r="Y68" s="183"/>
      <c r="Z68" s="183"/>
      <c r="AA68" s="183"/>
      <c r="AB68" s="178"/>
      <c r="AC68" s="178"/>
      <c r="AD68" s="178"/>
      <c r="AE68" s="178"/>
      <c r="AF68" s="178"/>
      <c r="AG68" s="187" t="s">
        <v>384</v>
      </c>
      <c r="AH68" s="187" t="s">
        <v>391</v>
      </c>
      <c r="AI68" s="172" t="s">
        <v>392</v>
      </c>
      <c r="AJ68" s="167" t="s">
        <v>45</v>
      </c>
      <c r="AK68" s="167"/>
      <c r="AL68" s="167"/>
      <c r="AM68" s="167"/>
      <c r="AN68" s="167"/>
      <c r="AO68" s="190">
        <v>2859441</v>
      </c>
      <c r="AP68" s="187">
        <v>2611973</v>
      </c>
      <c r="AQ68" s="192">
        <v>2330113</v>
      </c>
      <c r="AR68" s="189"/>
      <c r="AS68" s="189"/>
      <c r="AT68" s="152"/>
      <c r="AU68" s="152"/>
      <c r="AV68" s="152"/>
      <c r="AW68" s="152"/>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c r="BW68" s="152"/>
      <c r="BX68" s="152"/>
      <c r="BY68" s="152"/>
      <c r="BZ68" s="152"/>
      <c r="CA68" s="152"/>
      <c r="CB68" s="152"/>
      <c r="CC68" s="152"/>
      <c r="CD68" s="152"/>
      <c r="CE68" s="152"/>
      <c r="CF68" s="152"/>
      <c r="CG68" s="152"/>
      <c r="CH68" s="152"/>
      <c r="CI68" s="152"/>
      <c r="CJ68" s="152"/>
      <c r="CK68" s="152"/>
      <c r="CL68" s="152"/>
      <c r="CM68" s="152"/>
      <c r="CN68" s="152"/>
      <c r="CO68" s="152"/>
      <c r="CP68" s="152"/>
      <c r="CQ68" s="152"/>
      <c r="CR68" s="152"/>
      <c r="CS68" s="152"/>
      <c r="CT68" s="152"/>
      <c r="CU68" s="152"/>
      <c r="CV68" s="152"/>
      <c r="CW68" s="152"/>
      <c r="CX68" s="152"/>
      <c r="CY68" s="152"/>
      <c r="CZ68" s="152"/>
      <c r="DA68" s="152"/>
      <c r="DB68" s="152"/>
      <c r="DC68" s="152"/>
      <c r="DD68" s="152"/>
      <c r="DE68" s="152"/>
      <c r="DF68" s="152"/>
      <c r="DG68" s="152"/>
      <c r="DH68" s="152"/>
      <c r="DI68" s="152"/>
      <c r="DJ68" s="152"/>
      <c r="DK68" s="152"/>
      <c r="DL68" s="152"/>
      <c r="DM68" s="152"/>
      <c r="DN68" s="152"/>
      <c r="DO68" s="152"/>
      <c r="DP68" s="152"/>
      <c r="DQ68" s="152"/>
      <c r="DR68" s="152"/>
      <c r="DS68" s="152"/>
      <c r="DT68" s="152"/>
      <c r="DU68" s="152"/>
      <c r="DV68" s="152"/>
      <c r="DW68" s="152"/>
      <c r="DX68" s="152"/>
      <c r="DY68" s="152"/>
      <c r="DZ68" s="152"/>
      <c r="EA68" s="152"/>
      <c r="EB68" s="152"/>
      <c r="EC68" s="152"/>
      <c r="ED68" s="152"/>
      <c r="EE68" s="152"/>
      <c r="EF68" s="152"/>
      <c r="EG68" s="152"/>
      <c r="EH68" s="152"/>
      <c r="EI68" s="152"/>
      <c r="EJ68" s="152"/>
      <c r="EK68" s="152"/>
      <c r="EL68" s="152"/>
      <c r="EM68" s="152"/>
      <c r="EN68" s="152"/>
      <c r="EO68" s="152"/>
      <c r="EP68" s="152"/>
      <c r="EQ68" s="152"/>
      <c r="ER68" s="152"/>
    </row>
    <row r="69" s="151" customFormat="1" customHeight="1" spans="1:148">
      <c r="A69" s="166" t="s">
        <v>100</v>
      </c>
      <c r="B69" s="167" t="s">
        <v>380</v>
      </c>
      <c r="C69" s="167" t="s">
        <v>201</v>
      </c>
      <c r="D69" s="168">
        <v>68</v>
      </c>
      <c r="E69" s="168" t="s">
        <v>393</v>
      </c>
      <c r="F69" s="168" t="s">
        <v>394</v>
      </c>
      <c r="G69" s="168"/>
      <c r="H69" s="168">
        <v>0.6377</v>
      </c>
      <c r="I69" s="168"/>
      <c r="J69" s="168">
        <v>0.887</v>
      </c>
      <c r="K69" s="178">
        <v>1</v>
      </c>
      <c r="L69" s="178"/>
      <c r="M69" s="178"/>
      <c r="N69" s="178" t="s">
        <v>104</v>
      </c>
      <c r="O69" s="178"/>
      <c r="P69" s="178"/>
      <c r="Q69" s="178"/>
      <c r="R69" s="178"/>
      <c r="S69" s="178"/>
      <c r="T69" s="178"/>
      <c r="U69" s="178" t="s">
        <v>390</v>
      </c>
      <c r="V69" s="183">
        <v>3</v>
      </c>
      <c r="W69" s="183"/>
      <c r="X69" s="183"/>
      <c r="Y69" s="183"/>
      <c r="Z69" s="183"/>
      <c r="AA69" s="183"/>
      <c r="AB69" s="178"/>
      <c r="AC69" s="178"/>
      <c r="AD69" s="178"/>
      <c r="AE69" s="178"/>
      <c r="AF69" s="178"/>
      <c r="AG69" s="187" t="s">
        <v>384</v>
      </c>
      <c r="AH69" s="187" t="s">
        <v>395</v>
      </c>
      <c r="AI69" s="172" t="s">
        <v>396</v>
      </c>
      <c r="AJ69" s="167" t="s">
        <v>45</v>
      </c>
      <c r="AK69" s="167"/>
      <c r="AL69" s="167"/>
      <c r="AM69" s="167"/>
      <c r="AN69" s="167"/>
      <c r="AO69" s="207">
        <v>0.6956</v>
      </c>
      <c r="AP69" s="208">
        <v>0.7333</v>
      </c>
      <c r="AQ69" s="209">
        <v>0.74</v>
      </c>
      <c r="AR69" s="189"/>
      <c r="AS69" s="189"/>
      <c r="AT69" s="152"/>
      <c r="AU69" s="152"/>
      <c r="AV69" s="152"/>
      <c r="AW69" s="152"/>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c r="BW69" s="152"/>
      <c r="BX69" s="152"/>
      <c r="BY69" s="152"/>
      <c r="BZ69" s="152"/>
      <c r="CA69" s="152"/>
      <c r="CB69" s="152"/>
      <c r="CC69" s="152"/>
      <c r="CD69" s="152"/>
      <c r="CE69" s="152"/>
      <c r="CF69" s="152"/>
      <c r="CG69" s="152"/>
      <c r="CH69" s="152"/>
      <c r="CI69" s="152"/>
      <c r="CJ69" s="152"/>
      <c r="CK69" s="152"/>
      <c r="CL69" s="152"/>
      <c r="CM69" s="152"/>
      <c r="CN69" s="152"/>
      <c r="CO69" s="152"/>
      <c r="CP69" s="152"/>
      <c r="CQ69" s="152"/>
      <c r="CR69" s="152"/>
      <c r="CS69" s="152"/>
      <c r="CT69" s="152"/>
      <c r="CU69" s="152"/>
      <c r="CV69" s="152"/>
      <c r="CW69" s="152"/>
      <c r="CX69" s="152"/>
      <c r="CY69" s="152"/>
      <c r="CZ69" s="152"/>
      <c r="DA69" s="152"/>
      <c r="DB69" s="152"/>
      <c r="DC69" s="152"/>
      <c r="DD69" s="152"/>
      <c r="DE69" s="152"/>
      <c r="DF69" s="152"/>
      <c r="DG69" s="152"/>
      <c r="DH69" s="152"/>
      <c r="DI69" s="152"/>
      <c r="DJ69" s="152"/>
      <c r="DK69" s="152"/>
      <c r="DL69" s="152"/>
      <c r="DM69" s="152"/>
      <c r="DN69" s="152"/>
      <c r="DO69" s="152"/>
      <c r="DP69" s="152"/>
      <c r="DQ69" s="152"/>
      <c r="DR69" s="152"/>
      <c r="DS69" s="152"/>
      <c r="DT69" s="152"/>
      <c r="DU69" s="152"/>
      <c r="DV69" s="152"/>
      <c r="DW69" s="152"/>
      <c r="DX69" s="152"/>
      <c r="DY69" s="152"/>
      <c r="DZ69" s="152"/>
      <c r="EA69" s="152"/>
      <c r="EB69" s="152"/>
      <c r="EC69" s="152"/>
      <c r="ED69" s="152"/>
      <c r="EE69" s="152"/>
      <c r="EF69" s="152"/>
      <c r="EG69" s="152"/>
      <c r="EH69" s="152"/>
      <c r="EI69" s="152"/>
      <c r="EJ69" s="152"/>
      <c r="EK69" s="152"/>
      <c r="EL69" s="152"/>
      <c r="EM69" s="152"/>
      <c r="EN69" s="152"/>
      <c r="EO69" s="152"/>
      <c r="EP69" s="152"/>
      <c r="EQ69" s="152"/>
      <c r="ER69" s="152"/>
    </row>
    <row r="70" s="151" customFormat="1" customHeight="1" spans="1:148">
      <c r="A70" s="166" t="s">
        <v>100</v>
      </c>
      <c r="B70" s="167" t="s">
        <v>380</v>
      </c>
      <c r="C70" s="167" t="s">
        <v>201</v>
      </c>
      <c r="D70" s="168">
        <v>69</v>
      </c>
      <c r="E70" s="168" t="s">
        <v>397</v>
      </c>
      <c r="F70" s="168" t="s">
        <v>397</v>
      </c>
      <c r="G70" s="169"/>
      <c r="H70" s="169">
        <v>1</v>
      </c>
      <c r="I70" s="169"/>
      <c r="J70" s="169">
        <v>1</v>
      </c>
      <c r="K70" s="178">
        <v>1</v>
      </c>
      <c r="L70" s="178"/>
      <c r="M70" s="178"/>
      <c r="N70" s="178" t="s">
        <v>104</v>
      </c>
      <c r="O70" s="178"/>
      <c r="P70" s="178"/>
      <c r="Q70" s="178"/>
      <c r="R70" s="178"/>
      <c r="S70" s="178"/>
      <c r="T70" s="178"/>
      <c r="U70" s="178"/>
      <c r="V70" s="183">
        <v>3</v>
      </c>
      <c r="W70" s="183"/>
      <c r="X70" s="183"/>
      <c r="Y70" s="183"/>
      <c r="Z70" s="183"/>
      <c r="AA70" s="183"/>
      <c r="AB70" s="178"/>
      <c r="AC70" s="178"/>
      <c r="AD70" s="178"/>
      <c r="AE70" s="178"/>
      <c r="AF70" s="178"/>
      <c r="AG70" s="187" t="s">
        <v>384</v>
      </c>
      <c r="AH70" s="187" t="s">
        <v>398</v>
      </c>
      <c r="AI70" s="172" t="s">
        <v>399</v>
      </c>
      <c r="AJ70" s="167" t="s">
        <v>45</v>
      </c>
      <c r="AK70" s="167"/>
      <c r="AL70" s="167"/>
      <c r="AM70" s="167"/>
      <c r="AN70" s="167"/>
      <c r="AO70" s="190">
        <v>0</v>
      </c>
      <c r="AP70" s="187">
        <v>1</v>
      </c>
      <c r="AQ70" s="192">
        <v>0</v>
      </c>
      <c r="AR70" s="189"/>
      <c r="AS70" s="189"/>
      <c r="AT70" s="152"/>
      <c r="AU70" s="152"/>
      <c r="AV70" s="152"/>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c r="CF70" s="152"/>
      <c r="CG70" s="152"/>
      <c r="CH70" s="152"/>
      <c r="CI70" s="152"/>
      <c r="CJ70" s="152"/>
      <c r="CK70" s="152"/>
      <c r="CL70" s="152"/>
      <c r="CM70" s="152"/>
      <c r="CN70" s="152"/>
      <c r="CO70" s="152"/>
      <c r="CP70" s="152"/>
      <c r="CQ70" s="152"/>
      <c r="CR70" s="152"/>
      <c r="CS70" s="152"/>
      <c r="CT70" s="152"/>
      <c r="CU70" s="152"/>
      <c r="CV70" s="152"/>
      <c r="CW70" s="152"/>
      <c r="CX70" s="152"/>
      <c r="CY70" s="152"/>
      <c r="CZ70" s="152"/>
      <c r="DA70" s="152"/>
      <c r="DB70" s="152"/>
      <c r="DC70" s="152"/>
      <c r="DD70" s="152"/>
      <c r="DE70" s="152"/>
      <c r="DF70" s="152"/>
      <c r="DG70" s="152"/>
      <c r="DH70" s="152"/>
      <c r="DI70" s="152"/>
      <c r="DJ70" s="152"/>
      <c r="DK70" s="152"/>
      <c r="DL70" s="152"/>
      <c r="DM70" s="152"/>
      <c r="DN70" s="152"/>
      <c r="DO70" s="152"/>
      <c r="DP70" s="152"/>
      <c r="DQ70" s="152"/>
      <c r="DR70" s="152"/>
      <c r="DS70" s="152"/>
      <c r="DT70" s="152"/>
      <c r="DU70" s="152"/>
      <c r="DV70" s="152"/>
      <c r="DW70" s="152"/>
      <c r="DX70" s="152"/>
      <c r="DY70" s="152"/>
      <c r="DZ70" s="152"/>
      <c r="EA70" s="152"/>
      <c r="EB70" s="152"/>
      <c r="EC70" s="152"/>
      <c r="ED70" s="152"/>
      <c r="EE70" s="152"/>
      <c r="EF70" s="152"/>
      <c r="EG70" s="152"/>
      <c r="EH70" s="152"/>
      <c r="EI70" s="152"/>
      <c r="EJ70" s="152"/>
      <c r="EK70" s="152"/>
      <c r="EL70" s="152"/>
      <c r="EM70" s="152"/>
      <c r="EN70" s="152"/>
      <c r="EO70" s="152"/>
      <c r="EP70" s="152"/>
      <c r="EQ70" s="152"/>
      <c r="ER70" s="152"/>
    </row>
    <row r="71" s="151" customFormat="1" ht="110.25" customHeight="1" spans="1:148">
      <c r="A71" s="166" t="s">
        <v>100</v>
      </c>
      <c r="B71" s="167" t="s">
        <v>380</v>
      </c>
      <c r="C71" s="167" t="s">
        <v>201</v>
      </c>
      <c r="D71" s="168">
        <v>70</v>
      </c>
      <c r="E71" s="168" t="s">
        <v>400</v>
      </c>
      <c r="F71" s="168" t="s">
        <v>400</v>
      </c>
      <c r="G71" s="169"/>
      <c r="H71" s="169">
        <v>3</v>
      </c>
      <c r="I71" s="169"/>
      <c r="J71" s="169">
        <v>0</v>
      </c>
      <c r="K71" s="178">
        <v>1</v>
      </c>
      <c r="L71" s="178"/>
      <c r="M71" s="178"/>
      <c r="N71" s="178" t="s">
        <v>104</v>
      </c>
      <c r="O71" s="178"/>
      <c r="P71" s="178"/>
      <c r="Q71" s="178"/>
      <c r="R71" s="178"/>
      <c r="S71" s="178"/>
      <c r="T71" s="178"/>
      <c r="U71" s="178"/>
      <c r="V71" s="183">
        <v>3</v>
      </c>
      <c r="W71" s="183"/>
      <c r="X71" s="183"/>
      <c r="Y71" s="183"/>
      <c r="Z71" s="183"/>
      <c r="AA71" s="183"/>
      <c r="AB71" s="178"/>
      <c r="AC71" s="178"/>
      <c r="AD71" s="178"/>
      <c r="AE71" s="178"/>
      <c r="AF71" s="178"/>
      <c r="AG71" s="187" t="s">
        <v>384</v>
      </c>
      <c r="AH71" s="187" t="s">
        <v>401</v>
      </c>
      <c r="AI71" s="172" t="s">
        <v>402</v>
      </c>
      <c r="AJ71" s="167" t="s">
        <v>45</v>
      </c>
      <c r="AK71" s="167"/>
      <c r="AL71" s="167"/>
      <c r="AM71" s="167"/>
      <c r="AN71" s="167"/>
      <c r="AO71" s="190">
        <v>1</v>
      </c>
      <c r="AP71" s="187">
        <v>1</v>
      </c>
      <c r="AQ71" s="192">
        <v>1</v>
      </c>
      <c r="AR71" s="189"/>
      <c r="AS71" s="189"/>
      <c r="AT71" s="152"/>
      <c r="AU71" s="152"/>
      <c r="AV71" s="152"/>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c r="CF71" s="152"/>
      <c r="CG71" s="152"/>
      <c r="CH71" s="152"/>
      <c r="CI71" s="152"/>
      <c r="CJ71" s="152"/>
      <c r="CK71" s="152"/>
      <c r="CL71" s="152"/>
      <c r="CM71" s="152"/>
      <c r="CN71" s="152"/>
      <c r="CO71" s="152"/>
      <c r="CP71" s="152"/>
      <c r="CQ71" s="152"/>
      <c r="CR71" s="152"/>
      <c r="CS71" s="152"/>
      <c r="CT71" s="152"/>
      <c r="CU71" s="152"/>
      <c r="CV71" s="152"/>
      <c r="CW71" s="152"/>
      <c r="CX71" s="152"/>
      <c r="CY71" s="152"/>
      <c r="CZ71" s="152"/>
      <c r="DA71" s="152"/>
      <c r="DB71" s="152"/>
      <c r="DC71" s="152"/>
      <c r="DD71" s="152"/>
      <c r="DE71" s="152"/>
      <c r="DF71" s="152"/>
      <c r="DG71" s="152"/>
      <c r="DH71" s="152"/>
      <c r="DI71" s="152"/>
      <c r="DJ71" s="152"/>
      <c r="DK71" s="152"/>
      <c r="DL71" s="152"/>
      <c r="DM71" s="152"/>
      <c r="DN71" s="152"/>
      <c r="DO71" s="152"/>
      <c r="DP71" s="152"/>
      <c r="DQ71" s="152"/>
      <c r="DR71" s="152"/>
      <c r="DS71" s="152"/>
      <c r="DT71" s="152"/>
      <c r="DU71" s="152"/>
      <c r="DV71" s="152"/>
      <c r="DW71" s="152"/>
      <c r="DX71" s="152"/>
      <c r="DY71" s="152"/>
      <c r="DZ71" s="152"/>
      <c r="EA71" s="152"/>
      <c r="EB71" s="152"/>
      <c r="EC71" s="152"/>
      <c r="ED71" s="152"/>
      <c r="EE71" s="152"/>
      <c r="EF71" s="152"/>
      <c r="EG71" s="152"/>
      <c r="EH71" s="152"/>
      <c r="EI71" s="152"/>
      <c r="EJ71" s="152"/>
      <c r="EK71" s="152"/>
      <c r="EL71" s="152"/>
      <c r="EM71" s="152"/>
      <c r="EN71" s="152"/>
      <c r="EO71" s="152"/>
      <c r="EP71" s="152"/>
      <c r="EQ71" s="152"/>
      <c r="ER71" s="152"/>
    </row>
    <row r="72" s="151" customFormat="1" customHeight="1" spans="1:148">
      <c r="A72" s="166" t="s">
        <v>100</v>
      </c>
      <c r="B72" s="167" t="s">
        <v>380</v>
      </c>
      <c r="C72" s="167" t="s">
        <v>201</v>
      </c>
      <c r="D72" s="168">
        <v>71</v>
      </c>
      <c r="E72" s="168" t="s">
        <v>403</v>
      </c>
      <c r="F72" s="168" t="s">
        <v>404</v>
      </c>
      <c r="G72" s="169"/>
      <c r="H72" s="169">
        <v>1</v>
      </c>
      <c r="I72" s="169"/>
      <c r="J72" s="169">
        <v>1</v>
      </c>
      <c r="K72" s="178">
        <v>1</v>
      </c>
      <c r="L72" s="178"/>
      <c r="M72" s="178"/>
      <c r="N72" s="178" t="s">
        <v>104</v>
      </c>
      <c r="O72" s="178"/>
      <c r="P72" s="178"/>
      <c r="Q72" s="178"/>
      <c r="R72" s="178"/>
      <c r="S72" s="178"/>
      <c r="T72" s="178"/>
      <c r="U72" s="178"/>
      <c r="V72" s="183">
        <v>3</v>
      </c>
      <c r="W72" s="183"/>
      <c r="X72" s="183"/>
      <c r="Y72" s="183"/>
      <c r="Z72" s="183"/>
      <c r="AA72" s="183"/>
      <c r="AB72" s="178"/>
      <c r="AC72" s="178"/>
      <c r="AD72" s="178"/>
      <c r="AE72" s="178"/>
      <c r="AF72" s="178"/>
      <c r="AG72" s="187" t="s">
        <v>384</v>
      </c>
      <c r="AH72" s="187" t="s">
        <v>391</v>
      </c>
      <c r="AI72" s="172" t="s">
        <v>405</v>
      </c>
      <c r="AJ72" s="167" t="s">
        <v>45</v>
      </c>
      <c r="AK72" s="167"/>
      <c r="AL72" s="167"/>
      <c r="AM72" s="167"/>
      <c r="AN72" s="167"/>
      <c r="AO72" s="190">
        <v>3</v>
      </c>
      <c r="AP72" s="187">
        <v>1</v>
      </c>
      <c r="AQ72" s="192">
        <v>0</v>
      </c>
      <c r="AR72" s="189"/>
      <c r="AS72" s="189"/>
      <c r="AT72" s="152"/>
      <c r="AU72" s="152"/>
      <c r="AV72" s="152"/>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c r="CF72" s="152"/>
      <c r="CG72" s="152"/>
      <c r="CH72" s="152"/>
      <c r="CI72" s="152"/>
      <c r="CJ72" s="152"/>
      <c r="CK72" s="152"/>
      <c r="CL72" s="152"/>
      <c r="CM72" s="152"/>
      <c r="CN72" s="152"/>
      <c r="CO72" s="152"/>
      <c r="CP72" s="152"/>
      <c r="CQ72" s="152"/>
      <c r="CR72" s="152"/>
      <c r="CS72" s="152"/>
      <c r="CT72" s="152"/>
      <c r="CU72" s="152"/>
      <c r="CV72" s="152"/>
      <c r="CW72" s="152"/>
      <c r="CX72" s="152"/>
      <c r="CY72" s="152"/>
      <c r="CZ72" s="152"/>
      <c r="DA72" s="152"/>
      <c r="DB72" s="152"/>
      <c r="DC72" s="152"/>
      <c r="DD72" s="152"/>
      <c r="DE72" s="152"/>
      <c r="DF72" s="152"/>
      <c r="DG72" s="152"/>
      <c r="DH72" s="152"/>
      <c r="DI72" s="152"/>
      <c r="DJ72" s="152"/>
      <c r="DK72" s="152"/>
      <c r="DL72" s="152"/>
      <c r="DM72" s="152"/>
      <c r="DN72" s="152"/>
      <c r="DO72" s="152"/>
      <c r="DP72" s="152"/>
      <c r="DQ72" s="152"/>
      <c r="DR72" s="152"/>
      <c r="DS72" s="152"/>
      <c r="DT72" s="152"/>
      <c r="DU72" s="152"/>
      <c r="DV72" s="152"/>
      <c r="DW72" s="152"/>
      <c r="DX72" s="152"/>
      <c r="DY72" s="152"/>
      <c r="DZ72" s="152"/>
      <c r="EA72" s="152"/>
      <c r="EB72" s="152"/>
      <c r="EC72" s="152"/>
      <c r="ED72" s="152"/>
      <c r="EE72" s="152"/>
      <c r="EF72" s="152"/>
      <c r="EG72" s="152"/>
      <c r="EH72" s="152"/>
      <c r="EI72" s="152"/>
      <c r="EJ72" s="152"/>
      <c r="EK72" s="152"/>
      <c r="EL72" s="152"/>
      <c r="EM72" s="152"/>
      <c r="EN72" s="152"/>
      <c r="EO72" s="152"/>
      <c r="EP72" s="152"/>
      <c r="EQ72" s="152"/>
      <c r="ER72" s="152"/>
    </row>
    <row r="73" s="151" customFormat="1" customHeight="1" spans="1:148">
      <c r="A73" s="166" t="s">
        <v>100</v>
      </c>
      <c r="B73" s="167" t="s">
        <v>406</v>
      </c>
      <c r="C73" s="167" t="s">
        <v>201</v>
      </c>
      <c r="D73" s="168">
        <v>72</v>
      </c>
      <c r="E73" s="168" t="s">
        <v>407</v>
      </c>
      <c r="F73" s="168" t="s">
        <v>407</v>
      </c>
      <c r="G73" s="169"/>
      <c r="H73" s="169">
        <v>0</v>
      </c>
      <c r="I73" s="169"/>
      <c r="J73" s="169">
        <v>0</v>
      </c>
      <c r="K73" s="178">
        <v>1</v>
      </c>
      <c r="L73" s="178"/>
      <c r="M73" s="178"/>
      <c r="N73" s="178" t="s">
        <v>104</v>
      </c>
      <c r="O73" s="178"/>
      <c r="P73" s="178"/>
      <c r="Q73" s="178"/>
      <c r="R73" s="178"/>
      <c r="S73" s="178"/>
      <c r="T73" s="178"/>
      <c r="U73" s="178"/>
      <c r="V73" s="183">
        <v>3</v>
      </c>
      <c r="W73" s="183"/>
      <c r="X73" s="183"/>
      <c r="Y73" s="183"/>
      <c r="Z73" s="183"/>
      <c r="AA73" s="183"/>
      <c r="AB73" s="178"/>
      <c r="AC73" s="178"/>
      <c r="AD73" s="178"/>
      <c r="AE73" s="178"/>
      <c r="AF73" s="178"/>
      <c r="AG73" s="187"/>
      <c r="AH73" s="187" t="s">
        <v>408</v>
      </c>
      <c r="AI73" s="172" t="s">
        <v>399</v>
      </c>
      <c r="AJ73" s="167" t="s">
        <v>45</v>
      </c>
      <c r="AK73" s="167"/>
      <c r="AL73" s="167"/>
      <c r="AM73" s="167"/>
      <c r="AN73" s="167"/>
      <c r="AO73" s="190">
        <v>0</v>
      </c>
      <c r="AP73" s="187">
        <v>0</v>
      </c>
      <c r="AQ73" s="187">
        <v>0</v>
      </c>
      <c r="AR73" s="189"/>
      <c r="AS73" s="189"/>
      <c r="AT73" s="152"/>
      <c r="AU73" s="152"/>
      <c r="AV73" s="152"/>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c r="CF73" s="152"/>
      <c r="CG73" s="152"/>
      <c r="CH73" s="152"/>
      <c r="CI73" s="152"/>
      <c r="CJ73" s="152"/>
      <c r="CK73" s="152"/>
      <c r="CL73" s="152"/>
      <c r="CM73" s="152"/>
      <c r="CN73" s="152"/>
      <c r="CO73" s="152"/>
      <c r="CP73" s="152"/>
      <c r="CQ73" s="152"/>
      <c r="CR73" s="152"/>
      <c r="CS73" s="152"/>
      <c r="CT73" s="152"/>
      <c r="CU73" s="152"/>
      <c r="CV73" s="152"/>
      <c r="CW73" s="152"/>
      <c r="CX73" s="152"/>
      <c r="CY73" s="152"/>
      <c r="CZ73" s="152"/>
      <c r="DA73" s="152"/>
      <c r="DB73" s="152"/>
      <c r="DC73" s="152"/>
      <c r="DD73" s="152"/>
      <c r="DE73" s="152"/>
      <c r="DF73" s="152"/>
      <c r="DG73" s="152"/>
      <c r="DH73" s="152"/>
      <c r="DI73" s="152"/>
      <c r="DJ73" s="152"/>
      <c r="DK73" s="152"/>
      <c r="DL73" s="152"/>
      <c r="DM73" s="152"/>
      <c r="DN73" s="152"/>
      <c r="DO73" s="152"/>
      <c r="DP73" s="152"/>
      <c r="DQ73" s="152"/>
      <c r="DR73" s="152"/>
      <c r="DS73" s="152"/>
      <c r="DT73" s="152"/>
      <c r="DU73" s="152"/>
      <c r="DV73" s="152"/>
      <c r="DW73" s="152"/>
      <c r="DX73" s="152"/>
      <c r="DY73" s="152"/>
      <c r="DZ73" s="152"/>
      <c r="EA73" s="152"/>
      <c r="EB73" s="152"/>
      <c r="EC73" s="152"/>
      <c r="ED73" s="152"/>
      <c r="EE73" s="152"/>
      <c r="EF73" s="152"/>
      <c r="EG73" s="152"/>
      <c r="EH73" s="152"/>
      <c r="EI73" s="152"/>
      <c r="EJ73" s="152"/>
      <c r="EK73" s="152"/>
      <c r="EL73" s="152"/>
      <c r="EM73" s="152"/>
      <c r="EN73" s="152"/>
      <c r="EO73" s="152"/>
      <c r="EP73" s="152"/>
      <c r="EQ73" s="152"/>
      <c r="ER73" s="152"/>
    </row>
    <row r="74" s="151" customFormat="1" customHeight="1" spans="1:148">
      <c r="A74" s="166" t="s">
        <v>100</v>
      </c>
      <c r="B74" s="167" t="s">
        <v>406</v>
      </c>
      <c r="C74" s="167" t="s">
        <v>201</v>
      </c>
      <c r="D74" s="168">
        <v>73</v>
      </c>
      <c r="E74" s="168" t="s">
        <v>409</v>
      </c>
      <c r="F74" s="168" t="s">
        <v>409</v>
      </c>
      <c r="G74" s="169"/>
      <c r="H74" s="169">
        <v>0</v>
      </c>
      <c r="I74" s="169"/>
      <c r="J74" s="169">
        <v>0</v>
      </c>
      <c r="K74" s="178">
        <v>1</v>
      </c>
      <c r="L74" s="178"/>
      <c r="M74" s="178"/>
      <c r="N74" s="178" t="s">
        <v>104</v>
      </c>
      <c r="O74" s="178"/>
      <c r="P74" s="178"/>
      <c r="Q74" s="178"/>
      <c r="R74" s="178"/>
      <c r="S74" s="178"/>
      <c r="T74" s="178"/>
      <c r="U74" s="178"/>
      <c r="V74" s="183">
        <v>3</v>
      </c>
      <c r="W74" s="183"/>
      <c r="X74" s="183"/>
      <c r="Y74" s="183"/>
      <c r="Z74" s="183"/>
      <c r="AA74" s="183"/>
      <c r="AB74" s="178"/>
      <c r="AC74" s="178"/>
      <c r="AD74" s="178"/>
      <c r="AE74" s="178"/>
      <c r="AF74" s="178"/>
      <c r="AG74" s="187"/>
      <c r="AH74" s="187" t="s">
        <v>410</v>
      </c>
      <c r="AI74" s="172" t="s">
        <v>402</v>
      </c>
      <c r="AJ74" s="167" t="s">
        <v>45</v>
      </c>
      <c r="AK74" s="167"/>
      <c r="AL74" s="167"/>
      <c r="AM74" s="167"/>
      <c r="AN74" s="167"/>
      <c r="AO74" s="190">
        <v>0</v>
      </c>
      <c r="AP74" s="187">
        <v>0</v>
      </c>
      <c r="AQ74" s="187">
        <v>0</v>
      </c>
      <c r="AR74" s="189"/>
      <c r="AS74" s="189"/>
      <c r="AT74" s="152"/>
      <c r="AU74" s="152"/>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152"/>
      <c r="CH74" s="152"/>
      <c r="CI74" s="152"/>
      <c r="CJ74" s="152"/>
      <c r="CK74" s="152"/>
      <c r="CL74" s="152"/>
      <c r="CM74" s="152"/>
      <c r="CN74" s="152"/>
      <c r="CO74" s="152"/>
      <c r="CP74" s="152"/>
      <c r="CQ74" s="152"/>
      <c r="CR74" s="152"/>
      <c r="CS74" s="152"/>
      <c r="CT74" s="152"/>
      <c r="CU74" s="152"/>
      <c r="CV74" s="152"/>
      <c r="CW74" s="152"/>
      <c r="CX74" s="152"/>
      <c r="CY74" s="152"/>
      <c r="CZ74" s="152"/>
      <c r="DA74" s="152"/>
      <c r="DB74" s="152"/>
      <c r="DC74" s="152"/>
      <c r="DD74" s="152"/>
      <c r="DE74" s="152"/>
      <c r="DF74" s="152"/>
      <c r="DG74" s="152"/>
      <c r="DH74" s="152"/>
      <c r="DI74" s="152"/>
      <c r="DJ74" s="152"/>
      <c r="DK74" s="152"/>
      <c r="DL74" s="152"/>
      <c r="DM74" s="152"/>
      <c r="DN74" s="152"/>
      <c r="DO74" s="152"/>
      <c r="DP74" s="152"/>
      <c r="DQ74" s="152"/>
      <c r="DR74" s="152"/>
      <c r="DS74" s="152"/>
      <c r="DT74" s="152"/>
      <c r="DU74" s="152"/>
      <c r="DV74" s="152"/>
      <c r="DW74" s="152"/>
      <c r="DX74" s="152"/>
      <c r="DY74" s="152"/>
      <c r="DZ74" s="152"/>
      <c r="EA74" s="152"/>
      <c r="EB74" s="152"/>
      <c r="EC74" s="152"/>
      <c r="ED74" s="152"/>
      <c r="EE74" s="152"/>
      <c r="EF74" s="152"/>
      <c r="EG74" s="152"/>
      <c r="EH74" s="152"/>
      <c r="EI74" s="152"/>
      <c r="EJ74" s="152"/>
      <c r="EK74" s="152"/>
      <c r="EL74" s="152"/>
      <c r="EM74" s="152"/>
      <c r="EN74" s="152"/>
      <c r="EO74" s="152"/>
      <c r="EP74" s="152"/>
      <c r="EQ74" s="152"/>
      <c r="ER74" s="152"/>
    </row>
    <row r="75" s="151" customFormat="1" customHeight="1" spans="1:148">
      <c r="A75" s="166" t="s">
        <v>100</v>
      </c>
      <c r="B75" s="167" t="s">
        <v>406</v>
      </c>
      <c r="C75" s="167" t="s">
        <v>102</v>
      </c>
      <c r="D75" s="168">
        <v>74</v>
      </c>
      <c r="E75" s="172" t="s">
        <v>411</v>
      </c>
      <c r="F75" s="172" t="s">
        <v>411</v>
      </c>
      <c r="G75" s="173"/>
      <c r="H75" s="173"/>
      <c r="I75" s="173"/>
      <c r="J75" s="173"/>
      <c r="K75" s="179">
        <v>1</v>
      </c>
      <c r="L75" s="179" t="s">
        <v>9</v>
      </c>
      <c r="M75" s="178" t="s">
        <v>104</v>
      </c>
      <c r="N75" s="178" t="s">
        <v>104</v>
      </c>
      <c r="O75" s="178"/>
      <c r="P75" s="178"/>
      <c r="Q75" s="178"/>
      <c r="R75" s="178"/>
      <c r="S75" s="178">
        <v>1</v>
      </c>
      <c r="T75" s="178"/>
      <c r="U75" s="178"/>
      <c r="V75" s="183" t="s">
        <v>209</v>
      </c>
      <c r="W75" s="183" t="s">
        <v>108</v>
      </c>
      <c r="X75" s="183"/>
      <c r="Y75" s="183"/>
      <c r="Z75" s="183"/>
      <c r="AA75" s="183"/>
      <c r="AB75" s="203"/>
      <c r="AC75" s="203"/>
      <c r="AD75" s="203">
        <v>1.1</v>
      </c>
      <c r="AE75" s="203"/>
      <c r="AF75" s="178"/>
      <c r="AG75" s="187"/>
      <c r="AH75" s="187" t="s">
        <v>412</v>
      </c>
      <c r="AI75" s="172" t="s">
        <v>413</v>
      </c>
      <c r="AJ75" s="167" t="s">
        <v>45</v>
      </c>
      <c r="AK75" s="167"/>
      <c r="AL75" s="167"/>
      <c r="AM75" s="167"/>
      <c r="AN75" s="167"/>
      <c r="AO75" s="190">
        <v>1.89</v>
      </c>
      <c r="AP75" s="191">
        <v>1.78</v>
      </c>
      <c r="AQ75" s="191">
        <v>1.73</v>
      </c>
      <c r="AR75" s="189"/>
      <c r="AS75" s="189"/>
      <c r="AT75" s="152"/>
      <c r="AU75" s="152"/>
      <c r="AV75" s="152"/>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c r="CF75" s="152"/>
      <c r="CG75" s="152"/>
      <c r="CH75" s="152"/>
      <c r="CI75" s="152"/>
      <c r="CJ75" s="152"/>
      <c r="CK75" s="152"/>
      <c r="CL75" s="152"/>
      <c r="CM75" s="152"/>
      <c r="CN75" s="152"/>
      <c r="CO75" s="152"/>
      <c r="CP75" s="152"/>
      <c r="CQ75" s="152"/>
      <c r="CR75" s="152"/>
      <c r="CS75" s="152"/>
      <c r="CT75" s="152"/>
      <c r="CU75" s="152"/>
      <c r="CV75" s="152"/>
      <c r="CW75" s="152"/>
      <c r="CX75" s="152"/>
      <c r="CY75" s="152"/>
      <c r="CZ75" s="152"/>
      <c r="DA75" s="152"/>
      <c r="DB75" s="152"/>
      <c r="DC75" s="152"/>
      <c r="DD75" s="152"/>
      <c r="DE75" s="152"/>
      <c r="DF75" s="152"/>
      <c r="DG75" s="152"/>
      <c r="DH75" s="152"/>
      <c r="DI75" s="152"/>
      <c r="DJ75" s="152"/>
      <c r="DK75" s="152"/>
      <c r="DL75" s="152"/>
      <c r="DM75" s="152"/>
      <c r="DN75" s="152"/>
      <c r="DO75" s="152"/>
      <c r="DP75" s="152"/>
      <c r="DQ75" s="152"/>
      <c r="DR75" s="152"/>
      <c r="DS75" s="152"/>
      <c r="DT75" s="152"/>
      <c r="DU75" s="152"/>
      <c r="DV75" s="152"/>
      <c r="DW75" s="152"/>
      <c r="DX75" s="152"/>
      <c r="DY75" s="152"/>
      <c r="DZ75" s="152"/>
      <c r="EA75" s="152"/>
      <c r="EB75" s="152"/>
      <c r="EC75" s="152"/>
      <c r="ED75" s="152"/>
      <c r="EE75" s="152"/>
      <c r="EF75" s="152"/>
      <c r="EG75" s="152"/>
      <c r="EH75" s="152"/>
      <c r="EI75" s="152"/>
      <c r="EJ75" s="152"/>
      <c r="EK75" s="152"/>
      <c r="EL75" s="152"/>
      <c r="EM75" s="152"/>
      <c r="EN75" s="152"/>
      <c r="EO75" s="152"/>
      <c r="EP75" s="152"/>
      <c r="EQ75" s="152"/>
      <c r="ER75" s="152"/>
    </row>
    <row r="76" s="151" customFormat="1" customHeight="1" spans="1:148">
      <c r="A76" s="166" t="s">
        <v>100</v>
      </c>
      <c r="B76" s="167" t="s">
        <v>101</v>
      </c>
      <c r="C76" s="167" t="s">
        <v>102</v>
      </c>
      <c r="D76" s="168">
        <v>75</v>
      </c>
      <c r="E76" s="172" t="s">
        <v>414</v>
      </c>
      <c r="F76" s="172" t="s">
        <v>414</v>
      </c>
      <c r="G76" s="173">
        <v>2.77333333333333</v>
      </c>
      <c r="H76" s="173">
        <v>2.59333333333333</v>
      </c>
      <c r="I76" s="173">
        <v>2.07333333333333</v>
      </c>
      <c r="J76" s="173">
        <v>2.15</v>
      </c>
      <c r="K76" s="179">
        <v>1</v>
      </c>
      <c r="L76" s="178" t="s">
        <v>292</v>
      </c>
      <c r="M76" s="178" t="s">
        <v>104</v>
      </c>
      <c r="N76" s="178" t="s">
        <v>104</v>
      </c>
      <c r="O76" s="178">
        <f t="shared" ref="O76:O87" si="39">R76*1.6</f>
        <v>2.4</v>
      </c>
      <c r="P76" s="178">
        <f t="shared" ref="P76:P87" si="40">R76*1.4</f>
        <v>2.1</v>
      </c>
      <c r="Q76" s="178">
        <f t="shared" ref="Q76:Q87" si="41">R76*1.2</f>
        <v>1.8</v>
      </c>
      <c r="R76" s="181">
        <v>1.5</v>
      </c>
      <c r="S76" s="178">
        <f t="shared" ref="S76:S87" si="42">R76*0.8</f>
        <v>1.2</v>
      </c>
      <c r="T76" s="178"/>
      <c r="U76" s="178" t="s">
        <v>141</v>
      </c>
      <c r="V76" s="183" t="s">
        <v>209</v>
      </c>
      <c r="W76" s="183" t="s">
        <v>108</v>
      </c>
      <c r="X76" s="183"/>
      <c r="Y76" s="183"/>
      <c r="Z76" s="183"/>
      <c r="AA76" s="183"/>
      <c r="AB76" s="178"/>
      <c r="AC76" s="178"/>
      <c r="AD76" s="178">
        <v>1.6</v>
      </c>
      <c r="AE76" s="178" t="s">
        <v>129</v>
      </c>
      <c r="AF76" s="178" t="s">
        <v>110</v>
      </c>
      <c r="AG76" s="187" t="s">
        <v>415</v>
      </c>
      <c r="AH76" s="187" t="s">
        <v>416</v>
      </c>
      <c r="AI76" s="172" t="s">
        <v>417</v>
      </c>
      <c r="AJ76" s="167" t="s">
        <v>133</v>
      </c>
      <c r="AK76" s="167"/>
      <c r="AL76" s="167"/>
      <c r="AM76" s="167"/>
      <c r="AN76" s="167"/>
      <c r="AO76" s="190">
        <v>2.48433333333333</v>
      </c>
      <c r="AP76" s="191" t="s">
        <v>9</v>
      </c>
      <c r="AQ76" s="191" t="s">
        <v>9</v>
      </c>
      <c r="AR76" s="189"/>
      <c r="AS76" s="189"/>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152"/>
      <c r="CK76" s="152"/>
      <c r="CL76" s="152"/>
      <c r="CM76" s="152"/>
      <c r="CN76" s="152"/>
      <c r="CO76" s="152"/>
      <c r="CP76" s="152"/>
      <c r="CQ76" s="152"/>
      <c r="CR76" s="152"/>
      <c r="CS76" s="152"/>
      <c r="CT76" s="152"/>
      <c r="CU76" s="152"/>
      <c r="CV76" s="152"/>
      <c r="CW76" s="152"/>
      <c r="CX76" s="152"/>
      <c r="CY76" s="152"/>
      <c r="CZ76" s="152"/>
      <c r="DA76" s="152"/>
      <c r="DB76" s="152"/>
      <c r="DC76" s="152"/>
      <c r="DD76" s="152"/>
      <c r="DE76" s="152"/>
      <c r="DF76" s="152"/>
      <c r="DG76" s="152"/>
      <c r="DH76" s="152"/>
      <c r="DI76" s="152"/>
      <c r="DJ76" s="152"/>
      <c r="DK76" s="152"/>
      <c r="DL76" s="152"/>
      <c r="DM76" s="152"/>
      <c r="DN76" s="152"/>
      <c r="DO76" s="152"/>
      <c r="DP76" s="152"/>
      <c r="DQ76" s="152"/>
      <c r="DR76" s="152"/>
      <c r="DS76" s="152"/>
      <c r="DT76" s="152"/>
      <c r="DU76" s="152"/>
      <c r="DV76" s="152"/>
      <c r="DW76" s="152"/>
      <c r="DX76" s="152"/>
      <c r="DY76" s="152"/>
      <c r="DZ76" s="152"/>
      <c r="EA76" s="152"/>
      <c r="EB76" s="152"/>
      <c r="EC76" s="152"/>
      <c r="ED76" s="152"/>
      <c r="EE76" s="152"/>
      <c r="EF76" s="152"/>
      <c r="EG76" s="152"/>
      <c r="EH76" s="152"/>
      <c r="EI76" s="152"/>
      <c r="EJ76" s="152"/>
      <c r="EK76" s="152"/>
      <c r="EL76" s="152"/>
      <c r="EM76" s="152"/>
      <c r="EN76" s="152"/>
      <c r="EO76" s="152"/>
      <c r="EP76" s="152"/>
      <c r="EQ76" s="152"/>
      <c r="ER76" s="152"/>
    </row>
    <row r="77" s="151" customFormat="1" customHeight="1" spans="1:148">
      <c r="A77" s="166" t="s">
        <v>100</v>
      </c>
      <c r="B77" s="167" t="s">
        <v>101</v>
      </c>
      <c r="C77" s="167" t="s">
        <v>102</v>
      </c>
      <c r="D77" s="168">
        <v>76</v>
      </c>
      <c r="E77" s="172" t="s">
        <v>418</v>
      </c>
      <c r="F77" s="172" t="s">
        <v>418</v>
      </c>
      <c r="G77" s="173">
        <v>2.31666666666667</v>
      </c>
      <c r="H77" s="173">
        <v>2.92666666666667</v>
      </c>
      <c r="I77" s="173">
        <v>2.15666666666667</v>
      </c>
      <c r="J77" s="173">
        <v>2.15</v>
      </c>
      <c r="K77" s="179">
        <v>1</v>
      </c>
      <c r="L77" s="178" t="s">
        <v>292</v>
      </c>
      <c r="M77" s="178" t="s">
        <v>104</v>
      </c>
      <c r="N77" s="178" t="s">
        <v>104</v>
      </c>
      <c r="O77" s="178">
        <f t="shared" si="39"/>
        <v>2.4</v>
      </c>
      <c r="P77" s="178">
        <f t="shared" si="40"/>
        <v>2.1</v>
      </c>
      <c r="Q77" s="178">
        <f t="shared" si="41"/>
        <v>1.8</v>
      </c>
      <c r="R77" s="181">
        <v>1.5</v>
      </c>
      <c r="S77" s="178">
        <f t="shared" si="42"/>
        <v>1.2</v>
      </c>
      <c r="T77" s="178"/>
      <c r="U77" s="178" t="s">
        <v>141</v>
      </c>
      <c r="V77" s="183" t="s">
        <v>209</v>
      </c>
      <c r="W77" s="183" t="s">
        <v>108</v>
      </c>
      <c r="X77" s="183"/>
      <c r="Y77" s="183"/>
      <c r="Z77" s="183"/>
      <c r="AA77" s="183"/>
      <c r="AB77" s="178"/>
      <c r="AC77" s="178"/>
      <c r="AD77" s="178">
        <v>2.5</v>
      </c>
      <c r="AE77" s="178" t="s">
        <v>129</v>
      </c>
      <c r="AF77" s="178" t="s">
        <v>110</v>
      </c>
      <c r="AG77" s="187" t="s">
        <v>415</v>
      </c>
      <c r="AH77" s="187" t="s">
        <v>419</v>
      </c>
      <c r="AI77" s="172" t="s">
        <v>420</v>
      </c>
      <c r="AJ77" s="167" t="s">
        <v>133</v>
      </c>
      <c r="AK77" s="167"/>
      <c r="AL77" s="167"/>
      <c r="AM77" s="167"/>
      <c r="AN77" s="167"/>
      <c r="AO77" s="190">
        <v>2.89666666666667</v>
      </c>
      <c r="AP77" s="191" t="s">
        <v>9</v>
      </c>
      <c r="AQ77" s="191" t="s">
        <v>9</v>
      </c>
      <c r="AR77" s="189"/>
      <c r="AS77" s="189"/>
      <c r="AT77" s="152"/>
      <c r="AU77" s="152"/>
      <c r="AV77" s="152"/>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c r="CF77" s="152"/>
      <c r="CG77" s="152"/>
      <c r="CH77" s="152"/>
      <c r="CI77" s="152"/>
      <c r="CJ77" s="152"/>
      <c r="CK77" s="152"/>
      <c r="CL77" s="152"/>
      <c r="CM77" s="152"/>
      <c r="CN77" s="152"/>
      <c r="CO77" s="152"/>
      <c r="CP77" s="152"/>
      <c r="CQ77" s="152"/>
      <c r="CR77" s="152"/>
      <c r="CS77" s="152"/>
      <c r="CT77" s="152"/>
      <c r="CU77" s="152"/>
      <c r="CV77" s="152"/>
      <c r="CW77" s="152"/>
      <c r="CX77" s="152"/>
      <c r="CY77" s="152"/>
      <c r="CZ77" s="152"/>
      <c r="DA77" s="152"/>
      <c r="DB77" s="152"/>
      <c r="DC77" s="152"/>
      <c r="DD77" s="152"/>
      <c r="DE77" s="152"/>
      <c r="DF77" s="152"/>
      <c r="DG77" s="152"/>
      <c r="DH77" s="152"/>
      <c r="DI77" s="152"/>
      <c r="DJ77" s="152"/>
      <c r="DK77" s="152"/>
      <c r="DL77" s="152"/>
      <c r="DM77" s="152"/>
      <c r="DN77" s="152"/>
      <c r="DO77" s="152"/>
      <c r="DP77" s="152"/>
      <c r="DQ77" s="152"/>
      <c r="DR77" s="152"/>
      <c r="DS77" s="152"/>
      <c r="DT77" s="152"/>
      <c r="DU77" s="152"/>
      <c r="DV77" s="152"/>
      <c r="DW77" s="152"/>
      <c r="DX77" s="152"/>
      <c r="DY77" s="152"/>
      <c r="DZ77" s="152"/>
      <c r="EA77" s="152"/>
      <c r="EB77" s="152"/>
      <c r="EC77" s="152"/>
      <c r="ED77" s="152"/>
      <c r="EE77" s="152"/>
      <c r="EF77" s="152"/>
      <c r="EG77" s="152"/>
      <c r="EH77" s="152"/>
      <c r="EI77" s="152"/>
      <c r="EJ77" s="152"/>
      <c r="EK77" s="152"/>
      <c r="EL77" s="152"/>
      <c r="EM77" s="152"/>
      <c r="EN77" s="152"/>
      <c r="EO77" s="152"/>
      <c r="EP77" s="152"/>
      <c r="EQ77" s="152"/>
      <c r="ER77" s="152"/>
    </row>
    <row r="78" s="151" customFormat="1" customHeight="1" spans="1:148">
      <c r="A78" s="166" t="s">
        <v>100</v>
      </c>
      <c r="B78" s="167" t="s">
        <v>101</v>
      </c>
      <c r="C78" s="167" t="s">
        <v>102</v>
      </c>
      <c r="D78" s="168">
        <v>77</v>
      </c>
      <c r="E78" s="172" t="s">
        <v>421</v>
      </c>
      <c r="F78" s="172" t="s">
        <v>421</v>
      </c>
      <c r="G78" s="173"/>
      <c r="H78" s="173">
        <v>0.74</v>
      </c>
      <c r="I78" s="173"/>
      <c r="J78" s="173">
        <v>0.643333333333333</v>
      </c>
      <c r="K78" s="179">
        <v>1</v>
      </c>
      <c r="L78" s="179"/>
      <c r="M78" s="178"/>
      <c r="N78" s="178" t="s">
        <v>104</v>
      </c>
      <c r="O78" s="178">
        <f t="shared" si="39"/>
        <v>1.28</v>
      </c>
      <c r="P78" s="178">
        <f t="shared" si="40"/>
        <v>1.12</v>
      </c>
      <c r="Q78" s="178">
        <f t="shared" si="41"/>
        <v>0.96</v>
      </c>
      <c r="R78" s="181">
        <v>0.8</v>
      </c>
      <c r="S78" s="178">
        <f t="shared" si="42"/>
        <v>0.64</v>
      </c>
      <c r="T78" s="178"/>
      <c r="U78" s="178" t="s">
        <v>141</v>
      </c>
      <c r="V78" s="183" t="s">
        <v>209</v>
      </c>
      <c r="W78" s="183"/>
      <c r="X78" s="183"/>
      <c r="Y78" s="183"/>
      <c r="Z78" s="183"/>
      <c r="AA78" s="183"/>
      <c r="AB78" s="178"/>
      <c r="AC78" s="178"/>
      <c r="AD78" s="178"/>
      <c r="AE78" s="178" t="s">
        <v>129</v>
      </c>
      <c r="AF78" s="178" t="s">
        <v>110</v>
      </c>
      <c r="AG78" s="187" t="s">
        <v>422</v>
      </c>
      <c r="AH78" s="187" t="s">
        <v>423</v>
      </c>
      <c r="AI78" s="172" t="s">
        <v>424</v>
      </c>
      <c r="AJ78" s="167" t="s">
        <v>133</v>
      </c>
      <c r="AK78" s="167"/>
      <c r="AL78" s="167"/>
      <c r="AM78" s="167"/>
      <c r="AN78" s="167"/>
      <c r="AO78" s="190">
        <v>1.38866666666667</v>
      </c>
      <c r="AP78" s="191">
        <f>(1.203+1.87+1.1)/3</f>
        <v>1.391</v>
      </c>
      <c r="AQ78" s="192">
        <f>(1.38+1.3+1.31)/3</f>
        <v>1.33</v>
      </c>
      <c r="AR78" s="189"/>
      <c r="AS78" s="189"/>
      <c r="AT78" s="152"/>
      <c r="AU78" s="152"/>
      <c r="AV78" s="152"/>
      <c r="AW78" s="152"/>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c r="BW78" s="152"/>
      <c r="BX78" s="152"/>
      <c r="BY78" s="152"/>
      <c r="BZ78" s="152"/>
      <c r="CA78" s="152"/>
      <c r="CB78" s="152"/>
      <c r="CC78" s="152"/>
      <c r="CD78" s="152"/>
      <c r="CE78" s="152"/>
      <c r="CF78" s="152"/>
      <c r="CG78" s="152"/>
      <c r="CH78" s="152"/>
      <c r="CI78" s="152"/>
      <c r="CJ78" s="152"/>
      <c r="CK78" s="152"/>
      <c r="CL78" s="152"/>
      <c r="CM78" s="152"/>
      <c r="CN78" s="152"/>
      <c r="CO78" s="152"/>
      <c r="CP78" s="152"/>
      <c r="CQ78" s="152"/>
      <c r="CR78" s="152"/>
      <c r="CS78" s="152"/>
      <c r="CT78" s="152"/>
      <c r="CU78" s="152"/>
      <c r="CV78" s="152"/>
      <c r="CW78" s="152"/>
      <c r="CX78" s="152"/>
      <c r="CY78" s="152"/>
      <c r="CZ78" s="152"/>
      <c r="DA78" s="152"/>
      <c r="DB78" s="152"/>
      <c r="DC78" s="152"/>
      <c r="DD78" s="152"/>
      <c r="DE78" s="152"/>
      <c r="DF78" s="152"/>
      <c r="DG78" s="152"/>
      <c r="DH78" s="152"/>
      <c r="DI78" s="152"/>
      <c r="DJ78" s="152"/>
      <c r="DK78" s="152"/>
      <c r="DL78" s="152"/>
      <c r="DM78" s="152"/>
      <c r="DN78" s="152"/>
      <c r="DO78" s="152"/>
      <c r="DP78" s="152"/>
      <c r="DQ78" s="152"/>
      <c r="DR78" s="152"/>
      <c r="DS78" s="152"/>
      <c r="DT78" s="152"/>
      <c r="DU78" s="152"/>
      <c r="DV78" s="152"/>
      <c r="DW78" s="152"/>
      <c r="DX78" s="152"/>
      <c r="DY78" s="152"/>
      <c r="DZ78" s="152"/>
      <c r="EA78" s="152"/>
      <c r="EB78" s="152"/>
      <c r="EC78" s="152"/>
      <c r="ED78" s="152"/>
      <c r="EE78" s="152"/>
      <c r="EF78" s="152"/>
      <c r="EG78" s="152"/>
      <c r="EH78" s="152"/>
      <c r="EI78" s="152"/>
      <c r="EJ78" s="152"/>
      <c r="EK78" s="152"/>
      <c r="EL78" s="152"/>
      <c r="EM78" s="152"/>
      <c r="EN78" s="152"/>
      <c r="EO78" s="152"/>
      <c r="EP78" s="152"/>
      <c r="EQ78" s="152"/>
      <c r="ER78" s="152"/>
    </row>
    <row r="79" s="151" customFormat="1" customHeight="1" spans="1:148">
      <c r="A79" s="166" t="s">
        <v>100</v>
      </c>
      <c r="B79" s="167" t="s">
        <v>101</v>
      </c>
      <c r="C79" s="167" t="s">
        <v>102</v>
      </c>
      <c r="D79" s="168">
        <v>78</v>
      </c>
      <c r="E79" s="172" t="s">
        <v>425</v>
      </c>
      <c r="F79" s="172" t="s">
        <v>425</v>
      </c>
      <c r="G79" s="173"/>
      <c r="H79" s="173"/>
      <c r="I79" s="173"/>
      <c r="J79" s="173"/>
      <c r="K79" s="179">
        <v>1</v>
      </c>
      <c r="L79" s="179"/>
      <c r="M79" s="178"/>
      <c r="N79" s="178" t="s">
        <v>104</v>
      </c>
      <c r="O79" s="178">
        <f t="shared" ref="O79" si="43">R79*1.6</f>
        <v>1.28</v>
      </c>
      <c r="P79" s="178">
        <f t="shared" ref="P79" si="44">R79*1.4</f>
        <v>1.12</v>
      </c>
      <c r="Q79" s="178">
        <f t="shared" ref="Q79" si="45">R79*1.2</f>
        <v>0.96</v>
      </c>
      <c r="R79" s="181">
        <v>0.8</v>
      </c>
      <c r="S79" s="178">
        <f t="shared" ref="S79" si="46">R79*0.8</f>
        <v>0.64</v>
      </c>
      <c r="T79" s="178"/>
      <c r="U79" s="178" t="s">
        <v>141</v>
      </c>
      <c r="V79" s="183" t="s">
        <v>209</v>
      </c>
      <c r="W79" s="183"/>
      <c r="X79" s="183"/>
      <c r="Y79" s="183"/>
      <c r="Z79" s="183"/>
      <c r="AA79" s="183"/>
      <c r="AB79" s="178"/>
      <c r="AC79" s="178"/>
      <c r="AD79" s="178"/>
      <c r="AE79" s="178"/>
      <c r="AF79" s="178" t="s">
        <v>110</v>
      </c>
      <c r="AG79" s="187" t="s">
        <v>426</v>
      </c>
      <c r="AH79" s="187" t="s">
        <v>427</v>
      </c>
      <c r="AI79" s="172" t="s">
        <v>428</v>
      </c>
      <c r="AJ79" s="167" t="s">
        <v>133</v>
      </c>
      <c r="AK79" s="167"/>
      <c r="AL79" s="167"/>
      <c r="AM79" s="167"/>
      <c r="AN79" s="167"/>
      <c r="AO79" s="190">
        <v>1.033</v>
      </c>
      <c r="AP79" s="191">
        <f>(1.237+1.404+1.35)/3</f>
        <v>1.33033333333333</v>
      </c>
      <c r="AQ79" s="192">
        <f>(1.302+1.304+1.31)/3</f>
        <v>1.30533333333333</v>
      </c>
      <c r="AR79" s="189"/>
      <c r="AS79" s="189"/>
      <c r="AT79" s="152"/>
      <c r="AU79" s="152"/>
      <c r="AV79" s="152"/>
      <c r="AW79" s="152"/>
      <c r="AX79" s="152"/>
      <c r="AY79" s="152"/>
      <c r="AZ79" s="152"/>
      <c r="BA79" s="152"/>
      <c r="BB79" s="152"/>
      <c r="BC79" s="152"/>
      <c r="BD79" s="152"/>
      <c r="BE79" s="152"/>
      <c r="BF79" s="152"/>
      <c r="BG79" s="152"/>
      <c r="BH79" s="152"/>
      <c r="BI79" s="152"/>
      <c r="BJ79" s="152"/>
      <c r="BK79" s="152"/>
      <c r="BL79" s="152"/>
      <c r="BM79" s="152"/>
      <c r="BN79" s="152"/>
      <c r="BO79" s="152"/>
      <c r="BP79" s="152"/>
      <c r="BQ79" s="152"/>
      <c r="BR79" s="152"/>
      <c r="BS79" s="152"/>
      <c r="BT79" s="152"/>
      <c r="BU79" s="152"/>
      <c r="BV79" s="152"/>
      <c r="BW79" s="152"/>
      <c r="BX79" s="152"/>
      <c r="BY79" s="152"/>
      <c r="BZ79" s="152"/>
      <c r="CA79" s="152"/>
      <c r="CB79" s="152"/>
      <c r="CC79" s="152"/>
      <c r="CD79" s="152"/>
      <c r="CE79" s="152"/>
      <c r="CF79" s="152"/>
      <c r="CG79" s="152"/>
      <c r="CH79" s="152"/>
      <c r="CI79" s="152"/>
      <c r="CJ79" s="152"/>
      <c r="CK79" s="152"/>
      <c r="CL79" s="152"/>
      <c r="CM79" s="152"/>
      <c r="CN79" s="152"/>
      <c r="CO79" s="152"/>
      <c r="CP79" s="152"/>
      <c r="CQ79" s="152"/>
      <c r="CR79" s="152"/>
      <c r="CS79" s="152"/>
      <c r="CT79" s="152"/>
      <c r="CU79" s="152"/>
      <c r="CV79" s="152"/>
      <c r="CW79" s="152"/>
      <c r="CX79" s="152"/>
      <c r="CY79" s="152"/>
      <c r="CZ79" s="152"/>
      <c r="DA79" s="152"/>
      <c r="DB79" s="152"/>
      <c r="DC79" s="152"/>
      <c r="DD79" s="152"/>
      <c r="DE79" s="152"/>
      <c r="DF79" s="152"/>
      <c r="DG79" s="152"/>
      <c r="DH79" s="152"/>
      <c r="DI79" s="152"/>
      <c r="DJ79" s="152"/>
      <c r="DK79" s="152"/>
      <c r="DL79" s="152"/>
      <c r="DM79" s="152"/>
      <c r="DN79" s="152"/>
      <c r="DO79" s="152"/>
      <c r="DP79" s="152"/>
      <c r="DQ79" s="152"/>
      <c r="DR79" s="152"/>
      <c r="DS79" s="152"/>
      <c r="DT79" s="152"/>
      <c r="DU79" s="152"/>
      <c r="DV79" s="152"/>
      <c r="DW79" s="152"/>
      <c r="DX79" s="152"/>
      <c r="DY79" s="152"/>
      <c r="DZ79" s="152"/>
      <c r="EA79" s="152"/>
      <c r="EB79" s="152"/>
      <c r="EC79" s="152"/>
      <c r="ED79" s="152"/>
      <c r="EE79" s="152"/>
      <c r="EF79" s="152"/>
      <c r="EG79" s="152"/>
      <c r="EH79" s="152"/>
      <c r="EI79" s="152"/>
      <c r="EJ79" s="152"/>
      <c r="EK79" s="152"/>
      <c r="EL79" s="152"/>
      <c r="EM79" s="152"/>
      <c r="EN79" s="152"/>
      <c r="EO79" s="152"/>
      <c r="EP79" s="152"/>
      <c r="EQ79" s="152"/>
      <c r="ER79" s="152"/>
    </row>
    <row r="80" s="151" customFormat="1" hidden="1" customHeight="1" spans="1:148">
      <c r="A80" s="166" t="s">
        <v>100</v>
      </c>
      <c r="B80" s="167" t="s">
        <v>101</v>
      </c>
      <c r="C80" s="167" t="s">
        <v>102</v>
      </c>
      <c r="D80" s="168">
        <v>79</v>
      </c>
      <c r="E80" s="172" t="s">
        <v>429</v>
      </c>
      <c r="F80" s="172" t="s">
        <v>429</v>
      </c>
      <c r="G80" s="173"/>
      <c r="H80" s="173"/>
      <c r="I80" s="173"/>
      <c r="J80" s="173"/>
      <c r="K80" s="179">
        <v>1</v>
      </c>
      <c r="L80" s="179"/>
      <c r="M80" s="178"/>
      <c r="N80" s="178"/>
      <c r="O80" s="178">
        <f t="shared" si="39"/>
        <v>1.6</v>
      </c>
      <c r="P80" s="178">
        <f t="shared" si="40"/>
        <v>1.4</v>
      </c>
      <c r="Q80" s="178">
        <f t="shared" si="41"/>
        <v>1.2</v>
      </c>
      <c r="R80" s="181">
        <v>1</v>
      </c>
      <c r="S80" s="178">
        <f t="shared" si="42"/>
        <v>0.8</v>
      </c>
      <c r="T80" s="178"/>
      <c r="U80" s="178"/>
      <c r="V80" s="183" t="s">
        <v>209</v>
      </c>
      <c r="W80" s="183"/>
      <c r="X80" s="183"/>
      <c r="Y80" s="183"/>
      <c r="Z80" s="183"/>
      <c r="AA80" s="183"/>
      <c r="AB80" s="178"/>
      <c r="AC80" s="178"/>
      <c r="AD80" s="178"/>
      <c r="AE80" s="178"/>
      <c r="AF80" s="178" t="s">
        <v>110</v>
      </c>
      <c r="AG80" s="187" t="s">
        <v>426</v>
      </c>
      <c r="AH80" s="187" t="s">
        <v>430</v>
      </c>
      <c r="AI80" s="172" t="s">
        <v>431</v>
      </c>
      <c r="AJ80" s="167" t="s">
        <v>113</v>
      </c>
      <c r="AK80" s="167"/>
      <c r="AL80" s="167"/>
      <c r="AM80" s="167"/>
      <c r="AN80" s="167"/>
      <c r="AO80" s="167"/>
      <c r="AP80" s="167"/>
      <c r="AQ80" s="189"/>
      <c r="AR80" s="189"/>
      <c r="AS80" s="189"/>
      <c r="AT80" s="152"/>
      <c r="AU80" s="152"/>
      <c r="AV80" s="152"/>
      <c r="AW80" s="152"/>
      <c r="AX80" s="152"/>
      <c r="AY80" s="152"/>
      <c r="AZ80" s="152"/>
      <c r="BA80" s="152"/>
      <c r="BB80" s="152"/>
      <c r="BC80" s="152"/>
      <c r="BD80" s="152"/>
      <c r="BE80" s="152"/>
      <c r="BF80" s="152"/>
      <c r="BG80" s="152"/>
      <c r="BH80" s="152"/>
      <c r="BI80" s="152"/>
      <c r="BJ80" s="152"/>
      <c r="BK80" s="152"/>
      <c r="BL80" s="152"/>
      <c r="BM80" s="152"/>
      <c r="BN80" s="152"/>
      <c r="BO80" s="152"/>
      <c r="BP80" s="152"/>
      <c r="BQ80" s="152"/>
      <c r="BR80" s="152"/>
      <c r="BS80" s="152"/>
      <c r="BT80" s="152"/>
      <c r="BU80" s="152"/>
      <c r="BV80" s="152"/>
      <c r="BW80" s="152"/>
      <c r="BX80" s="152"/>
      <c r="BY80" s="152"/>
      <c r="BZ80" s="152"/>
      <c r="CA80" s="152"/>
      <c r="CB80" s="152"/>
      <c r="CC80" s="152"/>
      <c r="CD80" s="152"/>
      <c r="CE80" s="152"/>
      <c r="CF80" s="152"/>
      <c r="CG80" s="152"/>
      <c r="CH80" s="152"/>
      <c r="CI80" s="152"/>
      <c r="CJ80" s="152"/>
      <c r="CK80" s="152"/>
      <c r="CL80" s="152"/>
      <c r="CM80" s="152"/>
      <c r="CN80" s="152"/>
      <c r="CO80" s="152"/>
      <c r="CP80" s="152"/>
      <c r="CQ80" s="152"/>
      <c r="CR80" s="152"/>
      <c r="CS80" s="152"/>
      <c r="CT80" s="152"/>
      <c r="CU80" s="152"/>
      <c r="CV80" s="152"/>
      <c r="CW80" s="152"/>
      <c r="CX80" s="152"/>
      <c r="CY80" s="152"/>
      <c r="CZ80" s="152"/>
      <c r="DA80" s="152"/>
      <c r="DB80" s="152"/>
      <c r="DC80" s="152"/>
      <c r="DD80" s="152"/>
      <c r="DE80" s="152"/>
      <c r="DF80" s="152"/>
      <c r="DG80" s="152"/>
      <c r="DH80" s="152"/>
      <c r="DI80" s="152"/>
      <c r="DJ80" s="152"/>
      <c r="DK80" s="152"/>
      <c r="DL80" s="152"/>
      <c r="DM80" s="152"/>
      <c r="DN80" s="152"/>
      <c r="DO80" s="152"/>
      <c r="DP80" s="152"/>
      <c r="DQ80" s="152"/>
      <c r="DR80" s="152"/>
      <c r="DS80" s="152"/>
      <c r="DT80" s="152"/>
      <c r="DU80" s="152"/>
      <c r="DV80" s="152"/>
      <c r="DW80" s="152"/>
      <c r="DX80" s="152"/>
      <c r="DY80" s="152"/>
      <c r="DZ80" s="152"/>
      <c r="EA80" s="152"/>
      <c r="EB80" s="152"/>
      <c r="EC80" s="152"/>
      <c r="ED80" s="152"/>
      <c r="EE80" s="152"/>
      <c r="EF80" s="152"/>
      <c r="EG80" s="152"/>
      <c r="EH80" s="152"/>
      <c r="EI80" s="152"/>
      <c r="EJ80" s="152"/>
      <c r="EK80" s="152"/>
      <c r="EL80" s="152"/>
      <c r="EM80" s="152"/>
      <c r="EN80" s="152"/>
      <c r="EO80" s="152"/>
      <c r="EP80" s="152"/>
      <c r="EQ80" s="152"/>
      <c r="ER80" s="152"/>
    </row>
    <row r="81" s="151" customFormat="1" customHeight="1" spans="1:148">
      <c r="A81" s="166" t="s">
        <v>100</v>
      </c>
      <c r="B81" s="167" t="s">
        <v>101</v>
      </c>
      <c r="C81" s="167" t="s">
        <v>102</v>
      </c>
      <c r="D81" s="168">
        <v>80</v>
      </c>
      <c r="E81" s="172" t="s">
        <v>432</v>
      </c>
      <c r="F81" s="172" t="s">
        <v>432</v>
      </c>
      <c r="G81" s="173">
        <v>3.21</v>
      </c>
      <c r="H81" s="173">
        <v>5.28</v>
      </c>
      <c r="I81" s="173">
        <v>2.50333333333333</v>
      </c>
      <c r="J81" s="173">
        <v>3.47666666666667</v>
      </c>
      <c r="K81" s="179">
        <v>1</v>
      </c>
      <c r="L81" s="179"/>
      <c r="M81" s="178"/>
      <c r="N81" s="178" t="s">
        <v>104</v>
      </c>
      <c r="O81" s="178">
        <f t="shared" si="39"/>
        <v>4.8</v>
      </c>
      <c r="P81" s="178">
        <f t="shared" si="40"/>
        <v>4.2</v>
      </c>
      <c r="Q81" s="178">
        <f t="shared" si="41"/>
        <v>3.6</v>
      </c>
      <c r="R81" s="181">
        <v>3</v>
      </c>
      <c r="S81" s="178">
        <f t="shared" si="42"/>
        <v>2.4</v>
      </c>
      <c r="T81" s="178"/>
      <c r="U81" s="178" t="s">
        <v>141</v>
      </c>
      <c r="V81" s="183" t="s">
        <v>142</v>
      </c>
      <c r="W81" s="183" t="s">
        <v>108</v>
      </c>
      <c r="X81" s="201" t="s">
        <v>109</v>
      </c>
      <c r="Y81" s="183"/>
      <c r="Z81" s="183"/>
      <c r="AA81" s="183"/>
      <c r="AB81" s="178"/>
      <c r="AC81" s="178"/>
      <c r="AD81" s="178"/>
      <c r="AE81" s="178" t="s">
        <v>129</v>
      </c>
      <c r="AF81" s="178" t="s">
        <v>110</v>
      </c>
      <c r="AG81" s="187" t="s">
        <v>415</v>
      </c>
      <c r="AH81" s="187" t="s">
        <v>433</v>
      </c>
      <c r="AI81" s="172" t="s">
        <v>434</v>
      </c>
      <c r="AJ81" s="167" t="s">
        <v>133</v>
      </c>
      <c r="AK81" s="167"/>
      <c r="AL81" s="167"/>
      <c r="AM81" s="167"/>
      <c r="AN81" s="167"/>
      <c r="AO81" s="190">
        <v>4.44633333333333</v>
      </c>
      <c r="AP81" s="191" t="s">
        <v>9</v>
      </c>
      <c r="AQ81" s="191" t="s">
        <v>9</v>
      </c>
      <c r="AR81" s="189"/>
      <c r="AS81" s="189"/>
      <c r="AT81" s="152"/>
      <c r="AU81" s="152"/>
      <c r="AV81" s="152"/>
      <c r="AW81" s="152"/>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c r="BW81" s="152"/>
      <c r="BX81" s="152"/>
      <c r="BY81" s="152"/>
      <c r="BZ81" s="152"/>
      <c r="CA81" s="152"/>
      <c r="CB81" s="152"/>
      <c r="CC81" s="152"/>
      <c r="CD81" s="152"/>
      <c r="CE81" s="152"/>
      <c r="CF81" s="152"/>
      <c r="CG81" s="152"/>
      <c r="CH81" s="152"/>
      <c r="CI81" s="152"/>
      <c r="CJ81" s="152"/>
      <c r="CK81" s="152"/>
      <c r="CL81" s="152"/>
      <c r="CM81" s="152"/>
      <c r="CN81" s="152"/>
      <c r="CO81" s="152"/>
      <c r="CP81" s="152"/>
      <c r="CQ81" s="152"/>
      <c r="CR81" s="152"/>
      <c r="CS81" s="152"/>
      <c r="CT81" s="152"/>
      <c r="CU81" s="152"/>
      <c r="CV81" s="152"/>
      <c r="CW81" s="152"/>
      <c r="CX81" s="152"/>
      <c r="CY81" s="152"/>
      <c r="CZ81" s="152"/>
      <c r="DA81" s="152"/>
      <c r="DB81" s="152"/>
      <c r="DC81" s="152"/>
      <c r="DD81" s="152"/>
      <c r="DE81" s="152"/>
      <c r="DF81" s="152"/>
      <c r="DG81" s="152"/>
      <c r="DH81" s="152"/>
      <c r="DI81" s="152"/>
      <c r="DJ81" s="152"/>
      <c r="DK81" s="152"/>
      <c r="DL81" s="152"/>
      <c r="DM81" s="152"/>
      <c r="DN81" s="152"/>
      <c r="DO81" s="152"/>
      <c r="DP81" s="152"/>
      <c r="DQ81" s="152"/>
      <c r="DR81" s="152"/>
      <c r="DS81" s="152"/>
      <c r="DT81" s="152"/>
      <c r="DU81" s="152"/>
      <c r="DV81" s="152"/>
      <c r="DW81" s="152"/>
      <c r="DX81" s="152"/>
      <c r="DY81" s="152"/>
      <c r="DZ81" s="152"/>
      <c r="EA81" s="152"/>
      <c r="EB81" s="152"/>
      <c r="EC81" s="152"/>
      <c r="ED81" s="152"/>
      <c r="EE81" s="152"/>
      <c r="EF81" s="152"/>
      <c r="EG81" s="152"/>
      <c r="EH81" s="152"/>
      <c r="EI81" s="152"/>
      <c r="EJ81" s="152"/>
      <c r="EK81" s="152"/>
      <c r="EL81" s="152"/>
      <c r="EM81" s="152"/>
      <c r="EN81" s="152"/>
      <c r="EO81" s="152"/>
      <c r="EP81" s="152"/>
      <c r="EQ81" s="152"/>
      <c r="ER81" s="152"/>
    </row>
    <row r="82" s="151" customFormat="1" customHeight="1" spans="1:148">
      <c r="A82" s="166" t="s">
        <v>100</v>
      </c>
      <c r="B82" s="167" t="s">
        <v>101</v>
      </c>
      <c r="C82" s="167" t="s">
        <v>102</v>
      </c>
      <c r="D82" s="168">
        <v>81</v>
      </c>
      <c r="E82" s="172" t="s">
        <v>435</v>
      </c>
      <c r="F82" s="172" t="s">
        <v>435</v>
      </c>
      <c r="G82" s="173">
        <v>2.50333333333333</v>
      </c>
      <c r="H82" s="173">
        <v>2.82</v>
      </c>
      <c r="I82" s="173">
        <v>2.42666666666667</v>
      </c>
      <c r="J82" s="173">
        <v>3.13333333333333</v>
      </c>
      <c r="K82" s="179">
        <v>1</v>
      </c>
      <c r="L82" s="179"/>
      <c r="M82" s="178"/>
      <c r="N82" s="178" t="s">
        <v>104</v>
      </c>
      <c r="O82" s="178">
        <f t="shared" si="39"/>
        <v>4</v>
      </c>
      <c r="P82" s="178">
        <f t="shared" si="40"/>
        <v>3.5</v>
      </c>
      <c r="Q82" s="178">
        <f t="shared" si="41"/>
        <v>3</v>
      </c>
      <c r="R82" s="181">
        <v>2.5</v>
      </c>
      <c r="S82" s="178">
        <f t="shared" si="42"/>
        <v>2</v>
      </c>
      <c r="T82" s="178"/>
      <c r="U82" s="178" t="s">
        <v>141</v>
      </c>
      <c r="V82" s="183" t="s">
        <v>142</v>
      </c>
      <c r="W82" s="183" t="s">
        <v>108</v>
      </c>
      <c r="X82" s="183"/>
      <c r="Y82" s="183"/>
      <c r="Z82" s="183"/>
      <c r="AA82" s="183"/>
      <c r="AB82" s="178"/>
      <c r="AC82" s="178"/>
      <c r="AD82" s="178"/>
      <c r="AE82" s="178" t="s">
        <v>129</v>
      </c>
      <c r="AF82" s="178" t="s">
        <v>110</v>
      </c>
      <c r="AG82" s="187" t="s">
        <v>415</v>
      </c>
      <c r="AH82" s="187" t="s">
        <v>436</v>
      </c>
      <c r="AI82" s="172" t="s">
        <v>434</v>
      </c>
      <c r="AJ82" s="167" t="s">
        <v>133</v>
      </c>
      <c r="AK82" s="167"/>
      <c r="AL82" s="167"/>
      <c r="AM82" s="167"/>
      <c r="AN82" s="167"/>
      <c r="AO82" s="190">
        <v>4.58833333333333</v>
      </c>
      <c r="AP82" s="191" t="s">
        <v>9</v>
      </c>
      <c r="AQ82" s="191" t="s">
        <v>9</v>
      </c>
      <c r="AR82" s="189"/>
      <c r="AS82" s="189"/>
      <c r="AT82" s="152"/>
      <c r="AU82" s="152"/>
      <c r="AV82" s="152"/>
      <c r="AW82" s="152"/>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c r="BW82" s="152"/>
      <c r="BX82" s="152"/>
      <c r="BY82" s="152"/>
      <c r="BZ82" s="152"/>
      <c r="CA82" s="152"/>
      <c r="CB82" s="152"/>
      <c r="CC82" s="152"/>
      <c r="CD82" s="152"/>
      <c r="CE82" s="152"/>
      <c r="CF82" s="152"/>
      <c r="CG82" s="152"/>
      <c r="CH82" s="152"/>
      <c r="CI82" s="152"/>
      <c r="CJ82" s="152"/>
      <c r="CK82" s="152"/>
      <c r="CL82" s="152"/>
      <c r="CM82" s="152"/>
      <c r="CN82" s="152"/>
      <c r="CO82" s="152"/>
      <c r="CP82" s="152"/>
      <c r="CQ82" s="152"/>
      <c r="CR82" s="152"/>
      <c r="CS82" s="152"/>
      <c r="CT82" s="152"/>
      <c r="CU82" s="152"/>
      <c r="CV82" s="152"/>
      <c r="CW82" s="152"/>
      <c r="CX82" s="152"/>
      <c r="CY82" s="152"/>
      <c r="CZ82" s="152"/>
      <c r="DA82" s="152"/>
      <c r="DB82" s="152"/>
      <c r="DC82" s="152"/>
      <c r="DD82" s="152"/>
      <c r="DE82" s="152"/>
      <c r="DF82" s="152"/>
      <c r="DG82" s="152"/>
      <c r="DH82" s="152"/>
      <c r="DI82" s="152"/>
      <c r="DJ82" s="152"/>
      <c r="DK82" s="152"/>
      <c r="DL82" s="152"/>
      <c r="DM82" s="152"/>
      <c r="DN82" s="152"/>
      <c r="DO82" s="152"/>
      <c r="DP82" s="152"/>
      <c r="DQ82" s="152"/>
      <c r="DR82" s="152"/>
      <c r="DS82" s="152"/>
      <c r="DT82" s="152"/>
      <c r="DU82" s="152"/>
      <c r="DV82" s="152"/>
      <c r="DW82" s="152"/>
      <c r="DX82" s="152"/>
      <c r="DY82" s="152"/>
      <c r="DZ82" s="152"/>
      <c r="EA82" s="152"/>
      <c r="EB82" s="152"/>
      <c r="EC82" s="152"/>
      <c r="ED82" s="152"/>
      <c r="EE82" s="152"/>
      <c r="EF82" s="152"/>
      <c r="EG82" s="152"/>
      <c r="EH82" s="152"/>
      <c r="EI82" s="152"/>
      <c r="EJ82" s="152"/>
      <c r="EK82" s="152"/>
      <c r="EL82" s="152"/>
      <c r="EM82" s="152"/>
      <c r="EN82" s="152"/>
      <c r="EO82" s="152"/>
      <c r="EP82" s="152"/>
      <c r="EQ82" s="152"/>
      <c r="ER82" s="152"/>
    </row>
    <row r="83" s="151" customFormat="1" customHeight="1" spans="1:148">
      <c r="A83" s="166" t="s">
        <v>100</v>
      </c>
      <c r="B83" s="167" t="s">
        <v>101</v>
      </c>
      <c r="C83" s="167" t="s">
        <v>102</v>
      </c>
      <c r="D83" s="168">
        <v>82</v>
      </c>
      <c r="E83" s="172" t="s">
        <v>437</v>
      </c>
      <c r="F83" s="172" t="s">
        <v>437</v>
      </c>
      <c r="G83" s="173">
        <v>10.0633333333333</v>
      </c>
      <c r="H83" s="173">
        <v>10.3033333333333</v>
      </c>
      <c r="I83" s="173">
        <v>10.3933333333333</v>
      </c>
      <c r="J83" s="173">
        <v>7.29333333333333</v>
      </c>
      <c r="K83" s="179">
        <v>1</v>
      </c>
      <c r="L83" s="179"/>
      <c r="M83" s="178"/>
      <c r="N83" s="178" t="s">
        <v>104</v>
      </c>
      <c r="O83" s="178">
        <f t="shared" si="39"/>
        <v>8</v>
      </c>
      <c r="P83" s="178">
        <f t="shared" si="40"/>
        <v>7</v>
      </c>
      <c r="Q83" s="178">
        <f t="shared" si="41"/>
        <v>6</v>
      </c>
      <c r="R83" s="181">
        <v>5</v>
      </c>
      <c r="S83" s="178">
        <f t="shared" si="42"/>
        <v>4</v>
      </c>
      <c r="T83" s="178"/>
      <c r="U83" s="178" t="s">
        <v>141</v>
      </c>
      <c r="V83" s="183" t="s">
        <v>142</v>
      </c>
      <c r="W83" s="183" t="s">
        <v>108</v>
      </c>
      <c r="X83" s="183"/>
      <c r="Y83" s="183"/>
      <c r="Z83" s="183"/>
      <c r="AA83" s="183"/>
      <c r="AB83" s="178"/>
      <c r="AC83" s="178"/>
      <c r="AD83" s="178"/>
      <c r="AE83" s="178"/>
      <c r="AF83" s="178" t="s">
        <v>110</v>
      </c>
      <c r="AG83" s="187" t="s">
        <v>415</v>
      </c>
      <c r="AH83" s="187" t="s">
        <v>438</v>
      </c>
      <c r="AI83" s="172" t="s">
        <v>439</v>
      </c>
      <c r="AJ83" s="167" t="s">
        <v>133</v>
      </c>
      <c r="AK83" s="167"/>
      <c r="AL83" s="167"/>
      <c r="AM83" s="167"/>
      <c r="AN83" s="167"/>
      <c r="AO83" s="190">
        <v>14.8913333333333</v>
      </c>
      <c r="AP83" s="191" t="s">
        <v>9</v>
      </c>
      <c r="AQ83" s="191" t="s">
        <v>9</v>
      </c>
      <c r="AR83" s="189"/>
      <c r="AS83" s="189"/>
      <c r="AT83" s="152"/>
      <c r="AU83" s="152"/>
      <c r="AV83" s="152"/>
      <c r="AW83" s="152"/>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c r="BW83" s="152"/>
      <c r="BX83" s="152"/>
      <c r="BY83" s="152"/>
      <c r="BZ83" s="152"/>
      <c r="CA83" s="152"/>
      <c r="CB83" s="152"/>
      <c r="CC83" s="152"/>
      <c r="CD83" s="152"/>
      <c r="CE83" s="152"/>
      <c r="CF83" s="152"/>
      <c r="CG83" s="152"/>
      <c r="CH83" s="152"/>
      <c r="CI83" s="152"/>
      <c r="CJ83" s="152"/>
      <c r="CK83" s="152"/>
      <c r="CL83" s="152"/>
      <c r="CM83" s="152"/>
      <c r="CN83" s="152"/>
      <c r="CO83" s="152"/>
      <c r="CP83" s="152"/>
      <c r="CQ83" s="152"/>
      <c r="CR83" s="152"/>
      <c r="CS83" s="152"/>
      <c r="CT83" s="152"/>
      <c r="CU83" s="152"/>
      <c r="CV83" s="152"/>
      <c r="CW83" s="152"/>
      <c r="CX83" s="152"/>
      <c r="CY83" s="152"/>
      <c r="CZ83" s="152"/>
      <c r="DA83" s="152"/>
      <c r="DB83" s="152"/>
      <c r="DC83" s="152"/>
      <c r="DD83" s="152"/>
      <c r="DE83" s="152"/>
      <c r="DF83" s="152"/>
      <c r="DG83" s="152"/>
      <c r="DH83" s="152"/>
      <c r="DI83" s="152"/>
      <c r="DJ83" s="152"/>
      <c r="DK83" s="152"/>
      <c r="DL83" s="152"/>
      <c r="DM83" s="152"/>
      <c r="DN83" s="152"/>
      <c r="DO83" s="152"/>
      <c r="DP83" s="152"/>
      <c r="DQ83" s="152"/>
      <c r="DR83" s="152"/>
      <c r="DS83" s="152"/>
      <c r="DT83" s="152"/>
      <c r="DU83" s="152"/>
      <c r="DV83" s="152"/>
      <c r="DW83" s="152"/>
      <c r="DX83" s="152"/>
      <c r="DY83" s="152"/>
      <c r="DZ83" s="152"/>
      <c r="EA83" s="152"/>
      <c r="EB83" s="152"/>
      <c r="EC83" s="152"/>
      <c r="ED83" s="152"/>
      <c r="EE83" s="152"/>
      <c r="EF83" s="152"/>
      <c r="EG83" s="152"/>
      <c r="EH83" s="152"/>
      <c r="EI83" s="152"/>
      <c r="EJ83" s="152"/>
      <c r="EK83" s="152"/>
      <c r="EL83" s="152"/>
      <c r="EM83" s="152"/>
      <c r="EN83" s="152"/>
      <c r="EO83" s="152"/>
      <c r="EP83" s="152"/>
      <c r="EQ83" s="152"/>
      <c r="ER83" s="152"/>
    </row>
    <row r="84" s="151" customFormat="1" customHeight="1" spans="1:148">
      <c r="A84" s="166" t="s">
        <v>100</v>
      </c>
      <c r="B84" s="167" t="s">
        <v>101</v>
      </c>
      <c r="C84" s="167" t="s">
        <v>102</v>
      </c>
      <c r="D84" s="168">
        <v>83</v>
      </c>
      <c r="E84" s="172" t="s">
        <v>440</v>
      </c>
      <c r="F84" s="172" t="s">
        <v>440</v>
      </c>
      <c r="G84" s="173">
        <v>4.88</v>
      </c>
      <c r="H84" s="173">
        <v>4.79</v>
      </c>
      <c r="I84" s="173">
        <v>4.44333333333333</v>
      </c>
      <c r="J84" s="173">
        <v>4.78</v>
      </c>
      <c r="K84" s="179">
        <v>1</v>
      </c>
      <c r="L84" s="179"/>
      <c r="M84" s="178"/>
      <c r="N84" s="178" t="s">
        <v>104</v>
      </c>
      <c r="O84" s="178">
        <f t="shared" si="39"/>
        <v>8</v>
      </c>
      <c r="P84" s="178">
        <f t="shared" si="40"/>
        <v>7</v>
      </c>
      <c r="Q84" s="178">
        <f t="shared" si="41"/>
        <v>6</v>
      </c>
      <c r="R84" s="181">
        <v>5</v>
      </c>
      <c r="S84" s="178">
        <f t="shared" si="42"/>
        <v>4</v>
      </c>
      <c r="T84" s="178"/>
      <c r="U84" s="178" t="s">
        <v>141</v>
      </c>
      <c r="V84" s="183" t="s">
        <v>142</v>
      </c>
      <c r="W84" s="183" t="s">
        <v>108</v>
      </c>
      <c r="X84" s="183"/>
      <c r="Y84" s="183"/>
      <c r="Z84" s="183"/>
      <c r="AA84" s="183"/>
      <c r="AB84" s="178"/>
      <c r="AC84" s="178"/>
      <c r="AD84" s="178">
        <v>3.9</v>
      </c>
      <c r="AE84" s="178" t="s">
        <v>129</v>
      </c>
      <c r="AF84" s="178" t="s">
        <v>110</v>
      </c>
      <c r="AG84" s="187" t="s">
        <v>422</v>
      </c>
      <c r="AH84" s="187" t="s">
        <v>441</v>
      </c>
      <c r="AI84" s="172" t="s">
        <v>200</v>
      </c>
      <c r="AJ84" s="167" t="s">
        <v>133</v>
      </c>
      <c r="AK84" s="167"/>
      <c r="AL84" s="167"/>
      <c r="AM84" s="167"/>
      <c r="AN84" s="167"/>
      <c r="AO84" s="190">
        <v>3.53333333333333</v>
      </c>
      <c r="AP84" s="190">
        <v>5.037</v>
      </c>
      <c r="AQ84" s="192">
        <f>(4.4+5.6+4.887)/3</f>
        <v>4.96233333333333</v>
      </c>
      <c r="AR84" s="189"/>
      <c r="AS84" s="189"/>
      <c r="AT84" s="152"/>
      <c r="AU84" s="152"/>
      <c r="AV84" s="152"/>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c r="CF84" s="152"/>
      <c r="CG84" s="152"/>
      <c r="CH84" s="152"/>
      <c r="CI84" s="152"/>
      <c r="CJ84" s="152"/>
      <c r="CK84" s="152"/>
      <c r="CL84" s="152"/>
      <c r="CM84" s="152"/>
      <c r="CN84" s="152"/>
      <c r="CO84" s="152"/>
      <c r="CP84" s="152"/>
      <c r="CQ84" s="152"/>
      <c r="CR84" s="152"/>
      <c r="CS84" s="152"/>
      <c r="CT84" s="152"/>
      <c r="CU84" s="152"/>
      <c r="CV84" s="152"/>
      <c r="CW84" s="152"/>
      <c r="CX84" s="152"/>
      <c r="CY84" s="152"/>
      <c r="CZ84" s="152"/>
      <c r="DA84" s="152"/>
      <c r="DB84" s="152"/>
      <c r="DC84" s="152"/>
      <c r="DD84" s="152"/>
      <c r="DE84" s="152"/>
      <c r="DF84" s="152"/>
      <c r="DG84" s="152"/>
      <c r="DH84" s="152"/>
      <c r="DI84" s="152"/>
      <c r="DJ84" s="152"/>
      <c r="DK84" s="152"/>
      <c r="DL84" s="152"/>
      <c r="DM84" s="152"/>
      <c r="DN84" s="152"/>
      <c r="DO84" s="152"/>
      <c r="DP84" s="152"/>
      <c r="DQ84" s="152"/>
      <c r="DR84" s="152"/>
      <c r="DS84" s="152"/>
      <c r="DT84" s="152"/>
      <c r="DU84" s="152"/>
      <c r="DV84" s="152"/>
      <c r="DW84" s="152"/>
      <c r="DX84" s="152"/>
      <c r="DY84" s="152"/>
      <c r="DZ84" s="152"/>
      <c r="EA84" s="152"/>
      <c r="EB84" s="152"/>
      <c r="EC84" s="152"/>
      <c r="ED84" s="152"/>
      <c r="EE84" s="152"/>
      <c r="EF84" s="152"/>
      <c r="EG84" s="152"/>
      <c r="EH84" s="152"/>
      <c r="EI84" s="152"/>
      <c r="EJ84" s="152"/>
      <c r="EK84" s="152"/>
      <c r="EL84" s="152"/>
      <c r="EM84" s="152"/>
      <c r="EN84" s="152"/>
      <c r="EO84" s="152"/>
      <c r="EP84" s="152"/>
      <c r="EQ84" s="152"/>
      <c r="ER84" s="152"/>
    </row>
    <row r="85" s="151" customFormat="1" customHeight="1" spans="1:148">
      <c r="A85" s="166" t="s">
        <v>100</v>
      </c>
      <c r="B85" s="167" t="s">
        <v>101</v>
      </c>
      <c r="C85" s="167" t="s">
        <v>102</v>
      </c>
      <c r="D85" s="168">
        <v>84</v>
      </c>
      <c r="E85" s="172" t="s">
        <v>442</v>
      </c>
      <c r="F85" s="172" t="s">
        <v>442</v>
      </c>
      <c r="G85" s="173">
        <v>1.68666666666667</v>
      </c>
      <c r="H85" s="173">
        <v>1.22666666666667</v>
      </c>
      <c r="I85" s="173">
        <v>0.936666666666667</v>
      </c>
      <c r="J85" s="173">
        <v>1.52333333333333</v>
      </c>
      <c r="K85" s="179">
        <v>1</v>
      </c>
      <c r="L85" s="179" t="s">
        <v>9</v>
      </c>
      <c r="M85" s="178"/>
      <c r="N85" s="178" t="s">
        <v>104</v>
      </c>
      <c r="O85" s="178">
        <f t="shared" si="39"/>
        <v>2</v>
      </c>
      <c r="P85" s="178">
        <f t="shared" si="40"/>
        <v>1.75</v>
      </c>
      <c r="Q85" s="178">
        <f t="shared" si="41"/>
        <v>1.5</v>
      </c>
      <c r="R85" s="181">
        <v>1.25</v>
      </c>
      <c r="S85" s="178">
        <f t="shared" si="42"/>
        <v>1</v>
      </c>
      <c r="T85" s="178"/>
      <c r="U85" s="178" t="s">
        <v>141</v>
      </c>
      <c r="V85" s="183" t="s">
        <v>142</v>
      </c>
      <c r="W85" s="183" t="s">
        <v>108</v>
      </c>
      <c r="X85" s="183"/>
      <c r="Y85" s="183"/>
      <c r="Z85" s="183"/>
      <c r="AA85" s="183"/>
      <c r="AB85" s="178"/>
      <c r="AC85" s="178"/>
      <c r="AD85" s="178"/>
      <c r="AE85" s="178" t="s">
        <v>129</v>
      </c>
      <c r="AF85" s="178" t="s">
        <v>110</v>
      </c>
      <c r="AG85" s="187" t="s">
        <v>426</v>
      </c>
      <c r="AH85" s="187" t="s">
        <v>443</v>
      </c>
      <c r="AI85" s="172" t="s">
        <v>444</v>
      </c>
      <c r="AJ85" s="167" t="s">
        <v>133</v>
      </c>
      <c r="AK85" s="167"/>
      <c r="AL85" s="167"/>
      <c r="AM85" s="167"/>
      <c r="AN85" s="167"/>
      <c r="AO85" s="190">
        <v>0.801666666666667</v>
      </c>
      <c r="AP85" s="190">
        <v>1.16766666666667</v>
      </c>
      <c r="AQ85" s="192">
        <v>1.312</v>
      </c>
      <c r="AR85" s="189"/>
      <c r="AS85" s="189"/>
      <c r="AT85" s="152"/>
      <c r="AU85" s="152"/>
      <c r="AV85" s="152"/>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c r="CF85" s="152"/>
      <c r="CG85" s="152"/>
      <c r="CH85" s="152"/>
      <c r="CI85" s="152"/>
      <c r="CJ85" s="152"/>
      <c r="CK85" s="152"/>
      <c r="CL85" s="152"/>
      <c r="CM85" s="152"/>
      <c r="CN85" s="152"/>
      <c r="CO85" s="152"/>
      <c r="CP85" s="152"/>
      <c r="CQ85" s="152"/>
      <c r="CR85" s="152"/>
      <c r="CS85" s="152"/>
      <c r="CT85" s="152"/>
      <c r="CU85" s="152"/>
      <c r="CV85" s="152"/>
      <c r="CW85" s="152"/>
      <c r="CX85" s="152"/>
      <c r="CY85" s="152"/>
      <c r="CZ85" s="152"/>
      <c r="DA85" s="152"/>
      <c r="DB85" s="152"/>
      <c r="DC85" s="152"/>
      <c r="DD85" s="152"/>
      <c r="DE85" s="152"/>
      <c r="DF85" s="152"/>
      <c r="DG85" s="152"/>
      <c r="DH85" s="152"/>
      <c r="DI85" s="152"/>
      <c r="DJ85" s="152"/>
      <c r="DK85" s="152"/>
      <c r="DL85" s="152"/>
      <c r="DM85" s="152"/>
      <c r="DN85" s="152"/>
      <c r="DO85" s="152"/>
      <c r="DP85" s="152"/>
      <c r="DQ85" s="152"/>
      <c r="DR85" s="152"/>
      <c r="DS85" s="152"/>
      <c r="DT85" s="152"/>
      <c r="DU85" s="152"/>
      <c r="DV85" s="152"/>
      <c r="DW85" s="152"/>
      <c r="DX85" s="152"/>
      <c r="DY85" s="152"/>
      <c r="DZ85" s="152"/>
      <c r="EA85" s="152"/>
      <c r="EB85" s="152"/>
      <c r="EC85" s="152"/>
      <c r="ED85" s="152"/>
      <c r="EE85" s="152"/>
      <c r="EF85" s="152"/>
      <c r="EG85" s="152"/>
      <c r="EH85" s="152"/>
      <c r="EI85" s="152"/>
      <c r="EJ85" s="152"/>
      <c r="EK85" s="152"/>
      <c r="EL85" s="152"/>
      <c r="EM85" s="152"/>
      <c r="EN85" s="152"/>
      <c r="EO85" s="152"/>
      <c r="EP85" s="152"/>
      <c r="EQ85" s="152"/>
      <c r="ER85" s="152"/>
    </row>
    <row r="86" s="151" customFormat="1" customHeight="1" spans="1:148">
      <c r="A86" s="166" t="s">
        <v>100</v>
      </c>
      <c r="B86" s="167" t="s">
        <v>101</v>
      </c>
      <c r="C86" s="167" t="s">
        <v>102</v>
      </c>
      <c r="D86" s="168">
        <v>85</v>
      </c>
      <c r="E86" s="172" t="s">
        <v>445</v>
      </c>
      <c r="F86" s="172" t="s">
        <v>445</v>
      </c>
      <c r="G86" s="173"/>
      <c r="H86" s="173">
        <v>0.72</v>
      </c>
      <c r="I86" s="173"/>
      <c r="J86" s="173">
        <v>0.623333333333333</v>
      </c>
      <c r="K86" s="179">
        <v>1</v>
      </c>
      <c r="L86" s="179"/>
      <c r="M86" s="178"/>
      <c r="N86" s="178" t="s">
        <v>104</v>
      </c>
      <c r="O86" s="178">
        <f t="shared" si="39"/>
        <v>2.4</v>
      </c>
      <c r="P86" s="178">
        <f t="shared" si="40"/>
        <v>2.1</v>
      </c>
      <c r="Q86" s="178">
        <f t="shared" si="41"/>
        <v>1.8</v>
      </c>
      <c r="R86" s="181">
        <v>1.5</v>
      </c>
      <c r="S86" s="178">
        <f t="shared" si="42"/>
        <v>1.2</v>
      </c>
      <c r="T86" s="178"/>
      <c r="U86" s="178" t="s">
        <v>141</v>
      </c>
      <c r="V86" s="183" t="s">
        <v>142</v>
      </c>
      <c r="W86" s="183"/>
      <c r="X86" s="183"/>
      <c r="Y86" s="183"/>
      <c r="Z86" s="183"/>
      <c r="AA86" s="183"/>
      <c r="AB86" s="178"/>
      <c r="AC86" s="178"/>
      <c r="AD86" s="178"/>
      <c r="AE86" s="178"/>
      <c r="AF86" s="178" t="s">
        <v>110</v>
      </c>
      <c r="AG86" s="187" t="s">
        <v>426</v>
      </c>
      <c r="AH86" s="187" t="s">
        <v>446</v>
      </c>
      <c r="AI86" s="172" t="s">
        <v>447</v>
      </c>
      <c r="AJ86" s="167" t="s">
        <v>133</v>
      </c>
      <c r="AK86" s="167"/>
      <c r="AL86" s="167"/>
      <c r="AM86" s="167"/>
      <c r="AN86" s="167"/>
      <c r="AO86" s="190">
        <v>0.805666666666667</v>
      </c>
      <c r="AP86" s="190">
        <v>1.251</v>
      </c>
      <c r="AQ86" s="192">
        <f>(1.225+1.036+1.212)/3</f>
        <v>1.15766666666667</v>
      </c>
      <c r="AR86" s="189"/>
      <c r="AS86" s="189"/>
      <c r="AT86" s="152"/>
      <c r="AU86" s="152"/>
      <c r="AV86" s="152"/>
      <c r="AW86" s="152"/>
      <c r="AX86" s="152"/>
      <c r="AY86" s="152"/>
      <c r="AZ86" s="152"/>
      <c r="BA86" s="152"/>
      <c r="BB86" s="152"/>
      <c r="BC86" s="152"/>
      <c r="BD86" s="152"/>
      <c r="BE86" s="152"/>
      <c r="BF86" s="152"/>
      <c r="BG86" s="152"/>
      <c r="BH86" s="152"/>
      <c r="BI86" s="152"/>
      <c r="BJ86" s="152"/>
      <c r="BK86" s="152"/>
      <c r="BL86" s="152"/>
      <c r="BM86" s="152"/>
      <c r="BN86" s="152"/>
      <c r="BO86" s="152"/>
      <c r="BP86" s="152"/>
      <c r="BQ86" s="152"/>
      <c r="BR86" s="152"/>
      <c r="BS86" s="152"/>
      <c r="BT86" s="152"/>
      <c r="BU86" s="152"/>
      <c r="BV86" s="152"/>
      <c r="BW86" s="152"/>
      <c r="BX86" s="152"/>
      <c r="BY86" s="152"/>
      <c r="BZ86" s="152"/>
      <c r="CA86" s="152"/>
      <c r="CB86" s="152"/>
      <c r="CC86" s="152"/>
      <c r="CD86" s="152"/>
      <c r="CE86" s="152"/>
      <c r="CF86" s="152"/>
      <c r="CG86" s="152"/>
      <c r="CH86" s="152"/>
      <c r="CI86" s="152"/>
      <c r="CJ86" s="152"/>
      <c r="CK86" s="152"/>
      <c r="CL86" s="152"/>
      <c r="CM86" s="152"/>
      <c r="CN86" s="152"/>
      <c r="CO86" s="152"/>
      <c r="CP86" s="152"/>
      <c r="CQ86" s="152"/>
      <c r="CR86" s="152"/>
      <c r="CS86" s="152"/>
      <c r="CT86" s="152"/>
      <c r="CU86" s="152"/>
      <c r="CV86" s="152"/>
      <c r="CW86" s="152"/>
      <c r="CX86" s="152"/>
      <c r="CY86" s="152"/>
      <c r="CZ86" s="152"/>
      <c r="DA86" s="152"/>
      <c r="DB86" s="152"/>
      <c r="DC86" s="152"/>
      <c r="DD86" s="152"/>
      <c r="DE86" s="152"/>
      <c r="DF86" s="152"/>
      <c r="DG86" s="152"/>
      <c r="DH86" s="152"/>
      <c r="DI86" s="152"/>
      <c r="DJ86" s="152"/>
      <c r="DK86" s="152"/>
      <c r="DL86" s="152"/>
      <c r="DM86" s="152"/>
      <c r="DN86" s="152"/>
      <c r="DO86" s="152"/>
      <c r="DP86" s="152"/>
      <c r="DQ86" s="152"/>
      <c r="DR86" s="152"/>
      <c r="DS86" s="152"/>
      <c r="DT86" s="152"/>
      <c r="DU86" s="152"/>
      <c r="DV86" s="152"/>
      <c r="DW86" s="152"/>
      <c r="DX86" s="152"/>
      <c r="DY86" s="152"/>
      <c r="DZ86" s="152"/>
      <c r="EA86" s="152"/>
      <c r="EB86" s="152"/>
      <c r="EC86" s="152"/>
      <c r="ED86" s="152"/>
      <c r="EE86" s="152"/>
      <c r="EF86" s="152"/>
      <c r="EG86" s="152"/>
      <c r="EH86" s="152"/>
      <c r="EI86" s="152"/>
      <c r="EJ86" s="152"/>
      <c r="EK86" s="152"/>
      <c r="EL86" s="152"/>
      <c r="EM86" s="152"/>
      <c r="EN86" s="152"/>
      <c r="EO86" s="152"/>
      <c r="EP86" s="152"/>
      <c r="EQ86" s="152"/>
      <c r="ER86" s="152"/>
    </row>
    <row r="87" s="151" customFormat="1" hidden="1" customHeight="1" spans="1:148">
      <c r="A87" s="166" t="s">
        <v>100</v>
      </c>
      <c r="B87" s="167" t="s">
        <v>101</v>
      </c>
      <c r="C87" s="167" t="s">
        <v>102</v>
      </c>
      <c r="D87" s="168">
        <v>86</v>
      </c>
      <c r="E87" s="168" t="s">
        <v>448</v>
      </c>
      <c r="F87" s="168" t="s">
        <v>449</v>
      </c>
      <c r="G87" s="169"/>
      <c r="H87" s="169"/>
      <c r="I87" s="169"/>
      <c r="J87" s="169"/>
      <c r="K87" s="178">
        <v>0.5</v>
      </c>
      <c r="L87" s="178"/>
      <c r="M87" s="178"/>
      <c r="N87" s="178"/>
      <c r="O87" s="178">
        <f t="shared" si="39"/>
        <v>1.6</v>
      </c>
      <c r="P87" s="178">
        <f t="shared" si="40"/>
        <v>1.4</v>
      </c>
      <c r="Q87" s="178">
        <f t="shared" si="41"/>
        <v>1.2</v>
      </c>
      <c r="R87" s="181">
        <v>1</v>
      </c>
      <c r="S87" s="178">
        <f t="shared" si="42"/>
        <v>0.8</v>
      </c>
      <c r="T87" s="178"/>
      <c r="U87" s="178"/>
      <c r="V87" s="183" t="s">
        <v>193</v>
      </c>
      <c r="W87" s="183" t="s">
        <v>108</v>
      </c>
      <c r="X87" s="183"/>
      <c r="Y87" s="183"/>
      <c r="Z87" s="183"/>
      <c r="AA87" s="183"/>
      <c r="AB87" s="178"/>
      <c r="AC87" s="178"/>
      <c r="AD87" s="178">
        <v>1.3</v>
      </c>
      <c r="AE87" s="178"/>
      <c r="AF87" s="178" t="s">
        <v>110</v>
      </c>
      <c r="AG87" s="187"/>
      <c r="AH87" s="172" t="s">
        <v>450</v>
      </c>
      <c r="AI87" s="172" t="s">
        <v>451</v>
      </c>
      <c r="AJ87" s="167" t="s">
        <v>113</v>
      </c>
      <c r="AK87" s="167"/>
      <c r="AL87" s="167"/>
      <c r="AM87" s="167"/>
      <c r="AN87" s="167"/>
      <c r="AO87" s="167"/>
      <c r="AP87" s="167"/>
      <c r="AQ87" s="189"/>
      <c r="AR87" s="189"/>
      <c r="AS87" s="189"/>
      <c r="AT87" s="152"/>
      <c r="AU87" s="152"/>
      <c r="AV87" s="152"/>
      <c r="AW87" s="152"/>
      <c r="AX87" s="152"/>
      <c r="AY87" s="152"/>
      <c r="AZ87" s="152"/>
      <c r="BA87" s="152"/>
      <c r="BB87" s="152"/>
      <c r="BC87" s="152"/>
      <c r="BD87" s="152"/>
      <c r="BE87" s="152"/>
      <c r="BF87" s="152"/>
      <c r="BG87" s="152"/>
      <c r="BH87" s="152"/>
      <c r="BI87" s="152"/>
      <c r="BJ87" s="152"/>
      <c r="BK87" s="152"/>
      <c r="BL87" s="152"/>
      <c r="BM87" s="152"/>
      <c r="BN87" s="152"/>
      <c r="BO87" s="152"/>
      <c r="BP87" s="152"/>
      <c r="BQ87" s="152"/>
      <c r="BR87" s="152"/>
      <c r="BS87" s="152"/>
      <c r="BT87" s="152"/>
      <c r="BU87" s="152"/>
      <c r="BV87" s="152"/>
      <c r="BW87" s="152"/>
      <c r="BX87" s="152"/>
      <c r="BY87" s="152"/>
      <c r="BZ87" s="152"/>
      <c r="CA87" s="152"/>
      <c r="CB87" s="152"/>
      <c r="CC87" s="152"/>
      <c r="CD87" s="152"/>
      <c r="CE87" s="152"/>
      <c r="CF87" s="152"/>
      <c r="CG87" s="152"/>
      <c r="CH87" s="152"/>
      <c r="CI87" s="152"/>
      <c r="CJ87" s="152"/>
      <c r="CK87" s="152"/>
      <c r="CL87" s="152"/>
      <c r="CM87" s="152"/>
      <c r="CN87" s="152"/>
      <c r="CO87" s="152"/>
      <c r="CP87" s="152"/>
      <c r="CQ87" s="152"/>
      <c r="CR87" s="152"/>
      <c r="CS87" s="152"/>
      <c r="CT87" s="152"/>
      <c r="CU87" s="152"/>
      <c r="CV87" s="152"/>
      <c r="CW87" s="152"/>
      <c r="CX87" s="152"/>
      <c r="CY87" s="152"/>
      <c r="CZ87" s="152"/>
      <c r="DA87" s="152"/>
      <c r="DB87" s="152"/>
      <c r="DC87" s="152"/>
      <c r="DD87" s="152"/>
      <c r="DE87" s="152"/>
      <c r="DF87" s="152"/>
      <c r="DG87" s="152"/>
      <c r="DH87" s="152"/>
      <c r="DI87" s="152"/>
      <c r="DJ87" s="152"/>
      <c r="DK87" s="152"/>
      <c r="DL87" s="152"/>
      <c r="DM87" s="152"/>
      <c r="DN87" s="152"/>
      <c r="DO87" s="152"/>
      <c r="DP87" s="152"/>
      <c r="DQ87" s="152"/>
      <c r="DR87" s="152"/>
      <c r="DS87" s="152"/>
      <c r="DT87" s="152"/>
      <c r="DU87" s="152"/>
      <c r="DV87" s="152"/>
      <c r="DW87" s="152"/>
      <c r="DX87" s="152"/>
      <c r="DY87" s="152"/>
      <c r="DZ87" s="152"/>
      <c r="EA87" s="152"/>
      <c r="EB87" s="152"/>
      <c r="EC87" s="152"/>
      <c r="ED87" s="152"/>
      <c r="EE87" s="152"/>
      <c r="EF87" s="152"/>
      <c r="EG87" s="152"/>
      <c r="EH87" s="152"/>
      <c r="EI87" s="152"/>
      <c r="EJ87" s="152"/>
      <c r="EK87" s="152"/>
      <c r="EL87" s="152"/>
      <c r="EM87" s="152"/>
      <c r="EN87" s="152"/>
      <c r="EO87" s="152"/>
      <c r="EP87" s="152"/>
      <c r="EQ87" s="152"/>
      <c r="ER87" s="152"/>
    </row>
    <row r="88" s="151" customFormat="1" ht="102.75" hidden="1" customHeight="1" spans="1:148">
      <c r="A88" s="166" t="s">
        <v>348</v>
      </c>
      <c r="B88" s="167" t="s">
        <v>101</v>
      </c>
      <c r="C88" s="167" t="s">
        <v>102</v>
      </c>
      <c r="D88" s="168">
        <v>87</v>
      </c>
      <c r="E88" s="167" t="s">
        <v>452</v>
      </c>
      <c r="F88" s="167" t="s">
        <v>452</v>
      </c>
      <c r="G88" s="199"/>
      <c r="H88" s="199"/>
      <c r="I88" s="199"/>
      <c r="J88" s="199"/>
      <c r="K88" s="179">
        <v>0.5</v>
      </c>
      <c r="L88" s="179"/>
      <c r="M88" s="200"/>
      <c r="N88" s="178" t="s">
        <v>104</v>
      </c>
      <c r="O88" s="178">
        <f t="shared" ref="O88:O96" si="47">R88*1.6</f>
        <v>3.2</v>
      </c>
      <c r="P88" s="178">
        <f t="shared" ref="P88:P96" si="48">R88*1.4</f>
        <v>2.8</v>
      </c>
      <c r="Q88" s="178">
        <f t="shared" ref="Q88:Q96" si="49">R88*1.2</f>
        <v>2.4</v>
      </c>
      <c r="R88" s="181">
        <v>2</v>
      </c>
      <c r="S88" s="178">
        <f t="shared" ref="S88:S96" si="50">R88*0.8</f>
        <v>1.6</v>
      </c>
      <c r="T88" s="200"/>
      <c r="U88" s="178" t="s">
        <v>187</v>
      </c>
      <c r="V88" s="202">
        <v>2</v>
      </c>
      <c r="W88" s="202"/>
      <c r="X88" s="202"/>
      <c r="Y88" s="202"/>
      <c r="Z88" s="202"/>
      <c r="AA88" s="202"/>
      <c r="AB88" s="200"/>
      <c r="AC88" s="200"/>
      <c r="AD88" s="200"/>
      <c r="AE88" s="200"/>
      <c r="AF88" s="167"/>
      <c r="AG88" s="187" t="s">
        <v>453</v>
      </c>
      <c r="AH88" s="187" t="s">
        <v>234</v>
      </c>
      <c r="AI88" s="172" t="s">
        <v>454</v>
      </c>
      <c r="AJ88" s="167" t="s">
        <v>113</v>
      </c>
      <c r="AK88" s="167"/>
      <c r="AL88" s="167"/>
      <c r="AM88" s="167"/>
      <c r="AN88" s="167"/>
      <c r="AO88" s="167"/>
      <c r="AP88" s="167"/>
      <c r="AQ88" s="189"/>
      <c r="AR88" s="189"/>
      <c r="AS88" s="189"/>
      <c r="AT88" s="152"/>
      <c r="AU88" s="152"/>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c r="CF88" s="152"/>
      <c r="CG88" s="152"/>
      <c r="CH88" s="152"/>
      <c r="CI88" s="152"/>
      <c r="CJ88" s="152"/>
      <c r="CK88" s="152"/>
      <c r="CL88" s="152"/>
      <c r="CM88" s="152"/>
      <c r="CN88" s="152"/>
      <c r="CO88" s="152"/>
      <c r="CP88" s="152"/>
      <c r="CQ88" s="152"/>
      <c r="CR88" s="152"/>
      <c r="CS88" s="152"/>
      <c r="CT88" s="152"/>
      <c r="CU88" s="152"/>
      <c r="CV88" s="152"/>
      <c r="CW88" s="152"/>
      <c r="CX88" s="152"/>
      <c r="CY88" s="152"/>
      <c r="CZ88" s="152"/>
      <c r="DA88" s="152"/>
      <c r="DB88" s="152"/>
      <c r="DC88" s="152"/>
      <c r="DD88" s="152"/>
      <c r="DE88" s="152"/>
      <c r="DF88" s="152"/>
      <c r="DG88" s="152"/>
      <c r="DH88" s="152"/>
      <c r="DI88" s="152"/>
      <c r="DJ88" s="152"/>
      <c r="DK88" s="152"/>
      <c r="DL88" s="152"/>
      <c r="DM88" s="152"/>
      <c r="DN88" s="152"/>
      <c r="DO88" s="152"/>
      <c r="DP88" s="152"/>
      <c r="DQ88" s="152"/>
      <c r="DR88" s="152"/>
      <c r="DS88" s="152"/>
      <c r="DT88" s="152"/>
      <c r="DU88" s="152"/>
      <c r="DV88" s="152"/>
      <c r="DW88" s="152"/>
      <c r="DX88" s="152"/>
      <c r="DY88" s="152"/>
      <c r="DZ88" s="152"/>
      <c r="EA88" s="152"/>
      <c r="EB88" s="152"/>
      <c r="EC88" s="152"/>
      <c r="ED88" s="152"/>
      <c r="EE88" s="152"/>
      <c r="EF88" s="152"/>
      <c r="EG88" s="152"/>
      <c r="EH88" s="152"/>
      <c r="EI88" s="152"/>
      <c r="EJ88" s="152"/>
      <c r="EK88" s="152"/>
      <c r="EL88" s="152"/>
      <c r="EM88" s="152"/>
      <c r="EN88" s="152"/>
      <c r="EO88" s="152"/>
      <c r="EP88" s="152"/>
      <c r="EQ88" s="152"/>
      <c r="ER88" s="152"/>
    </row>
    <row r="89" s="151" customFormat="1" ht="90" hidden="1" customHeight="1" spans="1:148">
      <c r="A89" s="166" t="s">
        <v>348</v>
      </c>
      <c r="B89" s="167" t="s">
        <v>101</v>
      </c>
      <c r="C89" s="167" t="s">
        <v>102</v>
      </c>
      <c r="D89" s="168">
        <v>88</v>
      </c>
      <c r="E89" s="167" t="s">
        <v>455</v>
      </c>
      <c r="F89" s="167" t="s">
        <v>455</v>
      </c>
      <c r="G89" s="199"/>
      <c r="H89" s="199"/>
      <c r="I89" s="199"/>
      <c r="J89" s="199"/>
      <c r="K89" s="179">
        <v>0.5</v>
      </c>
      <c r="L89" s="179"/>
      <c r="M89" s="200"/>
      <c r="N89" s="178" t="s">
        <v>104</v>
      </c>
      <c r="O89" s="178">
        <f t="shared" si="47"/>
        <v>0.32</v>
      </c>
      <c r="P89" s="178">
        <f t="shared" si="48"/>
        <v>0.28</v>
      </c>
      <c r="Q89" s="178">
        <f t="shared" si="49"/>
        <v>0.24</v>
      </c>
      <c r="R89" s="181">
        <v>0.2</v>
      </c>
      <c r="S89" s="178">
        <f t="shared" si="50"/>
        <v>0.16</v>
      </c>
      <c r="T89" s="200"/>
      <c r="U89" s="178" t="s">
        <v>350</v>
      </c>
      <c r="V89" s="202">
        <v>2</v>
      </c>
      <c r="W89" s="202"/>
      <c r="X89" s="202"/>
      <c r="Y89" s="202"/>
      <c r="Z89" s="202"/>
      <c r="AA89" s="202"/>
      <c r="AB89" s="200"/>
      <c r="AC89" s="200"/>
      <c r="AD89" s="200"/>
      <c r="AE89" s="200"/>
      <c r="AF89" s="167"/>
      <c r="AG89" s="187" t="s">
        <v>456</v>
      </c>
      <c r="AH89" s="187" t="s">
        <v>457</v>
      </c>
      <c r="AI89" s="172" t="s">
        <v>454</v>
      </c>
      <c r="AJ89" s="167" t="s">
        <v>113</v>
      </c>
      <c r="AK89" s="167"/>
      <c r="AL89" s="167"/>
      <c r="AM89" s="167"/>
      <c r="AN89" s="167"/>
      <c r="AO89" s="167"/>
      <c r="AP89" s="167"/>
      <c r="AQ89" s="189"/>
      <c r="AR89" s="189"/>
      <c r="AS89" s="189"/>
      <c r="AT89" s="152"/>
      <c r="AU89" s="152"/>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c r="CF89" s="152"/>
      <c r="CG89" s="152"/>
      <c r="CH89" s="152"/>
      <c r="CI89" s="152"/>
      <c r="CJ89" s="152"/>
      <c r="CK89" s="152"/>
      <c r="CL89" s="152"/>
      <c r="CM89" s="152"/>
      <c r="CN89" s="152"/>
      <c r="CO89" s="152"/>
      <c r="CP89" s="152"/>
      <c r="CQ89" s="152"/>
      <c r="CR89" s="152"/>
      <c r="CS89" s="152"/>
      <c r="CT89" s="152"/>
      <c r="CU89" s="152"/>
      <c r="CV89" s="152"/>
      <c r="CW89" s="152"/>
      <c r="CX89" s="152"/>
      <c r="CY89" s="152"/>
      <c r="CZ89" s="152"/>
      <c r="DA89" s="152"/>
      <c r="DB89" s="152"/>
      <c r="DC89" s="152"/>
      <c r="DD89" s="152"/>
      <c r="DE89" s="152"/>
      <c r="DF89" s="152"/>
      <c r="DG89" s="152"/>
      <c r="DH89" s="152"/>
      <c r="DI89" s="152"/>
      <c r="DJ89" s="152"/>
      <c r="DK89" s="152"/>
      <c r="DL89" s="152"/>
      <c r="DM89" s="152"/>
      <c r="DN89" s="152"/>
      <c r="DO89" s="152"/>
      <c r="DP89" s="152"/>
      <c r="DQ89" s="152"/>
      <c r="DR89" s="152"/>
      <c r="DS89" s="152"/>
      <c r="DT89" s="152"/>
      <c r="DU89" s="152"/>
      <c r="DV89" s="152"/>
      <c r="DW89" s="152"/>
      <c r="DX89" s="152"/>
      <c r="DY89" s="152"/>
      <c r="DZ89" s="152"/>
      <c r="EA89" s="152"/>
      <c r="EB89" s="152"/>
      <c r="EC89" s="152"/>
      <c r="ED89" s="152"/>
      <c r="EE89" s="152"/>
      <c r="EF89" s="152"/>
      <c r="EG89" s="152"/>
      <c r="EH89" s="152"/>
      <c r="EI89" s="152"/>
      <c r="EJ89" s="152"/>
      <c r="EK89" s="152"/>
      <c r="EL89" s="152"/>
      <c r="EM89" s="152"/>
      <c r="EN89" s="152"/>
      <c r="EO89" s="152"/>
      <c r="EP89" s="152"/>
      <c r="EQ89" s="152"/>
      <c r="ER89" s="152"/>
    </row>
    <row r="90" s="151" customFormat="1" hidden="1" customHeight="1" spans="1:148">
      <c r="A90" s="166" t="s">
        <v>348</v>
      </c>
      <c r="B90" s="167" t="s">
        <v>101</v>
      </c>
      <c r="C90" s="167" t="s">
        <v>102</v>
      </c>
      <c r="D90" s="168">
        <v>89</v>
      </c>
      <c r="E90" s="167" t="s">
        <v>458</v>
      </c>
      <c r="F90" s="167" t="s">
        <v>458</v>
      </c>
      <c r="G90" s="199"/>
      <c r="H90" s="199">
        <v>0.231333333333333</v>
      </c>
      <c r="I90" s="199"/>
      <c r="J90" s="199">
        <v>0.328</v>
      </c>
      <c r="K90" s="179">
        <v>0.5</v>
      </c>
      <c r="L90" s="179"/>
      <c r="M90" s="200"/>
      <c r="N90" s="178" t="s">
        <v>104</v>
      </c>
      <c r="O90" s="178">
        <f t="shared" si="47"/>
        <v>0.32</v>
      </c>
      <c r="P90" s="178">
        <f t="shared" si="48"/>
        <v>0.28</v>
      </c>
      <c r="Q90" s="178">
        <f t="shared" si="49"/>
        <v>0.24</v>
      </c>
      <c r="R90" s="181">
        <v>0.2</v>
      </c>
      <c r="S90" s="178">
        <f t="shared" si="50"/>
        <v>0.16</v>
      </c>
      <c r="T90" s="200"/>
      <c r="U90" s="178" t="s">
        <v>350</v>
      </c>
      <c r="V90" s="202">
        <v>2</v>
      </c>
      <c r="W90" s="202"/>
      <c r="X90" s="202"/>
      <c r="Y90" s="202"/>
      <c r="Z90" s="202"/>
      <c r="AA90" s="202"/>
      <c r="AB90" s="200"/>
      <c r="AC90" s="200"/>
      <c r="AD90" s="200"/>
      <c r="AE90" s="200"/>
      <c r="AF90" s="167"/>
      <c r="AG90" s="204" t="s">
        <v>459</v>
      </c>
      <c r="AH90" s="187" t="s">
        <v>460</v>
      </c>
      <c r="AI90" s="172" t="s">
        <v>461</v>
      </c>
      <c r="AJ90" s="167" t="s">
        <v>113</v>
      </c>
      <c r="AK90" s="167"/>
      <c r="AL90" s="167"/>
      <c r="AM90" s="167"/>
      <c r="AN90" s="167"/>
      <c r="AO90" s="167"/>
      <c r="AP90" s="167"/>
      <c r="AQ90" s="189"/>
      <c r="AR90" s="189"/>
      <c r="AS90" s="189"/>
      <c r="AT90" s="152"/>
      <c r="AU90" s="152"/>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c r="CF90" s="152"/>
      <c r="CG90" s="152"/>
      <c r="CH90" s="152"/>
      <c r="CI90" s="152"/>
      <c r="CJ90" s="152"/>
      <c r="CK90" s="152"/>
      <c r="CL90" s="152"/>
      <c r="CM90" s="152"/>
      <c r="CN90" s="152"/>
      <c r="CO90" s="152"/>
      <c r="CP90" s="152"/>
      <c r="CQ90" s="152"/>
      <c r="CR90" s="152"/>
      <c r="CS90" s="152"/>
      <c r="CT90" s="152"/>
      <c r="CU90" s="152"/>
      <c r="CV90" s="152"/>
      <c r="CW90" s="152"/>
      <c r="CX90" s="152"/>
      <c r="CY90" s="152"/>
      <c r="CZ90" s="152"/>
      <c r="DA90" s="152"/>
      <c r="DB90" s="152"/>
      <c r="DC90" s="152"/>
      <c r="DD90" s="152"/>
      <c r="DE90" s="152"/>
      <c r="DF90" s="152"/>
      <c r="DG90" s="152"/>
      <c r="DH90" s="152"/>
      <c r="DI90" s="152"/>
      <c r="DJ90" s="152"/>
      <c r="DK90" s="152"/>
      <c r="DL90" s="152"/>
      <c r="DM90" s="152"/>
      <c r="DN90" s="152"/>
      <c r="DO90" s="152"/>
      <c r="DP90" s="152"/>
      <c r="DQ90" s="152"/>
      <c r="DR90" s="152"/>
      <c r="DS90" s="152"/>
      <c r="DT90" s="152"/>
      <c r="DU90" s="152"/>
      <c r="DV90" s="152"/>
      <c r="DW90" s="152"/>
      <c r="DX90" s="152"/>
      <c r="DY90" s="152"/>
      <c r="DZ90" s="152"/>
      <c r="EA90" s="152"/>
      <c r="EB90" s="152"/>
      <c r="EC90" s="152"/>
      <c r="ED90" s="152"/>
      <c r="EE90" s="152"/>
      <c r="EF90" s="152"/>
      <c r="EG90" s="152"/>
      <c r="EH90" s="152"/>
      <c r="EI90" s="152"/>
      <c r="EJ90" s="152"/>
      <c r="EK90" s="152"/>
      <c r="EL90" s="152"/>
      <c r="EM90" s="152"/>
      <c r="EN90" s="152"/>
      <c r="EO90" s="152"/>
      <c r="EP90" s="152"/>
      <c r="EQ90" s="152"/>
      <c r="ER90" s="152"/>
    </row>
    <row r="91" s="152" customFormat="1" hidden="1" customHeight="1" spans="1:45">
      <c r="A91" s="166" t="s">
        <v>100</v>
      </c>
      <c r="B91" s="167" t="s">
        <v>101</v>
      </c>
      <c r="C91" s="167" t="s">
        <v>102</v>
      </c>
      <c r="D91" s="168">
        <v>90</v>
      </c>
      <c r="E91" s="167" t="s">
        <v>462</v>
      </c>
      <c r="F91" s="167" t="s">
        <v>462</v>
      </c>
      <c r="G91" s="199">
        <v>10.24</v>
      </c>
      <c r="H91" s="199">
        <v>7.65266666666667</v>
      </c>
      <c r="I91" s="199">
        <v>10.5133333333333</v>
      </c>
      <c r="J91" s="199">
        <v>6.72466666666667</v>
      </c>
      <c r="K91" s="179">
        <v>0.5</v>
      </c>
      <c r="L91" s="179" t="s">
        <v>463</v>
      </c>
      <c r="M91" s="200"/>
      <c r="N91" s="178" t="s">
        <v>104</v>
      </c>
      <c r="O91" s="178">
        <f t="shared" si="47"/>
        <v>14.4</v>
      </c>
      <c r="P91" s="178">
        <f t="shared" si="48"/>
        <v>12.6</v>
      </c>
      <c r="Q91" s="178">
        <f t="shared" si="49"/>
        <v>10.8</v>
      </c>
      <c r="R91" s="181">
        <v>9</v>
      </c>
      <c r="S91" s="178">
        <f t="shared" si="50"/>
        <v>7.2</v>
      </c>
      <c r="T91" s="200"/>
      <c r="U91" s="178" t="s">
        <v>187</v>
      </c>
      <c r="V91" s="183" t="s">
        <v>123</v>
      </c>
      <c r="W91" s="183" t="s">
        <v>108</v>
      </c>
      <c r="X91" s="183"/>
      <c r="Y91" s="183"/>
      <c r="Z91" s="183"/>
      <c r="AA91" s="183"/>
      <c r="AB91" s="200"/>
      <c r="AC91" s="200"/>
      <c r="AD91" s="200">
        <v>1.66</v>
      </c>
      <c r="AE91" s="200"/>
      <c r="AF91" s="167"/>
      <c r="AG91" s="204" t="s">
        <v>464</v>
      </c>
      <c r="AH91" s="187" t="s">
        <v>218</v>
      </c>
      <c r="AI91" s="187" t="s">
        <v>465</v>
      </c>
      <c r="AJ91" s="167" t="s">
        <v>113</v>
      </c>
      <c r="AK91" s="167"/>
      <c r="AL91" s="167"/>
      <c r="AM91" s="167"/>
      <c r="AN91" s="167"/>
      <c r="AO91" s="167"/>
      <c r="AP91" s="167"/>
      <c r="AQ91" s="189"/>
      <c r="AR91" s="189"/>
      <c r="AS91" s="189"/>
    </row>
    <row r="92" s="152" customFormat="1" hidden="1" customHeight="1" spans="1:45">
      <c r="A92" s="166" t="s">
        <v>100</v>
      </c>
      <c r="B92" s="167" t="s">
        <v>101</v>
      </c>
      <c r="C92" s="167" t="s">
        <v>102</v>
      </c>
      <c r="D92" s="168">
        <v>91</v>
      </c>
      <c r="E92" s="167" t="s">
        <v>466</v>
      </c>
      <c r="F92" s="167" t="s">
        <v>466</v>
      </c>
      <c r="G92" s="199">
        <v>1</v>
      </c>
      <c r="H92" s="199">
        <v>1.18766666666667</v>
      </c>
      <c r="I92" s="199">
        <v>1.01666666666667</v>
      </c>
      <c r="J92" s="199">
        <v>1.633</v>
      </c>
      <c r="K92" s="179">
        <v>1</v>
      </c>
      <c r="L92" s="179"/>
      <c r="M92" s="200"/>
      <c r="N92" s="178"/>
      <c r="O92" s="178">
        <f t="shared" si="47"/>
        <v>1.6</v>
      </c>
      <c r="P92" s="178">
        <f t="shared" si="48"/>
        <v>1.4</v>
      </c>
      <c r="Q92" s="178">
        <f t="shared" si="49"/>
        <v>1.2</v>
      </c>
      <c r="R92" s="181">
        <v>1</v>
      </c>
      <c r="S92" s="178">
        <f t="shared" si="50"/>
        <v>0.8</v>
      </c>
      <c r="T92" s="200"/>
      <c r="U92" s="178" t="s">
        <v>187</v>
      </c>
      <c r="V92" s="202" t="s">
        <v>157</v>
      </c>
      <c r="W92" s="183" t="s">
        <v>108</v>
      </c>
      <c r="X92" s="202"/>
      <c r="Y92" s="202"/>
      <c r="Z92" s="202"/>
      <c r="AA92" s="202"/>
      <c r="AB92" s="200"/>
      <c r="AC92" s="200"/>
      <c r="AD92" s="200">
        <v>0.68</v>
      </c>
      <c r="AE92" s="200"/>
      <c r="AF92" s="167"/>
      <c r="AG92" s="204"/>
      <c r="AH92" s="187" t="s">
        <v>467</v>
      </c>
      <c r="AI92" s="167" t="s">
        <v>468</v>
      </c>
      <c r="AJ92" s="167" t="s">
        <v>113</v>
      </c>
      <c r="AK92" s="167"/>
      <c r="AL92" s="167"/>
      <c r="AM92" s="167"/>
      <c r="AN92" s="167"/>
      <c r="AO92" s="167"/>
      <c r="AP92" s="167"/>
      <c r="AQ92" s="189"/>
      <c r="AR92" s="189"/>
      <c r="AS92" s="189"/>
    </row>
    <row r="93" s="151" customFormat="1" hidden="1" customHeight="1" spans="1:148">
      <c r="A93" s="166" t="s">
        <v>348</v>
      </c>
      <c r="B93" s="167" t="s">
        <v>101</v>
      </c>
      <c r="C93" s="167" t="s">
        <v>102</v>
      </c>
      <c r="D93" s="168">
        <v>92</v>
      </c>
      <c r="E93" s="167" t="s">
        <v>469</v>
      </c>
      <c r="F93" s="167" t="s">
        <v>469</v>
      </c>
      <c r="G93" s="199"/>
      <c r="H93" s="199">
        <v>0.634</v>
      </c>
      <c r="I93" s="199"/>
      <c r="J93" s="199">
        <v>0.533666666666667</v>
      </c>
      <c r="K93" s="179">
        <v>0.5</v>
      </c>
      <c r="L93" s="179"/>
      <c r="M93" s="200"/>
      <c r="N93" s="178" t="s">
        <v>104</v>
      </c>
      <c r="O93" s="178">
        <f t="shared" si="47"/>
        <v>0.32</v>
      </c>
      <c r="P93" s="178">
        <f t="shared" si="48"/>
        <v>0.28</v>
      </c>
      <c r="Q93" s="178">
        <f t="shared" si="49"/>
        <v>0.24</v>
      </c>
      <c r="R93" s="181">
        <v>0.2</v>
      </c>
      <c r="S93" s="178">
        <f t="shared" si="50"/>
        <v>0.16</v>
      </c>
      <c r="T93" s="200"/>
      <c r="U93" s="178" t="s">
        <v>350</v>
      </c>
      <c r="V93" s="202">
        <v>2</v>
      </c>
      <c r="W93" s="202"/>
      <c r="X93" s="202"/>
      <c r="Y93" s="202"/>
      <c r="Z93" s="202"/>
      <c r="AA93" s="202"/>
      <c r="AB93" s="200"/>
      <c r="AC93" s="200"/>
      <c r="AD93" s="200"/>
      <c r="AE93" s="200"/>
      <c r="AF93" s="167"/>
      <c r="AG93" s="187" t="s">
        <v>470</v>
      </c>
      <c r="AH93" s="187" t="s">
        <v>471</v>
      </c>
      <c r="AI93" s="167" t="s">
        <v>472</v>
      </c>
      <c r="AJ93" s="167" t="s">
        <v>113</v>
      </c>
      <c r="AK93" s="167"/>
      <c r="AL93" s="167"/>
      <c r="AM93" s="167"/>
      <c r="AN93" s="167"/>
      <c r="AO93" s="167"/>
      <c r="AP93" s="167"/>
      <c r="AQ93" s="189"/>
      <c r="AR93" s="189"/>
      <c r="AS93" s="189"/>
      <c r="AT93" s="152"/>
      <c r="AU93" s="152"/>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c r="CF93" s="152"/>
      <c r="CG93" s="152"/>
      <c r="CH93" s="152"/>
      <c r="CI93" s="152"/>
      <c r="CJ93" s="152"/>
      <c r="CK93" s="152"/>
      <c r="CL93" s="152"/>
      <c r="CM93" s="152"/>
      <c r="CN93" s="152"/>
      <c r="CO93" s="152"/>
      <c r="CP93" s="152"/>
      <c r="CQ93" s="152"/>
      <c r="CR93" s="152"/>
      <c r="CS93" s="152"/>
      <c r="CT93" s="152"/>
      <c r="CU93" s="152"/>
      <c r="CV93" s="152"/>
      <c r="CW93" s="152"/>
      <c r="CX93" s="152"/>
      <c r="CY93" s="152"/>
      <c r="CZ93" s="152"/>
      <c r="DA93" s="152"/>
      <c r="DB93" s="152"/>
      <c r="DC93" s="152"/>
      <c r="DD93" s="152"/>
      <c r="DE93" s="152"/>
      <c r="DF93" s="152"/>
      <c r="DG93" s="152"/>
      <c r="DH93" s="152"/>
      <c r="DI93" s="152"/>
      <c r="DJ93" s="152"/>
      <c r="DK93" s="152"/>
      <c r="DL93" s="152"/>
      <c r="DM93" s="152"/>
      <c r="DN93" s="152"/>
      <c r="DO93" s="152"/>
      <c r="DP93" s="152"/>
      <c r="DQ93" s="152"/>
      <c r="DR93" s="152"/>
      <c r="DS93" s="152"/>
      <c r="DT93" s="152"/>
      <c r="DU93" s="152"/>
      <c r="DV93" s="152"/>
      <c r="DW93" s="152"/>
      <c r="DX93" s="152"/>
      <c r="DY93" s="152"/>
      <c r="DZ93" s="152"/>
      <c r="EA93" s="152"/>
      <c r="EB93" s="152"/>
      <c r="EC93" s="152"/>
      <c r="ED93" s="152"/>
      <c r="EE93" s="152"/>
      <c r="EF93" s="152"/>
      <c r="EG93" s="152"/>
      <c r="EH93" s="152"/>
      <c r="EI93" s="152"/>
      <c r="EJ93" s="152"/>
      <c r="EK93" s="152"/>
      <c r="EL93" s="152"/>
      <c r="EM93" s="152"/>
      <c r="EN93" s="152"/>
      <c r="EO93" s="152"/>
      <c r="EP93" s="152"/>
      <c r="EQ93" s="152"/>
      <c r="ER93" s="152"/>
    </row>
    <row r="94" s="151" customFormat="1" ht="59.25" hidden="1" customHeight="1" spans="1:148">
      <c r="A94" s="166" t="s">
        <v>348</v>
      </c>
      <c r="B94" s="167" t="s">
        <v>101</v>
      </c>
      <c r="C94" s="167" t="s">
        <v>102</v>
      </c>
      <c r="D94" s="168">
        <v>93</v>
      </c>
      <c r="E94" s="167" t="s">
        <v>473</v>
      </c>
      <c r="F94" s="167" t="s">
        <v>473</v>
      </c>
      <c r="G94" s="199"/>
      <c r="H94" s="199">
        <v>1.306</v>
      </c>
      <c r="I94" s="199"/>
      <c r="J94" s="199">
        <v>1.43733333333333</v>
      </c>
      <c r="K94" s="179">
        <v>0.5</v>
      </c>
      <c r="L94" s="179"/>
      <c r="M94" s="200"/>
      <c r="N94" s="178" t="s">
        <v>104</v>
      </c>
      <c r="O94" s="178">
        <f t="shared" si="47"/>
        <v>3.2</v>
      </c>
      <c r="P94" s="178">
        <f t="shared" si="48"/>
        <v>2.8</v>
      </c>
      <c r="Q94" s="178">
        <f t="shared" si="49"/>
        <v>2.4</v>
      </c>
      <c r="R94" s="181">
        <v>2</v>
      </c>
      <c r="S94" s="178">
        <f t="shared" si="50"/>
        <v>1.6</v>
      </c>
      <c r="T94" s="200"/>
      <c r="U94" s="178" t="s">
        <v>187</v>
      </c>
      <c r="V94" s="202">
        <v>2</v>
      </c>
      <c r="W94" s="202"/>
      <c r="X94" s="202"/>
      <c r="Y94" s="202"/>
      <c r="Z94" s="202"/>
      <c r="AA94" s="202"/>
      <c r="AB94" s="200"/>
      <c r="AC94" s="200"/>
      <c r="AD94" s="200"/>
      <c r="AE94" s="200"/>
      <c r="AF94" s="167"/>
      <c r="AG94" s="187"/>
      <c r="AH94" s="187" t="s">
        <v>474</v>
      </c>
      <c r="AI94" s="172" t="s">
        <v>475</v>
      </c>
      <c r="AJ94" s="167" t="s">
        <v>113</v>
      </c>
      <c r="AK94" s="167"/>
      <c r="AL94" s="167"/>
      <c r="AM94" s="167"/>
      <c r="AN94" s="167"/>
      <c r="AO94" s="167"/>
      <c r="AP94" s="167"/>
      <c r="AQ94" s="189"/>
      <c r="AR94" s="189"/>
      <c r="AS94" s="189"/>
      <c r="AT94" s="152"/>
      <c r="AU94" s="152"/>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c r="CF94" s="152"/>
      <c r="CG94" s="152"/>
      <c r="CH94" s="152"/>
      <c r="CI94" s="152"/>
      <c r="CJ94" s="152"/>
      <c r="CK94" s="152"/>
      <c r="CL94" s="152"/>
      <c r="CM94" s="152"/>
      <c r="CN94" s="152"/>
      <c r="CO94" s="152"/>
      <c r="CP94" s="152"/>
      <c r="CQ94" s="152"/>
      <c r="CR94" s="152"/>
      <c r="CS94" s="152"/>
      <c r="CT94" s="152"/>
      <c r="CU94" s="152"/>
      <c r="CV94" s="152"/>
      <c r="CW94" s="152"/>
      <c r="CX94" s="152"/>
      <c r="CY94" s="152"/>
      <c r="CZ94" s="152"/>
      <c r="DA94" s="152"/>
      <c r="DB94" s="152"/>
      <c r="DC94" s="152"/>
      <c r="DD94" s="152"/>
      <c r="DE94" s="152"/>
      <c r="DF94" s="152"/>
      <c r="DG94" s="152"/>
      <c r="DH94" s="152"/>
      <c r="DI94" s="152"/>
      <c r="DJ94" s="152"/>
      <c r="DK94" s="152"/>
      <c r="DL94" s="152"/>
      <c r="DM94" s="152"/>
      <c r="DN94" s="152"/>
      <c r="DO94" s="152"/>
      <c r="DP94" s="152"/>
      <c r="DQ94" s="152"/>
      <c r="DR94" s="152"/>
      <c r="DS94" s="152"/>
      <c r="DT94" s="152"/>
      <c r="DU94" s="152"/>
      <c r="DV94" s="152"/>
      <c r="DW94" s="152"/>
      <c r="DX94" s="152"/>
      <c r="DY94" s="152"/>
      <c r="DZ94" s="152"/>
      <c r="EA94" s="152"/>
      <c r="EB94" s="152"/>
      <c r="EC94" s="152"/>
      <c r="ED94" s="152"/>
      <c r="EE94" s="152"/>
      <c r="EF94" s="152"/>
      <c r="EG94" s="152"/>
      <c r="EH94" s="152"/>
      <c r="EI94" s="152"/>
      <c r="EJ94" s="152"/>
      <c r="EK94" s="152"/>
      <c r="EL94" s="152"/>
      <c r="EM94" s="152"/>
      <c r="EN94" s="152"/>
      <c r="EO94" s="152"/>
      <c r="EP94" s="152"/>
      <c r="EQ94" s="152"/>
      <c r="ER94" s="152"/>
    </row>
    <row r="95" s="151" customFormat="1" hidden="1" customHeight="1" spans="1:148">
      <c r="A95" s="166" t="s">
        <v>348</v>
      </c>
      <c r="B95" s="167" t="s">
        <v>101</v>
      </c>
      <c r="C95" s="167" t="s">
        <v>102</v>
      </c>
      <c r="D95" s="168">
        <v>94</v>
      </c>
      <c r="E95" s="167" t="s">
        <v>476</v>
      </c>
      <c r="F95" s="167" t="s">
        <v>476</v>
      </c>
      <c r="G95" s="199"/>
      <c r="H95" s="199">
        <v>1.36366666666667</v>
      </c>
      <c r="I95" s="199"/>
      <c r="J95" s="199">
        <v>0.634333333333333</v>
      </c>
      <c r="K95" s="179">
        <v>0.5</v>
      </c>
      <c r="L95" s="179"/>
      <c r="M95" s="200"/>
      <c r="N95" s="178" t="s">
        <v>104</v>
      </c>
      <c r="O95" s="178">
        <f t="shared" si="47"/>
        <v>3.2</v>
      </c>
      <c r="P95" s="178">
        <f t="shared" si="48"/>
        <v>2.8</v>
      </c>
      <c r="Q95" s="178">
        <f t="shared" si="49"/>
        <v>2.4</v>
      </c>
      <c r="R95" s="181">
        <v>2</v>
      </c>
      <c r="S95" s="178">
        <f t="shared" si="50"/>
        <v>1.6</v>
      </c>
      <c r="T95" s="200"/>
      <c r="U95" s="178" t="s">
        <v>187</v>
      </c>
      <c r="V95" s="202">
        <v>2</v>
      </c>
      <c r="W95" s="202"/>
      <c r="X95" s="202"/>
      <c r="Y95" s="202"/>
      <c r="Z95" s="202"/>
      <c r="AA95" s="202"/>
      <c r="AB95" s="200"/>
      <c r="AC95" s="200"/>
      <c r="AD95" s="200"/>
      <c r="AE95" s="200"/>
      <c r="AF95" s="167"/>
      <c r="AG95" s="187"/>
      <c r="AH95" s="172" t="s">
        <v>477</v>
      </c>
      <c r="AI95" s="172" t="s">
        <v>478</v>
      </c>
      <c r="AJ95" s="167" t="s">
        <v>113</v>
      </c>
      <c r="AK95" s="167"/>
      <c r="AL95" s="167"/>
      <c r="AM95" s="167"/>
      <c r="AN95" s="167"/>
      <c r="AO95" s="167"/>
      <c r="AP95" s="167"/>
      <c r="AQ95" s="189"/>
      <c r="AR95" s="189"/>
      <c r="AS95" s="189"/>
      <c r="AT95" s="152"/>
      <c r="AU95" s="152"/>
      <c r="AV95" s="152"/>
      <c r="AW95" s="152"/>
      <c r="AX95" s="152"/>
      <c r="AY95" s="152"/>
      <c r="AZ95" s="152"/>
      <c r="BA95" s="152"/>
      <c r="BB95" s="152"/>
      <c r="BC95" s="152"/>
      <c r="BD95" s="152"/>
      <c r="BE95" s="152"/>
      <c r="BF95" s="152"/>
      <c r="BG95" s="152"/>
      <c r="BH95" s="152"/>
      <c r="BI95" s="152"/>
      <c r="BJ95" s="152"/>
      <c r="BK95" s="152"/>
      <c r="BL95" s="152"/>
      <c r="BM95" s="152"/>
      <c r="BN95" s="152"/>
      <c r="BO95" s="152"/>
      <c r="BP95" s="152"/>
      <c r="BQ95" s="152"/>
      <c r="BR95" s="152"/>
      <c r="BS95" s="152"/>
      <c r="BT95" s="152"/>
      <c r="BU95" s="152"/>
      <c r="BV95" s="152"/>
      <c r="BW95" s="152"/>
      <c r="BX95" s="152"/>
      <c r="BY95" s="152"/>
      <c r="BZ95" s="152"/>
      <c r="CA95" s="152"/>
      <c r="CB95" s="152"/>
      <c r="CC95" s="152"/>
      <c r="CD95" s="152"/>
      <c r="CE95" s="152"/>
      <c r="CF95" s="152"/>
      <c r="CG95" s="152"/>
      <c r="CH95" s="152"/>
      <c r="CI95" s="152"/>
      <c r="CJ95" s="152"/>
      <c r="CK95" s="152"/>
      <c r="CL95" s="152"/>
      <c r="CM95" s="152"/>
      <c r="CN95" s="152"/>
      <c r="CO95" s="152"/>
      <c r="CP95" s="152"/>
      <c r="CQ95" s="152"/>
      <c r="CR95" s="152"/>
      <c r="CS95" s="152"/>
      <c r="CT95" s="152"/>
      <c r="CU95" s="152"/>
      <c r="CV95" s="152"/>
      <c r="CW95" s="152"/>
      <c r="CX95" s="152"/>
      <c r="CY95" s="152"/>
      <c r="CZ95" s="152"/>
      <c r="DA95" s="152"/>
      <c r="DB95" s="152"/>
      <c r="DC95" s="152"/>
      <c r="DD95" s="152"/>
      <c r="DE95" s="152"/>
      <c r="DF95" s="152"/>
      <c r="DG95" s="152"/>
      <c r="DH95" s="152"/>
      <c r="DI95" s="152"/>
      <c r="DJ95" s="152"/>
      <c r="DK95" s="152"/>
      <c r="DL95" s="152"/>
      <c r="DM95" s="152"/>
      <c r="DN95" s="152"/>
      <c r="DO95" s="152"/>
      <c r="DP95" s="152"/>
      <c r="DQ95" s="152"/>
      <c r="DR95" s="152"/>
      <c r="DS95" s="152"/>
      <c r="DT95" s="152"/>
      <c r="DU95" s="152"/>
      <c r="DV95" s="152"/>
      <c r="DW95" s="152"/>
      <c r="DX95" s="152"/>
      <c r="DY95" s="152"/>
      <c r="DZ95" s="152"/>
      <c r="EA95" s="152"/>
      <c r="EB95" s="152"/>
      <c r="EC95" s="152"/>
      <c r="ED95" s="152"/>
      <c r="EE95" s="152"/>
      <c r="EF95" s="152"/>
      <c r="EG95" s="152"/>
      <c r="EH95" s="152"/>
      <c r="EI95" s="152"/>
      <c r="EJ95" s="152"/>
      <c r="EK95" s="152"/>
      <c r="EL95" s="152"/>
      <c r="EM95" s="152"/>
      <c r="EN95" s="152"/>
      <c r="EO95" s="152"/>
      <c r="EP95" s="152"/>
      <c r="EQ95" s="152"/>
      <c r="ER95" s="152"/>
    </row>
    <row r="96" s="151" customFormat="1" hidden="1" customHeight="1" spans="1:148">
      <c r="A96" s="166" t="s">
        <v>348</v>
      </c>
      <c r="B96" s="167" t="s">
        <v>101</v>
      </c>
      <c r="C96" s="167" t="s">
        <v>102</v>
      </c>
      <c r="D96" s="168">
        <v>95</v>
      </c>
      <c r="E96" s="167" t="s">
        <v>479</v>
      </c>
      <c r="F96" s="167" t="s">
        <v>479</v>
      </c>
      <c r="G96" s="199"/>
      <c r="H96" s="199">
        <v>0.549</v>
      </c>
      <c r="I96" s="199"/>
      <c r="J96" s="199">
        <v>0.546</v>
      </c>
      <c r="K96" s="179">
        <v>0.5</v>
      </c>
      <c r="L96" s="179"/>
      <c r="M96" s="200"/>
      <c r="N96" s="178" t="s">
        <v>104</v>
      </c>
      <c r="O96" s="178">
        <f t="shared" si="47"/>
        <v>0.32</v>
      </c>
      <c r="P96" s="178">
        <f t="shared" si="48"/>
        <v>0.28</v>
      </c>
      <c r="Q96" s="178">
        <f t="shared" si="49"/>
        <v>0.24</v>
      </c>
      <c r="R96" s="181">
        <v>0.2</v>
      </c>
      <c r="S96" s="178">
        <f t="shared" si="50"/>
        <v>0.16</v>
      </c>
      <c r="T96" s="200"/>
      <c r="U96" s="178" t="s">
        <v>350</v>
      </c>
      <c r="V96" s="202">
        <v>2</v>
      </c>
      <c r="W96" s="202"/>
      <c r="X96" s="202"/>
      <c r="Y96" s="202"/>
      <c r="Z96" s="202"/>
      <c r="AA96" s="202"/>
      <c r="AB96" s="200"/>
      <c r="AC96" s="200"/>
      <c r="AD96" s="200"/>
      <c r="AE96" s="200"/>
      <c r="AF96" s="167"/>
      <c r="AG96" s="187" t="s">
        <v>480</v>
      </c>
      <c r="AH96" s="172" t="s">
        <v>481</v>
      </c>
      <c r="AI96" s="172" t="s">
        <v>482</v>
      </c>
      <c r="AJ96" s="167" t="s">
        <v>113</v>
      </c>
      <c r="AK96" s="167"/>
      <c r="AL96" s="167"/>
      <c r="AM96" s="167"/>
      <c r="AN96" s="167"/>
      <c r="AO96" s="167"/>
      <c r="AP96" s="167"/>
      <c r="AQ96" s="189"/>
      <c r="AR96" s="189"/>
      <c r="AS96" s="189"/>
      <c r="AT96" s="152"/>
      <c r="AU96" s="152"/>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c r="BW96" s="152"/>
      <c r="BX96" s="152"/>
      <c r="BY96" s="152"/>
      <c r="BZ96" s="152"/>
      <c r="CA96" s="152"/>
      <c r="CB96" s="152"/>
      <c r="CC96" s="152"/>
      <c r="CD96" s="152"/>
      <c r="CE96" s="152"/>
      <c r="CF96" s="152"/>
      <c r="CG96" s="152"/>
      <c r="CH96" s="152"/>
      <c r="CI96" s="152"/>
      <c r="CJ96" s="152"/>
      <c r="CK96" s="152"/>
      <c r="CL96" s="152"/>
      <c r="CM96" s="152"/>
      <c r="CN96" s="152"/>
      <c r="CO96" s="152"/>
      <c r="CP96" s="152"/>
      <c r="CQ96" s="152"/>
      <c r="CR96" s="152"/>
      <c r="CS96" s="152"/>
      <c r="CT96" s="152"/>
      <c r="CU96" s="152"/>
      <c r="CV96" s="152"/>
      <c r="CW96" s="152"/>
      <c r="CX96" s="152"/>
      <c r="CY96" s="152"/>
      <c r="CZ96" s="152"/>
      <c r="DA96" s="152"/>
      <c r="DB96" s="152"/>
      <c r="DC96" s="152"/>
      <c r="DD96" s="152"/>
      <c r="DE96" s="152"/>
      <c r="DF96" s="152"/>
      <c r="DG96" s="152"/>
      <c r="DH96" s="152"/>
      <c r="DI96" s="152"/>
      <c r="DJ96" s="152"/>
      <c r="DK96" s="152"/>
      <c r="DL96" s="152"/>
      <c r="DM96" s="152"/>
      <c r="DN96" s="152"/>
      <c r="DO96" s="152"/>
      <c r="DP96" s="152"/>
      <c r="DQ96" s="152"/>
      <c r="DR96" s="152"/>
      <c r="DS96" s="152"/>
      <c r="DT96" s="152"/>
      <c r="DU96" s="152"/>
      <c r="DV96" s="152"/>
      <c r="DW96" s="152"/>
      <c r="DX96" s="152"/>
      <c r="DY96" s="152"/>
      <c r="DZ96" s="152"/>
      <c r="EA96" s="152"/>
      <c r="EB96" s="152"/>
      <c r="EC96" s="152"/>
      <c r="ED96" s="152"/>
      <c r="EE96" s="152"/>
      <c r="EF96" s="152"/>
      <c r="EG96" s="152"/>
      <c r="EH96" s="152"/>
      <c r="EI96" s="152"/>
      <c r="EJ96" s="152"/>
      <c r="EK96" s="152"/>
      <c r="EL96" s="152"/>
      <c r="EM96" s="152"/>
      <c r="EN96" s="152"/>
      <c r="EO96" s="152"/>
      <c r="EP96" s="152"/>
      <c r="EQ96" s="152"/>
      <c r="ER96" s="152"/>
    </row>
    <row r="97" s="151" customFormat="1" hidden="1" customHeight="1" spans="1:148">
      <c r="A97" s="166" t="s">
        <v>348</v>
      </c>
      <c r="B97" s="167" t="s">
        <v>380</v>
      </c>
      <c r="C97" s="167" t="s">
        <v>102</v>
      </c>
      <c r="D97" s="168">
        <v>96</v>
      </c>
      <c r="E97" s="167" t="s">
        <v>483</v>
      </c>
      <c r="F97" s="167" t="s">
        <v>484</v>
      </c>
      <c r="G97" s="199"/>
      <c r="H97" s="199">
        <v>0</v>
      </c>
      <c r="I97" s="199"/>
      <c r="J97" s="199"/>
      <c r="K97" s="179">
        <v>0.5</v>
      </c>
      <c r="L97" s="179"/>
      <c r="M97" s="178"/>
      <c r="N97" s="178" t="s">
        <v>104</v>
      </c>
      <c r="O97" s="178"/>
      <c r="P97" s="178"/>
      <c r="Q97" s="178"/>
      <c r="R97" s="178"/>
      <c r="S97" s="178"/>
      <c r="T97" s="178"/>
      <c r="U97" s="178"/>
      <c r="V97" s="183">
        <v>3</v>
      </c>
      <c r="W97" s="183"/>
      <c r="X97" s="183"/>
      <c r="Y97" s="183"/>
      <c r="Z97" s="183"/>
      <c r="AA97" s="183"/>
      <c r="AB97" s="178"/>
      <c r="AC97" s="178"/>
      <c r="AD97" s="178"/>
      <c r="AE97" s="178"/>
      <c r="AF97" s="178"/>
      <c r="AG97" s="187"/>
      <c r="AH97" s="172"/>
      <c r="AI97" s="172"/>
      <c r="AJ97" s="167" t="s">
        <v>113</v>
      </c>
      <c r="AK97" s="167"/>
      <c r="AL97" s="167"/>
      <c r="AM97" s="167"/>
      <c r="AN97" s="167"/>
      <c r="AO97" s="167"/>
      <c r="AP97" s="167"/>
      <c r="AQ97" s="189"/>
      <c r="AR97" s="189"/>
      <c r="AS97" s="189"/>
      <c r="AT97" s="152"/>
      <c r="AU97" s="152"/>
      <c r="AV97" s="152"/>
      <c r="AW97" s="152"/>
      <c r="AX97" s="152"/>
      <c r="AY97" s="152"/>
      <c r="AZ97" s="152"/>
      <c r="BA97" s="152"/>
      <c r="BB97" s="152"/>
      <c r="BC97" s="152"/>
      <c r="BD97" s="152"/>
      <c r="BE97" s="152"/>
      <c r="BF97" s="152"/>
      <c r="BG97" s="152"/>
      <c r="BH97" s="152"/>
      <c r="BI97" s="152"/>
      <c r="BJ97" s="152"/>
      <c r="BK97" s="152"/>
      <c r="BL97" s="152"/>
      <c r="BM97" s="152"/>
      <c r="BN97" s="152"/>
      <c r="BO97" s="152"/>
      <c r="BP97" s="152"/>
      <c r="BQ97" s="152"/>
      <c r="BR97" s="152"/>
      <c r="BS97" s="152"/>
      <c r="BT97" s="152"/>
      <c r="BU97" s="152"/>
      <c r="BV97" s="152"/>
      <c r="BW97" s="152"/>
      <c r="BX97" s="152"/>
      <c r="BY97" s="152"/>
      <c r="BZ97" s="152"/>
      <c r="CA97" s="152"/>
      <c r="CB97" s="152"/>
      <c r="CC97" s="152"/>
      <c r="CD97" s="152"/>
      <c r="CE97" s="152"/>
      <c r="CF97" s="152"/>
      <c r="CG97" s="152"/>
      <c r="CH97" s="152"/>
      <c r="CI97" s="152"/>
      <c r="CJ97" s="152"/>
      <c r="CK97" s="152"/>
      <c r="CL97" s="152"/>
      <c r="CM97" s="152"/>
      <c r="CN97" s="152"/>
      <c r="CO97" s="152"/>
      <c r="CP97" s="152"/>
      <c r="CQ97" s="152"/>
      <c r="CR97" s="152"/>
      <c r="CS97" s="152"/>
      <c r="CT97" s="152"/>
      <c r="CU97" s="152"/>
      <c r="CV97" s="152"/>
      <c r="CW97" s="152"/>
      <c r="CX97" s="152"/>
      <c r="CY97" s="152"/>
      <c r="CZ97" s="152"/>
      <c r="DA97" s="152"/>
      <c r="DB97" s="152"/>
      <c r="DC97" s="152"/>
      <c r="DD97" s="152"/>
      <c r="DE97" s="152"/>
      <c r="DF97" s="152"/>
      <c r="DG97" s="152"/>
      <c r="DH97" s="152"/>
      <c r="DI97" s="152"/>
      <c r="DJ97" s="152"/>
      <c r="DK97" s="152"/>
      <c r="DL97" s="152"/>
      <c r="DM97" s="152"/>
      <c r="DN97" s="152"/>
      <c r="DO97" s="152"/>
      <c r="DP97" s="152"/>
      <c r="DQ97" s="152"/>
      <c r="DR97" s="152"/>
      <c r="DS97" s="152"/>
      <c r="DT97" s="152"/>
      <c r="DU97" s="152"/>
      <c r="DV97" s="152"/>
      <c r="DW97" s="152"/>
      <c r="DX97" s="152"/>
      <c r="DY97" s="152"/>
      <c r="DZ97" s="152"/>
      <c r="EA97" s="152"/>
      <c r="EB97" s="152"/>
      <c r="EC97" s="152"/>
      <c r="ED97" s="152"/>
      <c r="EE97" s="152"/>
      <c r="EF97" s="152"/>
      <c r="EG97" s="152"/>
      <c r="EH97" s="152"/>
      <c r="EI97" s="152"/>
      <c r="EJ97" s="152"/>
      <c r="EK97" s="152"/>
      <c r="EL97" s="152"/>
      <c r="EM97" s="152"/>
      <c r="EN97" s="152"/>
      <c r="EO97" s="152"/>
      <c r="EP97" s="152"/>
      <c r="EQ97" s="152"/>
      <c r="ER97" s="152"/>
    </row>
    <row r="98" s="151" customFormat="1" hidden="1" customHeight="1" spans="1:148">
      <c r="A98" s="166" t="s">
        <v>348</v>
      </c>
      <c r="B98" s="167" t="s">
        <v>380</v>
      </c>
      <c r="C98" s="167" t="s">
        <v>102</v>
      </c>
      <c r="D98" s="168">
        <v>97</v>
      </c>
      <c r="E98" s="167" t="s">
        <v>485</v>
      </c>
      <c r="F98" s="167" t="s">
        <v>486</v>
      </c>
      <c r="G98" s="199"/>
      <c r="H98" s="199">
        <v>0</v>
      </c>
      <c r="I98" s="199"/>
      <c r="J98" s="199"/>
      <c r="K98" s="179">
        <v>0.5</v>
      </c>
      <c r="L98" s="179"/>
      <c r="M98" s="200"/>
      <c r="N98" s="178" t="s">
        <v>104</v>
      </c>
      <c r="O98" s="178"/>
      <c r="P98" s="178"/>
      <c r="Q98" s="178"/>
      <c r="R98" s="178"/>
      <c r="S98" s="178"/>
      <c r="T98" s="200"/>
      <c r="U98" s="200"/>
      <c r="V98" s="202">
        <v>3</v>
      </c>
      <c r="W98" s="202"/>
      <c r="X98" s="202"/>
      <c r="Y98" s="202"/>
      <c r="Z98" s="202"/>
      <c r="AA98" s="202"/>
      <c r="AB98" s="200"/>
      <c r="AC98" s="200"/>
      <c r="AD98" s="200"/>
      <c r="AE98" s="200"/>
      <c r="AF98" s="167"/>
      <c r="AG98" s="187"/>
      <c r="AH98" s="172"/>
      <c r="AI98" s="172"/>
      <c r="AJ98" s="167" t="s">
        <v>113</v>
      </c>
      <c r="AK98" s="167"/>
      <c r="AL98" s="167"/>
      <c r="AM98" s="167"/>
      <c r="AN98" s="167"/>
      <c r="AO98" s="167"/>
      <c r="AP98" s="167"/>
      <c r="AQ98" s="189"/>
      <c r="AR98" s="189"/>
      <c r="AS98" s="189"/>
      <c r="AT98" s="152"/>
      <c r="AU98" s="152"/>
      <c r="AV98" s="152"/>
      <c r="AW98" s="152"/>
      <c r="AX98" s="152"/>
      <c r="AY98" s="152"/>
      <c r="AZ98" s="152"/>
      <c r="BA98" s="152"/>
      <c r="BB98" s="152"/>
      <c r="BC98" s="152"/>
      <c r="BD98" s="152"/>
      <c r="BE98" s="152"/>
      <c r="BF98" s="152"/>
      <c r="BG98" s="152"/>
      <c r="BH98" s="152"/>
      <c r="BI98" s="152"/>
      <c r="BJ98" s="152"/>
      <c r="BK98" s="152"/>
      <c r="BL98" s="152"/>
      <c r="BM98" s="152"/>
      <c r="BN98" s="152"/>
      <c r="BO98" s="152"/>
      <c r="BP98" s="152"/>
      <c r="BQ98" s="152"/>
      <c r="BR98" s="152"/>
      <c r="BS98" s="152"/>
      <c r="BT98" s="152"/>
      <c r="BU98" s="152"/>
      <c r="BV98" s="152"/>
      <c r="BW98" s="152"/>
      <c r="BX98" s="152"/>
      <c r="BY98" s="152"/>
      <c r="BZ98" s="152"/>
      <c r="CA98" s="152"/>
      <c r="CB98" s="152"/>
      <c r="CC98" s="152"/>
      <c r="CD98" s="152"/>
      <c r="CE98" s="152"/>
      <c r="CF98" s="152"/>
      <c r="CG98" s="152"/>
      <c r="CH98" s="152"/>
      <c r="CI98" s="152"/>
      <c r="CJ98" s="152"/>
      <c r="CK98" s="152"/>
      <c r="CL98" s="152"/>
      <c r="CM98" s="152"/>
      <c r="CN98" s="152"/>
      <c r="CO98" s="152"/>
      <c r="CP98" s="152"/>
      <c r="CQ98" s="152"/>
      <c r="CR98" s="152"/>
      <c r="CS98" s="152"/>
      <c r="CT98" s="152"/>
      <c r="CU98" s="152"/>
      <c r="CV98" s="152"/>
      <c r="CW98" s="152"/>
      <c r="CX98" s="152"/>
      <c r="CY98" s="152"/>
      <c r="CZ98" s="152"/>
      <c r="DA98" s="152"/>
      <c r="DB98" s="152"/>
      <c r="DC98" s="152"/>
      <c r="DD98" s="152"/>
      <c r="DE98" s="152"/>
      <c r="DF98" s="152"/>
      <c r="DG98" s="152"/>
      <c r="DH98" s="152"/>
      <c r="DI98" s="152"/>
      <c r="DJ98" s="152"/>
      <c r="DK98" s="152"/>
      <c r="DL98" s="152"/>
      <c r="DM98" s="152"/>
      <c r="DN98" s="152"/>
      <c r="DO98" s="152"/>
      <c r="DP98" s="152"/>
      <c r="DQ98" s="152"/>
      <c r="DR98" s="152"/>
      <c r="DS98" s="152"/>
      <c r="DT98" s="152"/>
      <c r="DU98" s="152"/>
      <c r="DV98" s="152"/>
      <c r="DW98" s="152"/>
      <c r="DX98" s="152"/>
      <c r="DY98" s="152"/>
      <c r="DZ98" s="152"/>
      <c r="EA98" s="152"/>
      <c r="EB98" s="152"/>
      <c r="EC98" s="152"/>
      <c r="ED98" s="152"/>
      <c r="EE98" s="152"/>
      <c r="EF98" s="152"/>
      <c r="EG98" s="152"/>
      <c r="EH98" s="152"/>
      <c r="EI98" s="152"/>
      <c r="EJ98" s="152"/>
      <c r="EK98" s="152"/>
      <c r="EL98" s="152"/>
      <c r="EM98" s="152"/>
      <c r="EN98" s="152"/>
      <c r="EO98" s="152"/>
      <c r="EP98" s="152"/>
      <c r="EQ98" s="152"/>
      <c r="ER98" s="152"/>
    </row>
    <row r="99" s="151" customFormat="1" hidden="1" customHeight="1" spans="1:148">
      <c r="A99" s="166" t="s">
        <v>348</v>
      </c>
      <c r="B99" s="167" t="s">
        <v>380</v>
      </c>
      <c r="C99" s="167" t="s">
        <v>102</v>
      </c>
      <c r="D99" s="168">
        <v>98</v>
      </c>
      <c r="E99" s="167" t="s">
        <v>487</v>
      </c>
      <c r="F99" s="167" t="s">
        <v>488</v>
      </c>
      <c r="G99" s="199"/>
      <c r="H99" s="199">
        <v>0</v>
      </c>
      <c r="I99" s="199"/>
      <c r="J99" s="199"/>
      <c r="K99" s="179">
        <v>0.5</v>
      </c>
      <c r="L99" s="179"/>
      <c r="M99" s="200"/>
      <c r="N99" s="178" t="s">
        <v>104</v>
      </c>
      <c r="O99" s="178"/>
      <c r="P99" s="178"/>
      <c r="Q99" s="178"/>
      <c r="R99" s="178"/>
      <c r="S99" s="178"/>
      <c r="T99" s="200"/>
      <c r="U99" s="200"/>
      <c r="V99" s="202">
        <v>3</v>
      </c>
      <c r="W99" s="202"/>
      <c r="X99" s="202"/>
      <c r="Y99" s="202"/>
      <c r="Z99" s="202"/>
      <c r="AA99" s="202"/>
      <c r="AB99" s="200"/>
      <c r="AC99" s="200"/>
      <c r="AD99" s="200"/>
      <c r="AE99" s="200"/>
      <c r="AF99" s="167"/>
      <c r="AG99" s="187"/>
      <c r="AH99" s="172"/>
      <c r="AI99" s="172"/>
      <c r="AJ99" s="167" t="s">
        <v>113</v>
      </c>
      <c r="AK99" s="167"/>
      <c r="AL99" s="167"/>
      <c r="AM99" s="167"/>
      <c r="AN99" s="167"/>
      <c r="AO99" s="167"/>
      <c r="AP99" s="167"/>
      <c r="AQ99" s="189"/>
      <c r="AR99" s="189"/>
      <c r="AS99" s="189"/>
      <c r="AT99" s="152"/>
      <c r="AU99" s="152"/>
      <c r="AV99" s="152"/>
      <c r="AW99" s="152"/>
      <c r="AX99" s="152"/>
      <c r="AY99" s="152"/>
      <c r="AZ99" s="152"/>
      <c r="BA99" s="152"/>
      <c r="BB99" s="152"/>
      <c r="BC99" s="152"/>
      <c r="BD99" s="152"/>
      <c r="BE99" s="152"/>
      <c r="BF99" s="152"/>
      <c r="BG99" s="152"/>
      <c r="BH99" s="152"/>
      <c r="BI99" s="152"/>
      <c r="BJ99" s="152"/>
      <c r="BK99" s="152"/>
      <c r="BL99" s="152"/>
      <c r="BM99" s="152"/>
      <c r="BN99" s="152"/>
      <c r="BO99" s="152"/>
      <c r="BP99" s="152"/>
      <c r="BQ99" s="152"/>
      <c r="BR99" s="152"/>
      <c r="BS99" s="152"/>
      <c r="BT99" s="152"/>
      <c r="BU99" s="152"/>
      <c r="BV99" s="152"/>
      <c r="BW99" s="152"/>
      <c r="BX99" s="152"/>
      <c r="BY99" s="152"/>
      <c r="BZ99" s="152"/>
      <c r="CA99" s="152"/>
      <c r="CB99" s="152"/>
      <c r="CC99" s="152"/>
      <c r="CD99" s="152"/>
      <c r="CE99" s="152"/>
      <c r="CF99" s="152"/>
      <c r="CG99" s="152"/>
      <c r="CH99" s="152"/>
      <c r="CI99" s="152"/>
      <c r="CJ99" s="152"/>
      <c r="CK99" s="152"/>
      <c r="CL99" s="152"/>
      <c r="CM99" s="152"/>
      <c r="CN99" s="152"/>
      <c r="CO99" s="152"/>
      <c r="CP99" s="152"/>
      <c r="CQ99" s="152"/>
      <c r="CR99" s="152"/>
      <c r="CS99" s="152"/>
      <c r="CT99" s="152"/>
      <c r="CU99" s="152"/>
      <c r="CV99" s="152"/>
      <c r="CW99" s="152"/>
      <c r="CX99" s="152"/>
      <c r="CY99" s="152"/>
      <c r="CZ99" s="152"/>
      <c r="DA99" s="152"/>
      <c r="DB99" s="152"/>
      <c r="DC99" s="152"/>
      <c r="DD99" s="152"/>
      <c r="DE99" s="152"/>
      <c r="DF99" s="152"/>
      <c r="DG99" s="152"/>
      <c r="DH99" s="152"/>
      <c r="DI99" s="152"/>
      <c r="DJ99" s="152"/>
      <c r="DK99" s="152"/>
      <c r="DL99" s="152"/>
      <c r="DM99" s="152"/>
      <c r="DN99" s="152"/>
      <c r="DO99" s="152"/>
      <c r="DP99" s="152"/>
      <c r="DQ99" s="152"/>
      <c r="DR99" s="152"/>
      <c r="DS99" s="152"/>
      <c r="DT99" s="152"/>
      <c r="DU99" s="152"/>
      <c r="DV99" s="152"/>
      <c r="DW99" s="152"/>
      <c r="DX99" s="152"/>
      <c r="DY99" s="152"/>
      <c r="DZ99" s="152"/>
      <c r="EA99" s="152"/>
      <c r="EB99" s="152"/>
      <c r="EC99" s="152"/>
      <c r="ED99" s="152"/>
      <c r="EE99" s="152"/>
      <c r="EF99" s="152"/>
      <c r="EG99" s="152"/>
      <c r="EH99" s="152"/>
      <c r="EI99" s="152"/>
      <c r="EJ99" s="152"/>
      <c r="EK99" s="152"/>
      <c r="EL99" s="152"/>
      <c r="EM99" s="152"/>
      <c r="EN99" s="152"/>
      <c r="EO99" s="152"/>
      <c r="EP99" s="152"/>
      <c r="EQ99" s="152"/>
      <c r="ER99" s="152"/>
    </row>
    <row r="100" s="151" customFormat="1" hidden="1" customHeight="1" spans="1:148">
      <c r="A100" s="166" t="s">
        <v>348</v>
      </c>
      <c r="B100" s="167" t="s">
        <v>380</v>
      </c>
      <c r="C100" s="167" t="s">
        <v>102</v>
      </c>
      <c r="D100" s="168">
        <v>99</v>
      </c>
      <c r="E100" s="167" t="s">
        <v>489</v>
      </c>
      <c r="F100" s="167" t="s">
        <v>490</v>
      </c>
      <c r="G100" s="199"/>
      <c r="H100" s="199">
        <v>0</v>
      </c>
      <c r="I100" s="199"/>
      <c r="J100" s="199"/>
      <c r="K100" s="179">
        <v>0.5</v>
      </c>
      <c r="L100" s="179"/>
      <c r="M100" s="200"/>
      <c r="N100" s="178" t="s">
        <v>104</v>
      </c>
      <c r="O100" s="178"/>
      <c r="P100" s="178"/>
      <c r="Q100" s="178"/>
      <c r="R100" s="178"/>
      <c r="S100" s="178"/>
      <c r="T100" s="200"/>
      <c r="U100" s="200"/>
      <c r="V100" s="202">
        <v>3</v>
      </c>
      <c r="W100" s="202"/>
      <c r="X100" s="202"/>
      <c r="Y100" s="202"/>
      <c r="Z100" s="202"/>
      <c r="AA100" s="202"/>
      <c r="AB100" s="200"/>
      <c r="AC100" s="200"/>
      <c r="AD100" s="200"/>
      <c r="AE100" s="200"/>
      <c r="AF100" s="167"/>
      <c r="AG100" s="187"/>
      <c r="AH100" s="172"/>
      <c r="AI100" s="172"/>
      <c r="AJ100" s="167" t="s">
        <v>113</v>
      </c>
      <c r="AK100" s="167"/>
      <c r="AL100" s="167"/>
      <c r="AM100" s="167"/>
      <c r="AN100" s="167"/>
      <c r="AO100" s="167"/>
      <c r="AP100" s="167"/>
      <c r="AQ100" s="189"/>
      <c r="AR100" s="189"/>
      <c r="AS100" s="189"/>
      <c r="AT100" s="152"/>
      <c r="AU100" s="152"/>
      <c r="AV100" s="152"/>
      <c r="AW100" s="152"/>
      <c r="AX100" s="152"/>
      <c r="AY100" s="152"/>
      <c r="AZ100" s="152"/>
      <c r="BA100" s="152"/>
      <c r="BB100" s="152"/>
      <c r="BC100" s="152"/>
      <c r="BD100" s="152"/>
      <c r="BE100" s="152"/>
      <c r="BF100" s="152"/>
      <c r="BG100" s="152"/>
      <c r="BH100" s="152"/>
      <c r="BI100" s="152"/>
      <c r="BJ100" s="152"/>
      <c r="BK100" s="152"/>
      <c r="BL100" s="152"/>
      <c r="BM100" s="152"/>
      <c r="BN100" s="152"/>
      <c r="BO100" s="152"/>
      <c r="BP100" s="152"/>
      <c r="BQ100" s="152"/>
      <c r="BR100" s="152"/>
      <c r="BS100" s="152"/>
      <c r="BT100" s="152"/>
      <c r="BU100" s="152"/>
      <c r="BV100" s="152"/>
      <c r="BW100" s="152"/>
      <c r="BX100" s="152"/>
      <c r="BY100" s="152"/>
      <c r="BZ100" s="152"/>
      <c r="CA100" s="152"/>
      <c r="CB100" s="152"/>
      <c r="CC100" s="152"/>
      <c r="CD100" s="152"/>
      <c r="CE100" s="152"/>
      <c r="CF100" s="152"/>
      <c r="CG100" s="152"/>
      <c r="CH100" s="152"/>
      <c r="CI100" s="152"/>
      <c r="CJ100" s="152"/>
      <c r="CK100" s="152"/>
      <c r="CL100" s="152"/>
      <c r="CM100" s="152"/>
      <c r="CN100" s="152"/>
      <c r="CO100" s="152"/>
      <c r="CP100" s="152"/>
      <c r="CQ100" s="152"/>
      <c r="CR100" s="152"/>
      <c r="CS100" s="152"/>
      <c r="CT100" s="152"/>
      <c r="CU100" s="152"/>
      <c r="CV100" s="152"/>
      <c r="CW100" s="152"/>
      <c r="CX100" s="152"/>
      <c r="CY100" s="152"/>
      <c r="CZ100" s="152"/>
      <c r="DA100" s="152"/>
      <c r="DB100" s="152"/>
      <c r="DC100" s="152"/>
      <c r="DD100" s="152"/>
      <c r="DE100" s="152"/>
      <c r="DF100" s="152"/>
      <c r="DG100" s="152"/>
      <c r="DH100" s="152"/>
      <c r="DI100" s="152"/>
      <c r="DJ100" s="152"/>
      <c r="DK100" s="152"/>
      <c r="DL100" s="152"/>
      <c r="DM100" s="152"/>
      <c r="DN100" s="152"/>
      <c r="DO100" s="152"/>
      <c r="DP100" s="152"/>
      <c r="DQ100" s="152"/>
      <c r="DR100" s="152"/>
      <c r="DS100" s="152"/>
      <c r="DT100" s="152"/>
      <c r="DU100" s="152"/>
      <c r="DV100" s="152"/>
      <c r="DW100" s="152"/>
      <c r="DX100" s="152"/>
      <c r="DY100" s="152"/>
      <c r="DZ100" s="152"/>
      <c r="EA100" s="152"/>
      <c r="EB100" s="152"/>
      <c r="EC100" s="152"/>
      <c r="ED100" s="152"/>
      <c r="EE100" s="152"/>
      <c r="EF100" s="152"/>
      <c r="EG100" s="152"/>
      <c r="EH100" s="152"/>
      <c r="EI100" s="152"/>
      <c r="EJ100" s="152"/>
      <c r="EK100" s="152"/>
      <c r="EL100" s="152"/>
      <c r="EM100" s="152"/>
      <c r="EN100" s="152"/>
      <c r="EO100" s="152"/>
      <c r="EP100" s="152"/>
      <c r="EQ100" s="152"/>
      <c r="ER100" s="152"/>
    </row>
    <row r="101" s="154" customFormat="1" customHeight="1" spans="1:148">
      <c r="A101" s="166" t="s">
        <v>348</v>
      </c>
      <c r="B101" s="167" t="s">
        <v>101</v>
      </c>
      <c r="C101" s="167" t="s">
        <v>201</v>
      </c>
      <c r="D101" s="168">
        <v>100</v>
      </c>
      <c r="E101" s="167" t="s">
        <v>491</v>
      </c>
      <c r="F101" s="167" t="s">
        <v>491</v>
      </c>
      <c r="G101" s="199"/>
      <c r="H101" s="199">
        <v>0.343333333333333</v>
      </c>
      <c r="I101" s="199"/>
      <c r="J101" s="199">
        <v>0.353333333333333</v>
      </c>
      <c r="K101" s="179">
        <v>0.5</v>
      </c>
      <c r="L101" s="179"/>
      <c r="M101" s="200"/>
      <c r="N101" s="178" t="s">
        <v>104</v>
      </c>
      <c r="O101" s="178">
        <f t="shared" ref="O101:O109" si="51">R101*1.6</f>
        <v>0.32</v>
      </c>
      <c r="P101" s="178">
        <f t="shared" ref="P101:P109" si="52">R101*1.4</f>
        <v>0.28</v>
      </c>
      <c r="Q101" s="178">
        <f t="shared" ref="Q101:Q109" si="53">R101*1.2</f>
        <v>0.24</v>
      </c>
      <c r="R101" s="181">
        <v>0.2</v>
      </c>
      <c r="S101" s="178">
        <f t="shared" ref="S101:S109" si="54">R101*0.8</f>
        <v>0.16</v>
      </c>
      <c r="T101" s="200"/>
      <c r="U101" s="200" t="s">
        <v>350</v>
      </c>
      <c r="V101" s="202">
        <v>2</v>
      </c>
      <c r="W101" s="202"/>
      <c r="X101" s="202"/>
      <c r="Y101" s="202"/>
      <c r="Z101" s="202"/>
      <c r="AA101" s="202"/>
      <c r="AB101" s="200"/>
      <c r="AC101" s="200"/>
      <c r="AD101" s="200"/>
      <c r="AE101" s="200"/>
      <c r="AF101" s="167"/>
      <c r="AG101" s="205"/>
      <c r="AH101" s="172" t="s">
        <v>492</v>
      </c>
      <c r="AI101" s="167"/>
      <c r="AJ101" s="167" t="s">
        <v>133</v>
      </c>
      <c r="AK101" s="167"/>
      <c r="AL101" s="167"/>
      <c r="AM101" s="167"/>
      <c r="AN101" s="167"/>
      <c r="AO101" s="190">
        <v>0.417</v>
      </c>
      <c r="AP101" s="190">
        <v>0.522333333333333</v>
      </c>
      <c r="AQ101" s="192">
        <f>(0.443+0.589+0.613)/3</f>
        <v>0.548333333333333</v>
      </c>
      <c r="AR101" s="189"/>
      <c r="AS101" s="189"/>
      <c r="AT101" s="152"/>
      <c r="AU101" s="152"/>
      <c r="AV101" s="152"/>
      <c r="AW101" s="152"/>
      <c r="AX101" s="152"/>
      <c r="AY101" s="152"/>
      <c r="AZ101" s="152"/>
      <c r="BA101" s="152"/>
      <c r="BB101" s="152"/>
      <c r="BC101" s="152"/>
      <c r="BD101" s="152"/>
      <c r="BE101" s="152"/>
      <c r="BF101" s="152"/>
      <c r="BG101" s="152"/>
      <c r="BH101" s="152"/>
      <c r="BI101" s="152"/>
      <c r="BJ101" s="152"/>
      <c r="BK101" s="152"/>
      <c r="BL101" s="152"/>
      <c r="BM101" s="152"/>
      <c r="BN101" s="152"/>
      <c r="BO101" s="152"/>
      <c r="BP101" s="152"/>
      <c r="BQ101" s="152"/>
      <c r="BR101" s="152"/>
      <c r="BS101" s="152"/>
      <c r="BT101" s="152"/>
      <c r="BU101" s="152"/>
      <c r="BV101" s="152"/>
      <c r="BW101" s="152"/>
      <c r="BX101" s="152"/>
      <c r="BY101" s="152"/>
      <c r="BZ101" s="152"/>
      <c r="CA101" s="152"/>
      <c r="CB101" s="152"/>
      <c r="CC101" s="152"/>
      <c r="CD101" s="152"/>
      <c r="CE101" s="152"/>
      <c r="CF101" s="152"/>
      <c r="CG101" s="152"/>
      <c r="CH101" s="152"/>
      <c r="CI101" s="152"/>
      <c r="CJ101" s="152"/>
      <c r="CK101" s="152"/>
      <c r="CL101" s="152"/>
      <c r="CM101" s="152"/>
      <c r="CN101" s="152"/>
      <c r="CO101" s="152"/>
      <c r="CP101" s="152"/>
      <c r="CQ101" s="152"/>
      <c r="CR101" s="152"/>
      <c r="CS101" s="152"/>
      <c r="CT101" s="152"/>
      <c r="CU101" s="152"/>
      <c r="CV101" s="152"/>
      <c r="CW101" s="152"/>
      <c r="CX101" s="152"/>
      <c r="CY101" s="152"/>
      <c r="CZ101" s="152"/>
      <c r="DA101" s="152"/>
      <c r="DB101" s="152"/>
      <c r="DC101" s="152"/>
      <c r="DD101" s="152"/>
      <c r="DE101" s="152"/>
      <c r="DF101" s="152"/>
      <c r="DG101" s="152"/>
      <c r="DH101" s="152"/>
      <c r="DI101" s="152"/>
      <c r="DJ101" s="152"/>
      <c r="DK101" s="152"/>
      <c r="DL101" s="152"/>
      <c r="DM101" s="152"/>
      <c r="DN101" s="152"/>
      <c r="DO101" s="152"/>
      <c r="DP101" s="152"/>
      <c r="DQ101" s="152"/>
      <c r="DR101" s="152"/>
      <c r="DS101" s="152"/>
      <c r="DT101" s="152"/>
      <c r="DU101" s="152"/>
      <c r="DV101" s="152"/>
      <c r="DW101" s="152"/>
      <c r="DX101" s="152"/>
      <c r="DY101" s="152"/>
      <c r="DZ101" s="152"/>
      <c r="EA101" s="152"/>
      <c r="EB101" s="152"/>
      <c r="EC101" s="152"/>
      <c r="ED101" s="152"/>
      <c r="EE101" s="152"/>
      <c r="EF101" s="152"/>
      <c r="EG101" s="152"/>
      <c r="EH101" s="152"/>
      <c r="EI101" s="152"/>
      <c r="EJ101" s="152"/>
      <c r="EK101" s="152"/>
      <c r="EL101" s="152"/>
      <c r="EM101" s="152"/>
      <c r="EN101" s="152"/>
      <c r="EO101" s="152"/>
      <c r="EP101" s="152"/>
      <c r="EQ101" s="152"/>
      <c r="ER101" s="152"/>
    </row>
    <row r="102" s="154" customFormat="1" customHeight="1" spans="1:148">
      <c r="A102" s="166" t="s">
        <v>348</v>
      </c>
      <c r="B102" s="167" t="s">
        <v>101</v>
      </c>
      <c r="C102" s="167" t="s">
        <v>201</v>
      </c>
      <c r="D102" s="168">
        <v>101</v>
      </c>
      <c r="E102" s="167" t="s">
        <v>493</v>
      </c>
      <c r="F102" s="167" t="s">
        <v>493</v>
      </c>
      <c r="G102" s="199"/>
      <c r="H102" s="199">
        <v>1.34433333333333</v>
      </c>
      <c r="I102" s="199"/>
      <c r="J102" s="199">
        <v>1.189</v>
      </c>
      <c r="K102" s="179">
        <v>0.5</v>
      </c>
      <c r="L102" s="179"/>
      <c r="M102" s="200"/>
      <c r="N102" s="178" t="s">
        <v>104</v>
      </c>
      <c r="O102" s="178">
        <f t="shared" si="51"/>
        <v>3.2</v>
      </c>
      <c r="P102" s="178">
        <f t="shared" si="52"/>
        <v>2.8</v>
      </c>
      <c r="Q102" s="178">
        <f t="shared" si="53"/>
        <v>2.4</v>
      </c>
      <c r="R102" s="181">
        <v>2</v>
      </c>
      <c r="S102" s="178">
        <f t="shared" si="54"/>
        <v>1.6</v>
      </c>
      <c r="T102" s="200"/>
      <c r="U102" s="178" t="s">
        <v>187</v>
      </c>
      <c r="V102" s="202">
        <v>2</v>
      </c>
      <c r="W102" s="202"/>
      <c r="X102" s="202"/>
      <c r="Y102" s="202"/>
      <c r="Z102" s="202"/>
      <c r="AA102" s="202"/>
      <c r="AB102" s="200"/>
      <c r="AC102" s="200"/>
      <c r="AD102" s="200"/>
      <c r="AE102" s="200"/>
      <c r="AF102" s="167"/>
      <c r="AG102" s="206"/>
      <c r="AH102" s="172" t="s">
        <v>494</v>
      </c>
      <c r="AI102" s="167" t="s">
        <v>495</v>
      </c>
      <c r="AJ102" s="167" t="s">
        <v>133</v>
      </c>
      <c r="AK102" s="167"/>
      <c r="AL102" s="167"/>
      <c r="AM102" s="167"/>
      <c r="AN102" s="167"/>
      <c r="AO102" s="190">
        <v>1.36666666666667</v>
      </c>
      <c r="AP102" s="191">
        <f>(1081+1203+2201)/3/1000</f>
        <v>1.495</v>
      </c>
      <c r="AQ102" s="191">
        <f>(1340+1473+1105)/3/1000</f>
        <v>1.306</v>
      </c>
      <c r="AR102" s="189"/>
      <c r="AS102" s="189"/>
      <c r="AT102" s="152"/>
      <c r="AU102" s="152"/>
      <c r="AV102" s="152"/>
      <c r="AW102" s="152"/>
      <c r="AX102" s="152"/>
      <c r="AY102" s="152"/>
      <c r="AZ102" s="152"/>
      <c r="BA102" s="152"/>
      <c r="BB102" s="152"/>
      <c r="BC102" s="152"/>
      <c r="BD102" s="152"/>
      <c r="BE102" s="152"/>
      <c r="BF102" s="152"/>
      <c r="BG102" s="152"/>
      <c r="BH102" s="152"/>
      <c r="BI102" s="152"/>
      <c r="BJ102" s="152"/>
      <c r="BK102" s="152"/>
      <c r="BL102" s="152"/>
      <c r="BM102" s="152"/>
      <c r="BN102" s="152"/>
      <c r="BO102" s="152"/>
      <c r="BP102" s="152"/>
      <c r="BQ102" s="152"/>
      <c r="BR102" s="152"/>
      <c r="BS102" s="152"/>
      <c r="BT102" s="152"/>
      <c r="BU102" s="152"/>
      <c r="BV102" s="152"/>
      <c r="BW102" s="152"/>
      <c r="BX102" s="152"/>
      <c r="BY102" s="152"/>
      <c r="BZ102" s="152"/>
      <c r="CA102" s="152"/>
      <c r="CB102" s="152"/>
      <c r="CC102" s="152"/>
      <c r="CD102" s="152"/>
      <c r="CE102" s="152"/>
      <c r="CF102" s="152"/>
      <c r="CG102" s="152"/>
      <c r="CH102" s="152"/>
      <c r="CI102" s="152"/>
      <c r="CJ102" s="152"/>
      <c r="CK102" s="152"/>
      <c r="CL102" s="152"/>
      <c r="CM102" s="152"/>
      <c r="CN102" s="152"/>
      <c r="CO102" s="152"/>
      <c r="CP102" s="152"/>
      <c r="CQ102" s="152"/>
      <c r="CR102" s="152"/>
      <c r="CS102" s="152"/>
      <c r="CT102" s="152"/>
      <c r="CU102" s="152"/>
      <c r="CV102" s="152"/>
      <c r="CW102" s="152"/>
      <c r="CX102" s="152"/>
      <c r="CY102" s="152"/>
      <c r="CZ102" s="152"/>
      <c r="DA102" s="152"/>
      <c r="DB102" s="152"/>
      <c r="DC102" s="152"/>
      <c r="DD102" s="152"/>
      <c r="DE102" s="152"/>
      <c r="DF102" s="152"/>
      <c r="DG102" s="152"/>
      <c r="DH102" s="152"/>
      <c r="DI102" s="152"/>
      <c r="DJ102" s="152"/>
      <c r="DK102" s="152"/>
      <c r="DL102" s="152"/>
      <c r="DM102" s="152"/>
      <c r="DN102" s="152"/>
      <c r="DO102" s="152"/>
      <c r="DP102" s="152"/>
      <c r="DQ102" s="152"/>
      <c r="DR102" s="152"/>
      <c r="DS102" s="152"/>
      <c r="DT102" s="152"/>
      <c r="DU102" s="152"/>
      <c r="DV102" s="152"/>
      <c r="DW102" s="152"/>
      <c r="DX102" s="152"/>
      <c r="DY102" s="152"/>
      <c r="DZ102" s="152"/>
      <c r="EA102" s="152"/>
      <c r="EB102" s="152"/>
      <c r="EC102" s="152"/>
      <c r="ED102" s="152"/>
      <c r="EE102" s="152"/>
      <c r="EF102" s="152"/>
      <c r="EG102" s="152"/>
      <c r="EH102" s="152"/>
      <c r="EI102" s="152"/>
      <c r="EJ102" s="152"/>
      <c r="EK102" s="152"/>
      <c r="EL102" s="152"/>
      <c r="EM102" s="152"/>
      <c r="EN102" s="152"/>
      <c r="EO102" s="152"/>
      <c r="EP102" s="152"/>
      <c r="EQ102" s="152"/>
      <c r="ER102" s="152"/>
    </row>
    <row r="103" s="154" customFormat="1" customHeight="1" spans="1:148">
      <c r="A103" s="166" t="s">
        <v>348</v>
      </c>
      <c r="B103" s="167" t="s">
        <v>101</v>
      </c>
      <c r="C103" s="167" t="s">
        <v>201</v>
      </c>
      <c r="D103" s="168">
        <v>102</v>
      </c>
      <c r="E103" s="167" t="s">
        <v>496</v>
      </c>
      <c r="F103" s="167" t="s">
        <v>496</v>
      </c>
      <c r="G103" s="199"/>
      <c r="H103" s="199">
        <v>0.900333333333333</v>
      </c>
      <c r="I103" s="199"/>
      <c r="J103" s="199">
        <v>0.877333333333333</v>
      </c>
      <c r="K103" s="179">
        <v>0.5</v>
      </c>
      <c r="L103" s="179"/>
      <c r="M103" s="200"/>
      <c r="N103" s="178" t="s">
        <v>104</v>
      </c>
      <c r="O103" s="178">
        <f t="shared" si="51"/>
        <v>0.32</v>
      </c>
      <c r="P103" s="178">
        <f t="shared" si="52"/>
        <v>0.28</v>
      </c>
      <c r="Q103" s="178">
        <f t="shared" si="53"/>
        <v>0.24</v>
      </c>
      <c r="R103" s="181">
        <v>0.2</v>
      </c>
      <c r="S103" s="178">
        <f t="shared" si="54"/>
        <v>0.16</v>
      </c>
      <c r="T103" s="200"/>
      <c r="U103" s="178" t="s">
        <v>350</v>
      </c>
      <c r="V103" s="202">
        <v>2</v>
      </c>
      <c r="W103" s="202"/>
      <c r="X103" s="202"/>
      <c r="Y103" s="202"/>
      <c r="Z103" s="202"/>
      <c r="AA103" s="202"/>
      <c r="AB103" s="200"/>
      <c r="AC103" s="200"/>
      <c r="AD103" s="200"/>
      <c r="AE103" s="200"/>
      <c r="AF103" s="167"/>
      <c r="AG103" s="206"/>
      <c r="AH103" s="172" t="s">
        <v>497</v>
      </c>
      <c r="AI103" s="167" t="s">
        <v>495</v>
      </c>
      <c r="AJ103" s="167" t="s">
        <v>133</v>
      </c>
      <c r="AK103" s="167"/>
      <c r="AL103" s="167"/>
      <c r="AM103" s="167"/>
      <c r="AN103" s="167"/>
      <c r="AO103" s="190">
        <v>0.933333333333333</v>
      </c>
      <c r="AP103" s="191">
        <f>(503+505+498)/3/1000</f>
        <v>0.502</v>
      </c>
      <c r="AQ103" s="191">
        <f>(636+703+669)/3/1000</f>
        <v>0.669333333333333</v>
      </c>
      <c r="AR103" s="189"/>
      <c r="AS103" s="189"/>
      <c r="AT103" s="152"/>
      <c r="AU103" s="152"/>
      <c r="AV103" s="152"/>
      <c r="AW103" s="152"/>
      <c r="AX103" s="152"/>
      <c r="AY103" s="152"/>
      <c r="AZ103" s="152"/>
      <c r="BA103" s="152"/>
      <c r="BB103" s="152"/>
      <c r="BC103" s="152"/>
      <c r="BD103" s="152"/>
      <c r="BE103" s="152"/>
      <c r="BF103" s="152"/>
      <c r="BG103" s="152"/>
      <c r="BH103" s="152"/>
      <c r="BI103" s="152"/>
      <c r="BJ103" s="152"/>
      <c r="BK103" s="152"/>
      <c r="BL103" s="152"/>
      <c r="BM103" s="152"/>
      <c r="BN103" s="152"/>
      <c r="BO103" s="152"/>
      <c r="BP103" s="152"/>
      <c r="BQ103" s="152"/>
      <c r="BR103" s="152"/>
      <c r="BS103" s="152"/>
      <c r="BT103" s="152"/>
      <c r="BU103" s="152"/>
      <c r="BV103" s="152"/>
      <c r="BW103" s="152"/>
      <c r="BX103" s="152"/>
      <c r="BY103" s="152"/>
      <c r="BZ103" s="152"/>
      <c r="CA103" s="152"/>
      <c r="CB103" s="152"/>
      <c r="CC103" s="152"/>
      <c r="CD103" s="152"/>
      <c r="CE103" s="152"/>
      <c r="CF103" s="152"/>
      <c r="CG103" s="152"/>
      <c r="CH103" s="152"/>
      <c r="CI103" s="152"/>
      <c r="CJ103" s="152"/>
      <c r="CK103" s="152"/>
      <c r="CL103" s="152"/>
      <c r="CM103" s="152"/>
      <c r="CN103" s="152"/>
      <c r="CO103" s="152"/>
      <c r="CP103" s="152"/>
      <c r="CQ103" s="152"/>
      <c r="CR103" s="152"/>
      <c r="CS103" s="152"/>
      <c r="CT103" s="152"/>
      <c r="CU103" s="152"/>
      <c r="CV103" s="152"/>
      <c r="CW103" s="152"/>
      <c r="CX103" s="152"/>
      <c r="CY103" s="152"/>
      <c r="CZ103" s="152"/>
      <c r="DA103" s="152"/>
      <c r="DB103" s="152"/>
      <c r="DC103" s="152"/>
      <c r="DD103" s="152"/>
      <c r="DE103" s="152"/>
      <c r="DF103" s="152"/>
      <c r="DG103" s="152"/>
      <c r="DH103" s="152"/>
      <c r="DI103" s="152"/>
      <c r="DJ103" s="152"/>
      <c r="DK103" s="152"/>
      <c r="DL103" s="152"/>
      <c r="DM103" s="152"/>
      <c r="DN103" s="152"/>
      <c r="DO103" s="152"/>
      <c r="DP103" s="152"/>
      <c r="DQ103" s="152"/>
      <c r="DR103" s="152"/>
      <c r="DS103" s="152"/>
      <c r="DT103" s="152"/>
      <c r="DU103" s="152"/>
      <c r="DV103" s="152"/>
      <c r="DW103" s="152"/>
      <c r="DX103" s="152"/>
      <c r="DY103" s="152"/>
      <c r="DZ103" s="152"/>
      <c r="EA103" s="152"/>
      <c r="EB103" s="152"/>
      <c r="EC103" s="152"/>
      <c r="ED103" s="152"/>
      <c r="EE103" s="152"/>
      <c r="EF103" s="152"/>
      <c r="EG103" s="152"/>
      <c r="EH103" s="152"/>
      <c r="EI103" s="152"/>
      <c r="EJ103" s="152"/>
      <c r="EK103" s="152"/>
      <c r="EL103" s="152"/>
      <c r="EM103" s="152"/>
      <c r="EN103" s="152"/>
      <c r="EO103" s="152"/>
      <c r="EP103" s="152"/>
      <c r="EQ103" s="152"/>
      <c r="ER103" s="152"/>
    </row>
    <row r="104" s="154" customFormat="1" customHeight="1" spans="1:148">
      <c r="A104" s="166" t="s">
        <v>348</v>
      </c>
      <c r="B104" s="167" t="s">
        <v>101</v>
      </c>
      <c r="C104" s="167" t="s">
        <v>102</v>
      </c>
      <c r="D104" s="168">
        <v>103</v>
      </c>
      <c r="E104" s="167" t="s">
        <v>498</v>
      </c>
      <c r="F104" s="167" t="s">
        <v>498</v>
      </c>
      <c r="G104" s="199"/>
      <c r="H104" s="199"/>
      <c r="I104" s="199"/>
      <c r="J104" s="199"/>
      <c r="K104" s="179">
        <v>0.5</v>
      </c>
      <c r="L104" s="179"/>
      <c r="M104" s="200"/>
      <c r="N104" s="178" t="s">
        <v>104</v>
      </c>
      <c r="O104" s="178">
        <f t="shared" si="51"/>
        <v>3.2</v>
      </c>
      <c r="P104" s="178">
        <f t="shared" si="52"/>
        <v>2.8</v>
      </c>
      <c r="Q104" s="178">
        <f t="shared" si="53"/>
        <v>2.4</v>
      </c>
      <c r="R104" s="181">
        <v>2</v>
      </c>
      <c r="S104" s="178">
        <f t="shared" si="54"/>
        <v>1.6</v>
      </c>
      <c r="T104" s="200"/>
      <c r="U104" s="178" t="s">
        <v>187</v>
      </c>
      <c r="V104" s="202">
        <v>2</v>
      </c>
      <c r="W104" s="202"/>
      <c r="X104" s="202"/>
      <c r="Y104" s="202"/>
      <c r="Z104" s="202"/>
      <c r="AA104" s="202"/>
      <c r="AB104" s="200"/>
      <c r="AC104" s="200"/>
      <c r="AD104" s="200"/>
      <c r="AE104" s="200"/>
      <c r="AF104" s="167"/>
      <c r="AG104" s="206"/>
      <c r="AH104" s="172" t="s">
        <v>499</v>
      </c>
      <c r="AI104" s="167" t="s">
        <v>495</v>
      </c>
      <c r="AJ104" s="167" t="s">
        <v>133</v>
      </c>
      <c r="AK104" s="167"/>
      <c r="AL104" s="167"/>
      <c r="AM104" s="167"/>
      <c r="AN104" s="167"/>
      <c r="AO104" s="190" t="s">
        <v>277</v>
      </c>
      <c r="AP104" s="190" t="s">
        <v>277</v>
      </c>
      <c r="AQ104" s="190" t="s">
        <v>277</v>
      </c>
      <c r="AR104" s="189"/>
      <c r="AS104" s="189"/>
      <c r="AT104" s="152"/>
      <c r="AU104" s="152"/>
      <c r="AV104" s="152"/>
      <c r="AW104" s="152"/>
      <c r="AX104" s="152"/>
      <c r="AY104" s="152"/>
      <c r="AZ104" s="152"/>
      <c r="BA104" s="152"/>
      <c r="BB104" s="152"/>
      <c r="BC104" s="152"/>
      <c r="BD104" s="152"/>
      <c r="BE104" s="152"/>
      <c r="BF104" s="152"/>
      <c r="BG104" s="152"/>
      <c r="BH104" s="152"/>
      <c r="BI104" s="152"/>
      <c r="BJ104" s="152"/>
      <c r="BK104" s="152"/>
      <c r="BL104" s="152"/>
      <c r="BM104" s="152"/>
      <c r="BN104" s="152"/>
      <c r="BO104" s="152"/>
      <c r="BP104" s="152"/>
      <c r="BQ104" s="152"/>
      <c r="BR104" s="152"/>
      <c r="BS104" s="152"/>
      <c r="BT104" s="152"/>
      <c r="BU104" s="152"/>
      <c r="BV104" s="152"/>
      <c r="BW104" s="152"/>
      <c r="BX104" s="152"/>
      <c r="BY104" s="152"/>
      <c r="BZ104" s="152"/>
      <c r="CA104" s="152"/>
      <c r="CB104" s="152"/>
      <c r="CC104" s="152"/>
      <c r="CD104" s="152"/>
      <c r="CE104" s="152"/>
      <c r="CF104" s="152"/>
      <c r="CG104" s="152"/>
      <c r="CH104" s="152"/>
      <c r="CI104" s="152"/>
      <c r="CJ104" s="152"/>
      <c r="CK104" s="152"/>
      <c r="CL104" s="152"/>
      <c r="CM104" s="152"/>
      <c r="CN104" s="152"/>
      <c r="CO104" s="152"/>
      <c r="CP104" s="152"/>
      <c r="CQ104" s="152"/>
      <c r="CR104" s="152"/>
      <c r="CS104" s="152"/>
      <c r="CT104" s="152"/>
      <c r="CU104" s="152"/>
      <c r="CV104" s="152"/>
      <c r="CW104" s="152"/>
      <c r="CX104" s="152"/>
      <c r="CY104" s="152"/>
      <c r="CZ104" s="152"/>
      <c r="DA104" s="152"/>
      <c r="DB104" s="152"/>
      <c r="DC104" s="152"/>
      <c r="DD104" s="152"/>
      <c r="DE104" s="152"/>
      <c r="DF104" s="152"/>
      <c r="DG104" s="152"/>
      <c r="DH104" s="152"/>
      <c r="DI104" s="152"/>
      <c r="DJ104" s="152"/>
      <c r="DK104" s="152"/>
      <c r="DL104" s="152"/>
      <c r="DM104" s="152"/>
      <c r="DN104" s="152"/>
      <c r="DO104" s="152"/>
      <c r="DP104" s="152"/>
      <c r="DQ104" s="152"/>
      <c r="DR104" s="152"/>
      <c r="DS104" s="152"/>
      <c r="DT104" s="152"/>
      <c r="DU104" s="152"/>
      <c r="DV104" s="152"/>
      <c r="DW104" s="152"/>
      <c r="DX104" s="152"/>
      <c r="DY104" s="152"/>
      <c r="DZ104" s="152"/>
      <c r="EA104" s="152"/>
      <c r="EB104" s="152"/>
      <c r="EC104" s="152"/>
      <c r="ED104" s="152"/>
      <c r="EE104" s="152"/>
      <c r="EF104" s="152"/>
      <c r="EG104" s="152"/>
      <c r="EH104" s="152"/>
      <c r="EI104" s="152"/>
      <c r="EJ104" s="152"/>
      <c r="EK104" s="152"/>
      <c r="EL104" s="152"/>
      <c r="EM104" s="152"/>
      <c r="EN104" s="152"/>
      <c r="EO104" s="152"/>
      <c r="EP104" s="152"/>
      <c r="EQ104" s="152"/>
      <c r="ER104" s="152"/>
    </row>
    <row r="105" s="154" customFormat="1" customHeight="1" spans="1:148">
      <c r="A105" s="166" t="s">
        <v>348</v>
      </c>
      <c r="B105" s="167" t="s">
        <v>101</v>
      </c>
      <c r="C105" s="167" t="s">
        <v>102</v>
      </c>
      <c r="D105" s="168">
        <v>104</v>
      </c>
      <c r="E105" s="167" t="s">
        <v>500</v>
      </c>
      <c r="F105" s="167" t="s">
        <v>500</v>
      </c>
      <c r="G105" s="199"/>
      <c r="H105" s="199"/>
      <c r="I105" s="199"/>
      <c r="J105" s="199"/>
      <c r="K105" s="179">
        <v>0.5</v>
      </c>
      <c r="L105" s="179"/>
      <c r="M105" s="200"/>
      <c r="N105" s="178" t="s">
        <v>104</v>
      </c>
      <c r="O105" s="178">
        <f t="shared" si="51"/>
        <v>0.32</v>
      </c>
      <c r="P105" s="178">
        <f t="shared" si="52"/>
        <v>0.28</v>
      </c>
      <c r="Q105" s="178">
        <f t="shared" si="53"/>
        <v>0.24</v>
      </c>
      <c r="R105" s="181">
        <v>0.2</v>
      </c>
      <c r="S105" s="178">
        <f t="shared" si="54"/>
        <v>0.16</v>
      </c>
      <c r="T105" s="200"/>
      <c r="U105" s="178" t="s">
        <v>350</v>
      </c>
      <c r="V105" s="202">
        <v>2</v>
      </c>
      <c r="W105" s="202"/>
      <c r="X105" s="202"/>
      <c r="Y105" s="202"/>
      <c r="Z105" s="202"/>
      <c r="AA105" s="202"/>
      <c r="AB105" s="200"/>
      <c r="AC105" s="200"/>
      <c r="AD105" s="200"/>
      <c r="AE105" s="200"/>
      <c r="AF105" s="167"/>
      <c r="AG105" s="206"/>
      <c r="AH105" s="172" t="s">
        <v>501</v>
      </c>
      <c r="AI105" s="167" t="s">
        <v>495</v>
      </c>
      <c r="AJ105" s="167" t="s">
        <v>133</v>
      </c>
      <c r="AK105" s="167"/>
      <c r="AL105" s="167"/>
      <c r="AM105" s="167"/>
      <c r="AN105" s="167"/>
      <c r="AO105" s="190" t="s">
        <v>277</v>
      </c>
      <c r="AP105" s="190" t="s">
        <v>277</v>
      </c>
      <c r="AQ105" s="190" t="s">
        <v>277</v>
      </c>
      <c r="AR105" s="189"/>
      <c r="AS105" s="189"/>
      <c r="AT105" s="152"/>
      <c r="AU105" s="152"/>
      <c r="AV105" s="152"/>
      <c r="AW105" s="152"/>
      <c r="AX105" s="152"/>
      <c r="AY105" s="152"/>
      <c r="AZ105" s="152"/>
      <c r="BA105" s="152"/>
      <c r="BB105" s="152"/>
      <c r="BC105" s="152"/>
      <c r="BD105" s="152"/>
      <c r="BE105" s="152"/>
      <c r="BF105" s="152"/>
      <c r="BG105" s="152"/>
      <c r="BH105" s="152"/>
      <c r="BI105" s="152"/>
      <c r="BJ105" s="152"/>
      <c r="BK105" s="152"/>
      <c r="BL105" s="152"/>
      <c r="BM105" s="152"/>
      <c r="BN105" s="152"/>
      <c r="BO105" s="152"/>
      <c r="BP105" s="152"/>
      <c r="BQ105" s="152"/>
      <c r="BR105" s="152"/>
      <c r="BS105" s="152"/>
      <c r="BT105" s="152"/>
      <c r="BU105" s="152"/>
      <c r="BV105" s="152"/>
      <c r="BW105" s="152"/>
      <c r="BX105" s="152"/>
      <c r="BY105" s="152"/>
      <c r="BZ105" s="152"/>
      <c r="CA105" s="152"/>
      <c r="CB105" s="152"/>
      <c r="CC105" s="152"/>
      <c r="CD105" s="152"/>
      <c r="CE105" s="152"/>
      <c r="CF105" s="152"/>
      <c r="CG105" s="152"/>
      <c r="CH105" s="152"/>
      <c r="CI105" s="152"/>
      <c r="CJ105" s="152"/>
      <c r="CK105" s="152"/>
      <c r="CL105" s="152"/>
      <c r="CM105" s="152"/>
      <c r="CN105" s="152"/>
      <c r="CO105" s="152"/>
      <c r="CP105" s="152"/>
      <c r="CQ105" s="152"/>
      <c r="CR105" s="152"/>
      <c r="CS105" s="152"/>
      <c r="CT105" s="152"/>
      <c r="CU105" s="152"/>
      <c r="CV105" s="152"/>
      <c r="CW105" s="152"/>
      <c r="CX105" s="152"/>
      <c r="CY105" s="152"/>
      <c r="CZ105" s="152"/>
      <c r="DA105" s="152"/>
      <c r="DB105" s="152"/>
      <c r="DC105" s="152"/>
      <c r="DD105" s="152"/>
      <c r="DE105" s="152"/>
      <c r="DF105" s="152"/>
      <c r="DG105" s="152"/>
      <c r="DH105" s="152"/>
      <c r="DI105" s="152"/>
      <c r="DJ105" s="152"/>
      <c r="DK105" s="152"/>
      <c r="DL105" s="152"/>
      <c r="DM105" s="152"/>
      <c r="DN105" s="152"/>
      <c r="DO105" s="152"/>
      <c r="DP105" s="152"/>
      <c r="DQ105" s="152"/>
      <c r="DR105" s="152"/>
      <c r="DS105" s="152"/>
      <c r="DT105" s="152"/>
      <c r="DU105" s="152"/>
      <c r="DV105" s="152"/>
      <c r="DW105" s="152"/>
      <c r="DX105" s="152"/>
      <c r="DY105" s="152"/>
      <c r="DZ105" s="152"/>
      <c r="EA105" s="152"/>
      <c r="EB105" s="152"/>
      <c r="EC105" s="152"/>
      <c r="ED105" s="152"/>
      <c r="EE105" s="152"/>
      <c r="EF105" s="152"/>
      <c r="EG105" s="152"/>
      <c r="EH105" s="152"/>
      <c r="EI105" s="152"/>
      <c r="EJ105" s="152"/>
      <c r="EK105" s="152"/>
      <c r="EL105" s="152"/>
      <c r="EM105" s="152"/>
      <c r="EN105" s="152"/>
      <c r="EO105" s="152"/>
      <c r="EP105" s="152"/>
      <c r="EQ105" s="152"/>
      <c r="ER105" s="152"/>
    </row>
    <row r="106" s="154" customFormat="1" customHeight="1" spans="1:148">
      <c r="A106" s="166" t="s">
        <v>348</v>
      </c>
      <c r="B106" s="167" t="s">
        <v>101</v>
      </c>
      <c r="C106" s="167" t="s">
        <v>201</v>
      </c>
      <c r="D106" s="168">
        <v>105</v>
      </c>
      <c r="E106" s="167" t="s">
        <v>502</v>
      </c>
      <c r="F106" s="167" t="s">
        <v>502</v>
      </c>
      <c r="G106" s="199"/>
      <c r="H106" s="199">
        <v>0.84</v>
      </c>
      <c r="I106" s="199"/>
      <c r="J106" s="199">
        <v>0.983333333333333</v>
      </c>
      <c r="K106" s="179">
        <v>0.5</v>
      </c>
      <c r="L106" s="179"/>
      <c r="M106" s="200"/>
      <c r="N106" s="178" t="s">
        <v>104</v>
      </c>
      <c r="O106" s="178">
        <f t="shared" si="51"/>
        <v>3.2</v>
      </c>
      <c r="P106" s="178">
        <f t="shared" si="52"/>
        <v>2.8</v>
      </c>
      <c r="Q106" s="178">
        <f t="shared" si="53"/>
        <v>2.4</v>
      </c>
      <c r="R106" s="181">
        <v>2</v>
      </c>
      <c r="S106" s="178">
        <f t="shared" si="54"/>
        <v>1.6</v>
      </c>
      <c r="T106" s="200"/>
      <c r="U106" s="178" t="s">
        <v>187</v>
      </c>
      <c r="V106" s="202">
        <v>2</v>
      </c>
      <c r="W106" s="202"/>
      <c r="X106" s="202"/>
      <c r="Y106" s="202"/>
      <c r="Z106" s="202"/>
      <c r="AA106" s="202"/>
      <c r="AB106" s="200"/>
      <c r="AC106" s="200"/>
      <c r="AD106" s="200"/>
      <c r="AE106" s="200"/>
      <c r="AF106" s="167"/>
      <c r="AG106" s="206"/>
      <c r="AH106" s="172" t="s">
        <v>503</v>
      </c>
      <c r="AI106" s="167" t="s">
        <v>495</v>
      </c>
      <c r="AJ106" s="167" t="s">
        <v>133</v>
      </c>
      <c r="AK106" s="167"/>
      <c r="AL106" s="167"/>
      <c r="AM106" s="167"/>
      <c r="AN106" s="167"/>
      <c r="AO106" s="190">
        <v>1.09866666666667</v>
      </c>
      <c r="AP106" s="194">
        <f>(1.134+1.01+1)/3</f>
        <v>1.048</v>
      </c>
      <c r="AQ106" s="192">
        <f>(1.113+1.234+1.4)/3</f>
        <v>1.249</v>
      </c>
      <c r="AR106" s="189"/>
      <c r="AS106" s="189"/>
      <c r="AT106" s="152"/>
      <c r="AU106" s="152"/>
      <c r="AV106" s="152"/>
      <c r="AW106" s="152"/>
      <c r="AX106" s="152"/>
      <c r="AY106" s="152"/>
      <c r="AZ106" s="152"/>
      <c r="BA106" s="152"/>
      <c r="BB106" s="152"/>
      <c r="BC106" s="152"/>
      <c r="BD106" s="152"/>
      <c r="BE106" s="152"/>
      <c r="BF106" s="152"/>
      <c r="BG106" s="152"/>
      <c r="BH106" s="152"/>
      <c r="BI106" s="152"/>
      <c r="BJ106" s="152"/>
      <c r="BK106" s="152"/>
      <c r="BL106" s="152"/>
      <c r="BM106" s="152"/>
      <c r="BN106" s="152"/>
      <c r="BO106" s="152"/>
      <c r="BP106" s="152"/>
      <c r="BQ106" s="152"/>
      <c r="BR106" s="152"/>
      <c r="BS106" s="152"/>
      <c r="BT106" s="152"/>
      <c r="BU106" s="152"/>
      <c r="BV106" s="152"/>
      <c r="BW106" s="152"/>
      <c r="BX106" s="152"/>
      <c r="BY106" s="152"/>
      <c r="BZ106" s="152"/>
      <c r="CA106" s="152"/>
      <c r="CB106" s="152"/>
      <c r="CC106" s="152"/>
      <c r="CD106" s="152"/>
      <c r="CE106" s="152"/>
      <c r="CF106" s="152"/>
      <c r="CG106" s="152"/>
      <c r="CH106" s="152"/>
      <c r="CI106" s="152"/>
      <c r="CJ106" s="152"/>
      <c r="CK106" s="152"/>
      <c r="CL106" s="152"/>
      <c r="CM106" s="152"/>
      <c r="CN106" s="152"/>
      <c r="CO106" s="152"/>
      <c r="CP106" s="152"/>
      <c r="CQ106" s="152"/>
      <c r="CR106" s="152"/>
      <c r="CS106" s="152"/>
      <c r="CT106" s="152"/>
      <c r="CU106" s="152"/>
      <c r="CV106" s="152"/>
      <c r="CW106" s="152"/>
      <c r="CX106" s="152"/>
      <c r="CY106" s="152"/>
      <c r="CZ106" s="152"/>
      <c r="DA106" s="152"/>
      <c r="DB106" s="152"/>
      <c r="DC106" s="152"/>
      <c r="DD106" s="152"/>
      <c r="DE106" s="152"/>
      <c r="DF106" s="152"/>
      <c r="DG106" s="152"/>
      <c r="DH106" s="152"/>
      <c r="DI106" s="152"/>
      <c r="DJ106" s="152"/>
      <c r="DK106" s="152"/>
      <c r="DL106" s="152"/>
      <c r="DM106" s="152"/>
      <c r="DN106" s="152"/>
      <c r="DO106" s="152"/>
      <c r="DP106" s="152"/>
      <c r="DQ106" s="152"/>
      <c r="DR106" s="152"/>
      <c r="DS106" s="152"/>
      <c r="DT106" s="152"/>
      <c r="DU106" s="152"/>
      <c r="DV106" s="152"/>
      <c r="DW106" s="152"/>
      <c r="DX106" s="152"/>
      <c r="DY106" s="152"/>
      <c r="DZ106" s="152"/>
      <c r="EA106" s="152"/>
      <c r="EB106" s="152"/>
      <c r="EC106" s="152"/>
      <c r="ED106" s="152"/>
      <c r="EE106" s="152"/>
      <c r="EF106" s="152"/>
      <c r="EG106" s="152"/>
      <c r="EH106" s="152"/>
      <c r="EI106" s="152"/>
      <c r="EJ106" s="152"/>
      <c r="EK106" s="152"/>
      <c r="EL106" s="152"/>
      <c r="EM106" s="152"/>
      <c r="EN106" s="152"/>
      <c r="EO106" s="152"/>
      <c r="EP106" s="152"/>
      <c r="EQ106" s="152"/>
      <c r="ER106" s="152"/>
    </row>
    <row r="107" s="154" customFormat="1" customHeight="1" spans="1:148">
      <c r="A107" s="166" t="s">
        <v>348</v>
      </c>
      <c r="B107" s="167" t="s">
        <v>101</v>
      </c>
      <c r="C107" s="167" t="s">
        <v>201</v>
      </c>
      <c r="D107" s="168">
        <v>106</v>
      </c>
      <c r="E107" s="167" t="s">
        <v>504</v>
      </c>
      <c r="F107" s="167" t="s">
        <v>504</v>
      </c>
      <c r="G107" s="199"/>
      <c r="H107" s="199">
        <v>0.623333333333333</v>
      </c>
      <c r="I107" s="199"/>
      <c r="J107" s="199">
        <v>0.553333333333333</v>
      </c>
      <c r="K107" s="179">
        <v>0.5</v>
      </c>
      <c r="L107" s="179"/>
      <c r="M107" s="200"/>
      <c r="N107" s="178" t="s">
        <v>104</v>
      </c>
      <c r="O107" s="178">
        <f t="shared" si="51"/>
        <v>0.32</v>
      </c>
      <c r="P107" s="178">
        <f t="shared" si="52"/>
        <v>0.28</v>
      </c>
      <c r="Q107" s="178">
        <f t="shared" si="53"/>
        <v>0.24</v>
      </c>
      <c r="R107" s="181">
        <v>0.2</v>
      </c>
      <c r="S107" s="178">
        <f t="shared" si="54"/>
        <v>0.16</v>
      </c>
      <c r="T107" s="200"/>
      <c r="U107" s="178" t="s">
        <v>350</v>
      </c>
      <c r="V107" s="202">
        <v>2</v>
      </c>
      <c r="W107" s="202"/>
      <c r="X107" s="202"/>
      <c r="Y107" s="202"/>
      <c r="Z107" s="202"/>
      <c r="AA107" s="202"/>
      <c r="AB107" s="200"/>
      <c r="AC107" s="200"/>
      <c r="AD107" s="200"/>
      <c r="AE107" s="200"/>
      <c r="AF107" s="167"/>
      <c r="AG107" s="206"/>
      <c r="AH107" s="172" t="s">
        <v>505</v>
      </c>
      <c r="AI107" s="167" t="s">
        <v>495</v>
      </c>
      <c r="AJ107" s="167" t="s">
        <v>133</v>
      </c>
      <c r="AK107" s="167"/>
      <c r="AL107" s="167"/>
      <c r="AM107" s="167"/>
      <c r="AN107" s="167"/>
      <c r="AO107" s="190">
        <v>0.478666666666667</v>
      </c>
      <c r="AP107" s="194">
        <f>(0.41+0.371+0.423)/3</f>
        <v>0.401333333333333</v>
      </c>
      <c r="AQ107" s="192">
        <f>(0.776+0.671+0.551)/3</f>
        <v>0.666</v>
      </c>
      <c r="AR107" s="189"/>
      <c r="AS107" s="189"/>
      <c r="AT107" s="152"/>
      <c r="AU107" s="152"/>
      <c r="AV107" s="152"/>
      <c r="AW107" s="152"/>
      <c r="AX107" s="152"/>
      <c r="AY107" s="152"/>
      <c r="AZ107" s="152"/>
      <c r="BA107" s="152"/>
      <c r="BB107" s="152"/>
      <c r="BC107" s="152"/>
      <c r="BD107" s="152"/>
      <c r="BE107" s="152"/>
      <c r="BF107" s="152"/>
      <c r="BG107" s="152"/>
      <c r="BH107" s="152"/>
      <c r="BI107" s="152"/>
      <c r="BJ107" s="152"/>
      <c r="BK107" s="152"/>
      <c r="BL107" s="152"/>
      <c r="BM107" s="152"/>
      <c r="BN107" s="152"/>
      <c r="BO107" s="152"/>
      <c r="BP107" s="152"/>
      <c r="BQ107" s="152"/>
      <c r="BR107" s="152"/>
      <c r="BS107" s="152"/>
      <c r="BT107" s="152"/>
      <c r="BU107" s="152"/>
      <c r="BV107" s="152"/>
      <c r="BW107" s="152"/>
      <c r="BX107" s="152"/>
      <c r="BY107" s="152"/>
      <c r="BZ107" s="152"/>
      <c r="CA107" s="152"/>
      <c r="CB107" s="152"/>
      <c r="CC107" s="152"/>
      <c r="CD107" s="152"/>
      <c r="CE107" s="152"/>
      <c r="CF107" s="152"/>
      <c r="CG107" s="152"/>
      <c r="CH107" s="152"/>
      <c r="CI107" s="152"/>
      <c r="CJ107" s="152"/>
      <c r="CK107" s="152"/>
      <c r="CL107" s="152"/>
      <c r="CM107" s="152"/>
      <c r="CN107" s="152"/>
      <c r="CO107" s="152"/>
      <c r="CP107" s="152"/>
      <c r="CQ107" s="152"/>
      <c r="CR107" s="152"/>
      <c r="CS107" s="152"/>
      <c r="CT107" s="152"/>
      <c r="CU107" s="152"/>
      <c r="CV107" s="152"/>
      <c r="CW107" s="152"/>
      <c r="CX107" s="152"/>
      <c r="CY107" s="152"/>
      <c r="CZ107" s="152"/>
      <c r="DA107" s="152"/>
      <c r="DB107" s="152"/>
      <c r="DC107" s="152"/>
      <c r="DD107" s="152"/>
      <c r="DE107" s="152"/>
      <c r="DF107" s="152"/>
      <c r="DG107" s="152"/>
      <c r="DH107" s="152"/>
      <c r="DI107" s="152"/>
      <c r="DJ107" s="152"/>
      <c r="DK107" s="152"/>
      <c r="DL107" s="152"/>
      <c r="DM107" s="152"/>
      <c r="DN107" s="152"/>
      <c r="DO107" s="152"/>
      <c r="DP107" s="152"/>
      <c r="DQ107" s="152"/>
      <c r="DR107" s="152"/>
      <c r="DS107" s="152"/>
      <c r="DT107" s="152"/>
      <c r="DU107" s="152"/>
      <c r="DV107" s="152"/>
      <c r="DW107" s="152"/>
      <c r="DX107" s="152"/>
      <c r="DY107" s="152"/>
      <c r="DZ107" s="152"/>
      <c r="EA107" s="152"/>
      <c r="EB107" s="152"/>
      <c r="EC107" s="152"/>
      <c r="ED107" s="152"/>
      <c r="EE107" s="152"/>
      <c r="EF107" s="152"/>
      <c r="EG107" s="152"/>
      <c r="EH107" s="152"/>
      <c r="EI107" s="152"/>
      <c r="EJ107" s="152"/>
      <c r="EK107" s="152"/>
      <c r="EL107" s="152"/>
      <c r="EM107" s="152"/>
      <c r="EN107" s="152"/>
      <c r="EO107" s="152"/>
      <c r="EP107" s="152"/>
      <c r="EQ107" s="152"/>
      <c r="ER107" s="152"/>
    </row>
    <row r="108" s="154" customFormat="1" customHeight="1" spans="1:148">
      <c r="A108" s="166" t="s">
        <v>100</v>
      </c>
      <c r="B108" s="167" t="s">
        <v>101</v>
      </c>
      <c r="C108" s="167" t="s">
        <v>102</v>
      </c>
      <c r="D108" s="168">
        <v>107</v>
      </c>
      <c r="E108" s="167" t="s">
        <v>506</v>
      </c>
      <c r="F108" s="167" t="s">
        <v>506</v>
      </c>
      <c r="G108" s="199">
        <v>4.215</v>
      </c>
      <c r="H108" s="199">
        <v>7.88333333333333</v>
      </c>
      <c r="I108" s="199">
        <v>7.48</v>
      </c>
      <c r="J108" s="199">
        <v>8.60666666666667</v>
      </c>
      <c r="K108" s="179">
        <v>0.5</v>
      </c>
      <c r="L108" s="179" t="s">
        <v>292</v>
      </c>
      <c r="M108" s="200"/>
      <c r="N108" s="178" t="s">
        <v>104</v>
      </c>
      <c r="O108" s="178">
        <f t="shared" si="51"/>
        <v>6.4</v>
      </c>
      <c r="P108" s="178">
        <f t="shared" si="52"/>
        <v>5.6</v>
      </c>
      <c r="Q108" s="178">
        <f t="shared" si="53"/>
        <v>4.8</v>
      </c>
      <c r="R108" s="181">
        <v>4</v>
      </c>
      <c r="S108" s="178">
        <f t="shared" si="54"/>
        <v>3.2</v>
      </c>
      <c r="T108" s="200"/>
      <c r="U108" s="178" t="s">
        <v>187</v>
      </c>
      <c r="V108" s="202">
        <v>2</v>
      </c>
      <c r="W108" s="183" t="s">
        <v>108</v>
      </c>
      <c r="X108" s="202"/>
      <c r="Y108" s="202"/>
      <c r="Z108" s="202"/>
      <c r="AA108" s="202"/>
      <c r="AB108" s="200"/>
      <c r="AC108" s="200"/>
      <c r="AD108" s="200">
        <v>8.52666666666667</v>
      </c>
      <c r="AE108" s="178" t="s">
        <v>129</v>
      </c>
      <c r="AF108" s="167"/>
      <c r="AG108" s="206"/>
      <c r="AH108" s="172" t="s">
        <v>507</v>
      </c>
      <c r="AI108" s="167" t="s">
        <v>495</v>
      </c>
      <c r="AJ108" s="167" t="s">
        <v>133</v>
      </c>
      <c r="AK108" s="167"/>
      <c r="AL108" s="167"/>
      <c r="AM108" s="167"/>
      <c r="AN108" s="167"/>
      <c r="AO108" s="190">
        <v>4.68866666666667</v>
      </c>
      <c r="AP108" s="210">
        <f>(6.3+5.8+5.2)/3</f>
        <v>5.76666666666667</v>
      </c>
      <c r="AQ108" s="192">
        <v>5.644333333</v>
      </c>
      <c r="AR108" s="189"/>
      <c r="AS108" s="189"/>
      <c r="AT108" s="152"/>
      <c r="AU108" s="152"/>
      <c r="AV108" s="152"/>
      <c r="AW108" s="152"/>
      <c r="AX108" s="152"/>
      <c r="AY108" s="152"/>
      <c r="AZ108" s="152"/>
      <c r="BA108" s="152"/>
      <c r="BB108" s="152"/>
      <c r="BC108" s="152"/>
      <c r="BD108" s="152"/>
      <c r="BE108" s="152"/>
      <c r="BF108" s="152"/>
      <c r="BG108" s="152"/>
      <c r="BH108" s="152"/>
      <c r="BI108" s="152"/>
      <c r="BJ108" s="152"/>
      <c r="BK108" s="152"/>
      <c r="BL108" s="152"/>
      <c r="BM108" s="152"/>
      <c r="BN108" s="152"/>
      <c r="BO108" s="152"/>
      <c r="BP108" s="152"/>
      <c r="BQ108" s="152"/>
      <c r="BR108" s="152"/>
      <c r="BS108" s="152"/>
      <c r="BT108" s="152"/>
      <c r="BU108" s="152"/>
      <c r="BV108" s="152"/>
      <c r="BW108" s="152"/>
      <c r="BX108" s="152"/>
      <c r="BY108" s="152"/>
      <c r="BZ108" s="152"/>
      <c r="CA108" s="152"/>
      <c r="CB108" s="152"/>
      <c r="CC108" s="152"/>
      <c r="CD108" s="152"/>
      <c r="CE108" s="152"/>
      <c r="CF108" s="152"/>
      <c r="CG108" s="152"/>
      <c r="CH108" s="152"/>
      <c r="CI108" s="152"/>
      <c r="CJ108" s="152"/>
      <c r="CK108" s="152"/>
      <c r="CL108" s="152"/>
      <c r="CM108" s="152"/>
      <c r="CN108" s="152"/>
      <c r="CO108" s="152"/>
      <c r="CP108" s="152"/>
      <c r="CQ108" s="152"/>
      <c r="CR108" s="152"/>
      <c r="CS108" s="152"/>
      <c r="CT108" s="152"/>
      <c r="CU108" s="152"/>
      <c r="CV108" s="152"/>
      <c r="CW108" s="152"/>
      <c r="CX108" s="152"/>
      <c r="CY108" s="152"/>
      <c r="CZ108" s="152"/>
      <c r="DA108" s="152"/>
      <c r="DB108" s="152"/>
      <c r="DC108" s="152"/>
      <c r="DD108" s="152"/>
      <c r="DE108" s="152"/>
      <c r="DF108" s="152"/>
      <c r="DG108" s="152"/>
      <c r="DH108" s="152"/>
      <c r="DI108" s="152"/>
      <c r="DJ108" s="152"/>
      <c r="DK108" s="152"/>
      <c r="DL108" s="152"/>
      <c r="DM108" s="152"/>
      <c r="DN108" s="152"/>
      <c r="DO108" s="152"/>
      <c r="DP108" s="152"/>
      <c r="DQ108" s="152"/>
      <c r="DR108" s="152"/>
      <c r="DS108" s="152"/>
      <c r="DT108" s="152"/>
      <c r="DU108" s="152"/>
      <c r="DV108" s="152"/>
      <c r="DW108" s="152"/>
      <c r="DX108" s="152"/>
      <c r="DY108" s="152"/>
      <c r="DZ108" s="152"/>
      <c r="EA108" s="152"/>
      <c r="EB108" s="152"/>
      <c r="EC108" s="152"/>
      <c r="ED108" s="152"/>
      <c r="EE108" s="152"/>
      <c r="EF108" s="152"/>
      <c r="EG108" s="152"/>
      <c r="EH108" s="152"/>
      <c r="EI108" s="152"/>
      <c r="EJ108" s="152"/>
      <c r="EK108" s="152"/>
      <c r="EL108" s="152"/>
      <c r="EM108" s="152"/>
      <c r="EN108" s="152"/>
      <c r="EO108" s="152"/>
      <c r="EP108" s="152"/>
      <c r="EQ108" s="152"/>
      <c r="ER108" s="152"/>
    </row>
    <row r="109" s="154" customFormat="1" customHeight="1" spans="1:148">
      <c r="A109" s="166" t="s">
        <v>348</v>
      </c>
      <c r="B109" s="167" t="s">
        <v>101</v>
      </c>
      <c r="C109" s="167" t="s">
        <v>102</v>
      </c>
      <c r="D109" s="168">
        <v>108</v>
      </c>
      <c r="E109" s="167" t="s">
        <v>508</v>
      </c>
      <c r="F109" s="167" t="s">
        <v>508</v>
      </c>
      <c r="G109" s="199">
        <v>0.5575</v>
      </c>
      <c r="H109" s="199">
        <v>0.653333333333333</v>
      </c>
      <c r="I109" s="199">
        <v>0.513333333333333</v>
      </c>
      <c r="J109" s="199">
        <v>0.2</v>
      </c>
      <c r="K109" s="179">
        <v>0.5</v>
      </c>
      <c r="L109" s="179" t="s">
        <v>292</v>
      </c>
      <c r="M109" s="200"/>
      <c r="N109" s="178" t="s">
        <v>104</v>
      </c>
      <c r="O109" s="178">
        <f t="shared" si="51"/>
        <v>0.32</v>
      </c>
      <c r="P109" s="178">
        <f t="shared" si="52"/>
        <v>0.28</v>
      </c>
      <c r="Q109" s="178">
        <f t="shared" si="53"/>
        <v>0.24</v>
      </c>
      <c r="R109" s="181">
        <v>0.2</v>
      </c>
      <c r="S109" s="178">
        <f t="shared" si="54"/>
        <v>0.16</v>
      </c>
      <c r="T109" s="200"/>
      <c r="U109" s="178" t="s">
        <v>350</v>
      </c>
      <c r="V109" s="202">
        <v>2</v>
      </c>
      <c r="W109" s="183" t="s">
        <v>108</v>
      </c>
      <c r="X109" s="202"/>
      <c r="Y109" s="202"/>
      <c r="Z109" s="202"/>
      <c r="AA109" s="202"/>
      <c r="AB109" s="200"/>
      <c r="AC109" s="200"/>
      <c r="AD109" s="200">
        <v>0.446666666666667</v>
      </c>
      <c r="AE109" s="200"/>
      <c r="AF109" s="167"/>
      <c r="AG109" s="206"/>
      <c r="AH109" s="172" t="s">
        <v>509</v>
      </c>
      <c r="AI109" s="167" t="s">
        <v>495</v>
      </c>
      <c r="AJ109" s="167" t="s">
        <v>133</v>
      </c>
      <c r="AK109" s="167"/>
      <c r="AL109" s="167"/>
      <c r="AM109" s="167"/>
      <c r="AN109" s="167"/>
      <c r="AO109" s="190">
        <v>0.166666666666667</v>
      </c>
      <c r="AP109" s="210">
        <f>(0.533+0.6+0.566)/3</f>
        <v>0.566333333333333</v>
      </c>
      <c r="AQ109" s="192">
        <v>0.522333333</v>
      </c>
      <c r="AR109" s="189"/>
      <c r="AS109" s="189"/>
      <c r="AT109" s="152"/>
      <c r="AU109" s="152"/>
      <c r="AV109" s="152"/>
      <c r="AW109" s="152"/>
      <c r="AX109" s="152"/>
      <c r="AY109" s="152"/>
      <c r="AZ109" s="152"/>
      <c r="BA109" s="152"/>
      <c r="BB109" s="152"/>
      <c r="BC109" s="152"/>
      <c r="BD109" s="152"/>
      <c r="BE109" s="152"/>
      <c r="BF109" s="152"/>
      <c r="BG109" s="152"/>
      <c r="BH109" s="152"/>
      <c r="BI109" s="152"/>
      <c r="BJ109" s="152"/>
      <c r="BK109" s="152"/>
      <c r="BL109" s="152"/>
      <c r="BM109" s="152"/>
      <c r="BN109" s="152"/>
      <c r="BO109" s="152"/>
      <c r="BP109" s="152"/>
      <c r="BQ109" s="152"/>
      <c r="BR109" s="152"/>
      <c r="BS109" s="152"/>
      <c r="BT109" s="152"/>
      <c r="BU109" s="152"/>
      <c r="BV109" s="152"/>
      <c r="BW109" s="152"/>
      <c r="BX109" s="152"/>
      <c r="BY109" s="152"/>
      <c r="BZ109" s="152"/>
      <c r="CA109" s="152"/>
      <c r="CB109" s="152"/>
      <c r="CC109" s="152"/>
      <c r="CD109" s="152"/>
      <c r="CE109" s="152"/>
      <c r="CF109" s="152"/>
      <c r="CG109" s="152"/>
      <c r="CH109" s="152"/>
      <c r="CI109" s="152"/>
      <c r="CJ109" s="152"/>
      <c r="CK109" s="152"/>
      <c r="CL109" s="152"/>
      <c r="CM109" s="152"/>
      <c r="CN109" s="152"/>
      <c r="CO109" s="152"/>
      <c r="CP109" s="152"/>
      <c r="CQ109" s="152"/>
      <c r="CR109" s="152"/>
      <c r="CS109" s="152"/>
      <c r="CT109" s="152"/>
      <c r="CU109" s="152"/>
      <c r="CV109" s="152"/>
      <c r="CW109" s="152"/>
      <c r="CX109" s="152"/>
      <c r="CY109" s="152"/>
      <c r="CZ109" s="152"/>
      <c r="DA109" s="152"/>
      <c r="DB109" s="152"/>
      <c r="DC109" s="152"/>
      <c r="DD109" s="152"/>
      <c r="DE109" s="152"/>
      <c r="DF109" s="152"/>
      <c r="DG109" s="152"/>
      <c r="DH109" s="152"/>
      <c r="DI109" s="152"/>
      <c r="DJ109" s="152"/>
      <c r="DK109" s="152"/>
      <c r="DL109" s="152"/>
      <c r="DM109" s="152"/>
      <c r="DN109" s="152"/>
      <c r="DO109" s="152"/>
      <c r="DP109" s="152"/>
      <c r="DQ109" s="152"/>
      <c r="DR109" s="152"/>
      <c r="DS109" s="152"/>
      <c r="DT109" s="152"/>
      <c r="DU109" s="152"/>
      <c r="DV109" s="152"/>
      <c r="DW109" s="152"/>
      <c r="DX109" s="152"/>
      <c r="DY109" s="152"/>
      <c r="DZ109" s="152"/>
      <c r="EA109" s="152"/>
      <c r="EB109" s="152"/>
      <c r="EC109" s="152"/>
      <c r="ED109" s="152"/>
      <c r="EE109" s="152"/>
      <c r="EF109" s="152"/>
      <c r="EG109" s="152"/>
      <c r="EH109" s="152"/>
      <c r="EI109" s="152"/>
      <c r="EJ109" s="152"/>
      <c r="EK109" s="152"/>
      <c r="EL109" s="152"/>
      <c r="EM109" s="152"/>
      <c r="EN109" s="152"/>
      <c r="EO109" s="152"/>
      <c r="EP109" s="152"/>
      <c r="EQ109" s="152"/>
      <c r="ER109" s="152"/>
    </row>
    <row r="110" s="154" customFormat="1" customHeight="1" spans="1:148">
      <c r="A110" s="166" t="s">
        <v>348</v>
      </c>
      <c r="B110" s="167" t="s">
        <v>101</v>
      </c>
      <c r="C110" s="167" t="s">
        <v>201</v>
      </c>
      <c r="D110" s="168">
        <v>109</v>
      </c>
      <c r="E110" s="167" t="s">
        <v>510</v>
      </c>
      <c r="F110" s="167" t="s">
        <v>510</v>
      </c>
      <c r="G110" s="199"/>
      <c r="H110" s="199">
        <v>4.58</v>
      </c>
      <c r="I110" s="199"/>
      <c r="J110" s="199">
        <v>3.85</v>
      </c>
      <c r="K110" s="179">
        <v>0.5</v>
      </c>
      <c r="L110" s="179"/>
      <c r="M110" s="200"/>
      <c r="N110" s="178" t="s">
        <v>104</v>
      </c>
      <c r="O110" s="178">
        <f t="shared" ref="O110:O135" si="55">R110*1.6</f>
        <v>3.2</v>
      </c>
      <c r="P110" s="178">
        <f t="shared" ref="P110:P135" si="56">R110*1.4</f>
        <v>2.8</v>
      </c>
      <c r="Q110" s="178">
        <f t="shared" ref="Q110:Q135" si="57">R110*1.2</f>
        <v>2.4</v>
      </c>
      <c r="R110" s="181">
        <v>2</v>
      </c>
      <c r="S110" s="178">
        <f t="shared" ref="S110:S135" si="58">R110*0.8</f>
        <v>1.6</v>
      </c>
      <c r="T110" s="200"/>
      <c r="U110" s="178" t="s">
        <v>187</v>
      </c>
      <c r="V110" s="202">
        <v>2</v>
      </c>
      <c r="W110" s="202"/>
      <c r="X110" s="202"/>
      <c r="Y110" s="202"/>
      <c r="Z110" s="202"/>
      <c r="AA110" s="202"/>
      <c r="AB110" s="200"/>
      <c r="AC110" s="200"/>
      <c r="AD110" s="200"/>
      <c r="AE110" s="200"/>
      <c r="AF110" s="167"/>
      <c r="AG110" s="206"/>
      <c r="AH110" s="172" t="s">
        <v>511</v>
      </c>
      <c r="AI110" s="167" t="s">
        <v>495</v>
      </c>
      <c r="AJ110" s="167" t="s">
        <v>133</v>
      </c>
      <c r="AK110" s="167"/>
      <c r="AL110" s="167"/>
      <c r="AM110" s="167"/>
      <c r="AN110" s="167"/>
      <c r="AO110" s="190">
        <v>5.45533</v>
      </c>
      <c r="AP110" s="191">
        <f>(5.748+5.7+5.71)/3</f>
        <v>5.71933333333333</v>
      </c>
      <c r="AQ110" s="192">
        <f>(2.773+3.77+3.709)/3</f>
        <v>3.41733333333333</v>
      </c>
      <c r="AR110" s="189"/>
      <c r="AS110" s="189"/>
      <c r="AT110" s="152"/>
      <c r="AU110" s="152"/>
      <c r="AV110" s="152"/>
      <c r="AW110" s="152"/>
      <c r="AX110" s="152"/>
      <c r="AY110" s="152"/>
      <c r="AZ110" s="152"/>
      <c r="BA110" s="152"/>
      <c r="BB110" s="152"/>
      <c r="BC110" s="152"/>
      <c r="BD110" s="152"/>
      <c r="BE110" s="152"/>
      <c r="BF110" s="152"/>
      <c r="BG110" s="152"/>
      <c r="BH110" s="152"/>
      <c r="BI110" s="152"/>
      <c r="BJ110" s="152"/>
      <c r="BK110" s="152"/>
      <c r="BL110" s="152"/>
      <c r="BM110" s="152"/>
      <c r="BN110" s="152"/>
      <c r="BO110" s="152"/>
      <c r="BP110" s="152"/>
      <c r="BQ110" s="152"/>
      <c r="BR110" s="152"/>
      <c r="BS110" s="152"/>
      <c r="BT110" s="152"/>
      <c r="BU110" s="152"/>
      <c r="BV110" s="152"/>
      <c r="BW110" s="152"/>
      <c r="BX110" s="152"/>
      <c r="BY110" s="152"/>
      <c r="BZ110" s="152"/>
      <c r="CA110" s="152"/>
      <c r="CB110" s="152"/>
      <c r="CC110" s="152"/>
      <c r="CD110" s="152"/>
      <c r="CE110" s="152"/>
      <c r="CF110" s="152"/>
      <c r="CG110" s="152"/>
      <c r="CH110" s="152"/>
      <c r="CI110" s="152"/>
      <c r="CJ110" s="152"/>
      <c r="CK110" s="152"/>
      <c r="CL110" s="152"/>
      <c r="CM110" s="152"/>
      <c r="CN110" s="152"/>
      <c r="CO110" s="152"/>
      <c r="CP110" s="152"/>
      <c r="CQ110" s="152"/>
      <c r="CR110" s="152"/>
      <c r="CS110" s="152"/>
      <c r="CT110" s="152"/>
      <c r="CU110" s="152"/>
      <c r="CV110" s="152"/>
      <c r="CW110" s="152"/>
      <c r="CX110" s="152"/>
      <c r="CY110" s="152"/>
      <c r="CZ110" s="152"/>
      <c r="DA110" s="152"/>
      <c r="DB110" s="152"/>
      <c r="DC110" s="152"/>
      <c r="DD110" s="152"/>
      <c r="DE110" s="152"/>
      <c r="DF110" s="152"/>
      <c r="DG110" s="152"/>
      <c r="DH110" s="152"/>
      <c r="DI110" s="152"/>
      <c r="DJ110" s="152"/>
      <c r="DK110" s="152"/>
      <c r="DL110" s="152"/>
      <c r="DM110" s="152"/>
      <c r="DN110" s="152"/>
      <c r="DO110" s="152"/>
      <c r="DP110" s="152"/>
      <c r="DQ110" s="152"/>
      <c r="DR110" s="152"/>
      <c r="DS110" s="152"/>
      <c r="DT110" s="152"/>
      <c r="DU110" s="152"/>
      <c r="DV110" s="152"/>
      <c r="DW110" s="152"/>
      <c r="DX110" s="152"/>
      <c r="DY110" s="152"/>
      <c r="DZ110" s="152"/>
      <c r="EA110" s="152"/>
      <c r="EB110" s="152"/>
      <c r="EC110" s="152"/>
      <c r="ED110" s="152"/>
      <c r="EE110" s="152"/>
      <c r="EF110" s="152"/>
      <c r="EG110" s="152"/>
      <c r="EH110" s="152"/>
      <c r="EI110" s="152"/>
      <c r="EJ110" s="152"/>
      <c r="EK110" s="152"/>
      <c r="EL110" s="152"/>
      <c r="EM110" s="152"/>
      <c r="EN110" s="152"/>
      <c r="EO110" s="152"/>
      <c r="EP110" s="152"/>
      <c r="EQ110" s="152"/>
      <c r="ER110" s="152"/>
    </row>
    <row r="111" s="154" customFormat="1" customHeight="1" spans="1:148">
      <c r="A111" s="166" t="s">
        <v>348</v>
      </c>
      <c r="B111" s="167" t="s">
        <v>101</v>
      </c>
      <c r="C111" s="167" t="s">
        <v>201</v>
      </c>
      <c r="D111" s="168">
        <v>110</v>
      </c>
      <c r="E111" s="167" t="s">
        <v>512</v>
      </c>
      <c r="F111" s="167" t="s">
        <v>512</v>
      </c>
      <c r="G111" s="199"/>
      <c r="H111" s="199">
        <v>4.64</v>
      </c>
      <c r="I111" s="199"/>
      <c r="J111" s="199">
        <v>4.16333333333333</v>
      </c>
      <c r="K111" s="179">
        <v>0.5</v>
      </c>
      <c r="L111" s="179"/>
      <c r="M111" s="200"/>
      <c r="N111" s="178" t="s">
        <v>104</v>
      </c>
      <c r="O111" s="178">
        <f t="shared" si="55"/>
        <v>0.32</v>
      </c>
      <c r="P111" s="178">
        <f t="shared" si="56"/>
        <v>0.28</v>
      </c>
      <c r="Q111" s="178">
        <f t="shared" si="57"/>
        <v>0.24</v>
      </c>
      <c r="R111" s="181">
        <v>0.2</v>
      </c>
      <c r="S111" s="178">
        <f t="shared" si="58"/>
        <v>0.16</v>
      </c>
      <c r="T111" s="200"/>
      <c r="U111" s="178" t="s">
        <v>350</v>
      </c>
      <c r="V111" s="202">
        <v>2</v>
      </c>
      <c r="W111" s="202"/>
      <c r="X111" s="202"/>
      <c r="Y111" s="202"/>
      <c r="Z111" s="202"/>
      <c r="AA111" s="202"/>
      <c r="AB111" s="200"/>
      <c r="AC111" s="200"/>
      <c r="AD111" s="200"/>
      <c r="AE111" s="200"/>
      <c r="AF111" s="167"/>
      <c r="AG111" s="206"/>
      <c r="AH111" s="172" t="s">
        <v>513</v>
      </c>
      <c r="AI111" s="167" t="s">
        <v>495</v>
      </c>
      <c r="AJ111" s="167" t="s">
        <v>133</v>
      </c>
      <c r="AK111" s="167"/>
      <c r="AL111" s="167"/>
      <c r="AM111" s="167"/>
      <c r="AN111" s="167"/>
      <c r="AO111" s="190">
        <v>0.466</v>
      </c>
      <c r="AP111" s="191">
        <f>(210+210+205)/3/1000</f>
        <v>0.208333333333333</v>
      </c>
      <c r="AQ111" s="192">
        <f>(235+201+205)/3/1000</f>
        <v>0.213666666666667</v>
      </c>
      <c r="AR111" s="189"/>
      <c r="AS111" s="189"/>
      <c r="AT111" s="152"/>
      <c r="AU111" s="152"/>
      <c r="AV111" s="152"/>
      <c r="AW111" s="152"/>
      <c r="AX111" s="152"/>
      <c r="AY111" s="152"/>
      <c r="AZ111" s="152"/>
      <c r="BA111" s="152"/>
      <c r="BB111" s="152"/>
      <c r="BC111" s="152"/>
      <c r="BD111" s="152"/>
      <c r="BE111" s="152"/>
      <c r="BF111" s="152"/>
      <c r="BG111" s="152"/>
      <c r="BH111" s="152"/>
      <c r="BI111" s="152"/>
      <c r="BJ111" s="152"/>
      <c r="BK111" s="152"/>
      <c r="BL111" s="152"/>
      <c r="BM111" s="152"/>
      <c r="BN111" s="152"/>
      <c r="BO111" s="152"/>
      <c r="BP111" s="152"/>
      <c r="BQ111" s="152"/>
      <c r="BR111" s="152"/>
      <c r="BS111" s="152"/>
      <c r="BT111" s="152"/>
      <c r="BU111" s="152"/>
      <c r="BV111" s="152"/>
      <c r="BW111" s="152"/>
      <c r="BX111" s="152"/>
      <c r="BY111" s="152"/>
      <c r="BZ111" s="152"/>
      <c r="CA111" s="152"/>
      <c r="CB111" s="152"/>
      <c r="CC111" s="152"/>
      <c r="CD111" s="152"/>
      <c r="CE111" s="152"/>
      <c r="CF111" s="152"/>
      <c r="CG111" s="152"/>
      <c r="CH111" s="152"/>
      <c r="CI111" s="152"/>
      <c r="CJ111" s="152"/>
      <c r="CK111" s="152"/>
      <c r="CL111" s="152"/>
      <c r="CM111" s="152"/>
      <c r="CN111" s="152"/>
      <c r="CO111" s="152"/>
      <c r="CP111" s="152"/>
      <c r="CQ111" s="152"/>
      <c r="CR111" s="152"/>
      <c r="CS111" s="152"/>
      <c r="CT111" s="152"/>
      <c r="CU111" s="152"/>
      <c r="CV111" s="152"/>
      <c r="CW111" s="152"/>
      <c r="CX111" s="152"/>
      <c r="CY111" s="152"/>
      <c r="CZ111" s="152"/>
      <c r="DA111" s="152"/>
      <c r="DB111" s="152"/>
      <c r="DC111" s="152"/>
      <c r="DD111" s="152"/>
      <c r="DE111" s="152"/>
      <c r="DF111" s="152"/>
      <c r="DG111" s="152"/>
      <c r="DH111" s="152"/>
      <c r="DI111" s="152"/>
      <c r="DJ111" s="152"/>
      <c r="DK111" s="152"/>
      <c r="DL111" s="152"/>
      <c r="DM111" s="152"/>
      <c r="DN111" s="152"/>
      <c r="DO111" s="152"/>
      <c r="DP111" s="152"/>
      <c r="DQ111" s="152"/>
      <c r="DR111" s="152"/>
      <c r="DS111" s="152"/>
      <c r="DT111" s="152"/>
      <c r="DU111" s="152"/>
      <c r="DV111" s="152"/>
      <c r="DW111" s="152"/>
      <c r="DX111" s="152"/>
      <c r="DY111" s="152"/>
      <c r="DZ111" s="152"/>
      <c r="EA111" s="152"/>
      <c r="EB111" s="152"/>
      <c r="EC111" s="152"/>
      <c r="ED111" s="152"/>
      <c r="EE111" s="152"/>
      <c r="EF111" s="152"/>
      <c r="EG111" s="152"/>
      <c r="EH111" s="152"/>
      <c r="EI111" s="152"/>
      <c r="EJ111" s="152"/>
      <c r="EK111" s="152"/>
      <c r="EL111" s="152"/>
      <c r="EM111" s="152"/>
      <c r="EN111" s="152"/>
      <c r="EO111" s="152"/>
      <c r="EP111" s="152"/>
      <c r="EQ111" s="152"/>
      <c r="ER111" s="152"/>
    </row>
    <row r="112" s="154" customFormat="1" customHeight="1" spans="1:148">
      <c r="A112" s="166" t="s">
        <v>100</v>
      </c>
      <c r="B112" s="167" t="s">
        <v>101</v>
      </c>
      <c r="C112" s="167" t="s">
        <v>201</v>
      </c>
      <c r="D112" s="168">
        <v>111</v>
      </c>
      <c r="E112" s="167" t="s">
        <v>514</v>
      </c>
      <c r="F112" s="167" t="s">
        <v>514</v>
      </c>
      <c r="G112" s="199"/>
      <c r="H112" s="199">
        <v>3.17</v>
      </c>
      <c r="I112" s="199"/>
      <c r="J112" s="199">
        <v>3.23333333333333</v>
      </c>
      <c r="K112" s="179">
        <v>0.5</v>
      </c>
      <c r="L112" s="179"/>
      <c r="M112" s="200"/>
      <c r="N112" s="178" t="s">
        <v>104</v>
      </c>
      <c r="O112" s="178">
        <f t="shared" si="55"/>
        <v>3.2</v>
      </c>
      <c r="P112" s="178">
        <f t="shared" si="56"/>
        <v>2.8</v>
      </c>
      <c r="Q112" s="178">
        <f t="shared" si="57"/>
        <v>2.4</v>
      </c>
      <c r="R112" s="181">
        <v>2</v>
      </c>
      <c r="S112" s="178">
        <f t="shared" si="58"/>
        <v>1.6</v>
      </c>
      <c r="T112" s="200"/>
      <c r="U112" s="178" t="s">
        <v>187</v>
      </c>
      <c r="V112" s="202">
        <v>2</v>
      </c>
      <c r="W112" s="202"/>
      <c r="X112" s="202"/>
      <c r="Y112" s="202"/>
      <c r="Z112" s="202"/>
      <c r="AA112" s="202"/>
      <c r="AB112" s="200"/>
      <c r="AC112" s="200"/>
      <c r="AD112" s="200"/>
      <c r="AE112" s="200"/>
      <c r="AF112" s="167"/>
      <c r="AG112" s="206"/>
      <c r="AH112" s="172" t="s">
        <v>515</v>
      </c>
      <c r="AI112" s="167" t="s">
        <v>495</v>
      </c>
      <c r="AJ112" s="167" t="s">
        <v>133</v>
      </c>
      <c r="AK112" s="167"/>
      <c r="AL112" s="167"/>
      <c r="AM112" s="167"/>
      <c r="AN112" s="167"/>
      <c r="AO112" s="190">
        <v>2.62</v>
      </c>
      <c r="AP112" s="211" t="s">
        <v>277</v>
      </c>
      <c r="AQ112" s="211" t="s">
        <v>277</v>
      </c>
      <c r="AR112" s="189"/>
      <c r="AS112" s="189"/>
      <c r="AT112" s="152"/>
      <c r="AU112" s="152"/>
      <c r="AV112" s="152"/>
      <c r="AW112" s="152"/>
      <c r="AX112" s="152"/>
      <c r="AY112" s="152"/>
      <c r="AZ112" s="152"/>
      <c r="BA112" s="152"/>
      <c r="BB112" s="152"/>
      <c r="BC112" s="152"/>
      <c r="BD112" s="152"/>
      <c r="BE112" s="152"/>
      <c r="BF112" s="152"/>
      <c r="BG112" s="152"/>
      <c r="BH112" s="152"/>
      <c r="BI112" s="152"/>
      <c r="BJ112" s="152"/>
      <c r="BK112" s="152"/>
      <c r="BL112" s="152"/>
      <c r="BM112" s="152"/>
      <c r="BN112" s="152"/>
      <c r="BO112" s="152"/>
      <c r="BP112" s="152"/>
      <c r="BQ112" s="152"/>
      <c r="BR112" s="152"/>
      <c r="BS112" s="152"/>
      <c r="BT112" s="152"/>
      <c r="BU112" s="152"/>
      <c r="BV112" s="152"/>
      <c r="BW112" s="152"/>
      <c r="BX112" s="152"/>
      <c r="BY112" s="152"/>
      <c r="BZ112" s="152"/>
      <c r="CA112" s="152"/>
      <c r="CB112" s="152"/>
      <c r="CC112" s="152"/>
      <c r="CD112" s="152"/>
      <c r="CE112" s="152"/>
      <c r="CF112" s="152"/>
      <c r="CG112" s="152"/>
      <c r="CH112" s="152"/>
      <c r="CI112" s="152"/>
      <c r="CJ112" s="152"/>
      <c r="CK112" s="152"/>
      <c r="CL112" s="152"/>
      <c r="CM112" s="152"/>
      <c r="CN112" s="152"/>
      <c r="CO112" s="152"/>
      <c r="CP112" s="152"/>
      <c r="CQ112" s="152"/>
      <c r="CR112" s="152"/>
      <c r="CS112" s="152"/>
      <c r="CT112" s="152"/>
      <c r="CU112" s="152"/>
      <c r="CV112" s="152"/>
      <c r="CW112" s="152"/>
      <c r="CX112" s="152"/>
      <c r="CY112" s="152"/>
      <c r="CZ112" s="152"/>
      <c r="DA112" s="152"/>
      <c r="DB112" s="152"/>
      <c r="DC112" s="152"/>
      <c r="DD112" s="152"/>
      <c r="DE112" s="152"/>
      <c r="DF112" s="152"/>
      <c r="DG112" s="152"/>
      <c r="DH112" s="152"/>
      <c r="DI112" s="152"/>
      <c r="DJ112" s="152"/>
      <c r="DK112" s="152"/>
      <c r="DL112" s="152"/>
      <c r="DM112" s="152"/>
      <c r="DN112" s="152"/>
      <c r="DO112" s="152"/>
      <c r="DP112" s="152"/>
      <c r="DQ112" s="152"/>
      <c r="DR112" s="152"/>
      <c r="DS112" s="152"/>
      <c r="DT112" s="152"/>
      <c r="DU112" s="152"/>
      <c r="DV112" s="152"/>
      <c r="DW112" s="152"/>
      <c r="DX112" s="152"/>
      <c r="DY112" s="152"/>
      <c r="DZ112" s="152"/>
      <c r="EA112" s="152"/>
      <c r="EB112" s="152"/>
      <c r="EC112" s="152"/>
      <c r="ED112" s="152"/>
      <c r="EE112" s="152"/>
      <c r="EF112" s="152"/>
      <c r="EG112" s="152"/>
      <c r="EH112" s="152"/>
      <c r="EI112" s="152"/>
      <c r="EJ112" s="152"/>
      <c r="EK112" s="152"/>
      <c r="EL112" s="152"/>
      <c r="EM112" s="152"/>
      <c r="EN112" s="152"/>
      <c r="EO112" s="152"/>
      <c r="EP112" s="152"/>
      <c r="EQ112" s="152"/>
      <c r="ER112" s="152"/>
    </row>
    <row r="113" s="154" customFormat="1" customHeight="1" spans="1:148">
      <c r="A113" s="166" t="s">
        <v>348</v>
      </c>
      <c r="B113" s="167" t="s">
        <v>101</v>
      </c>
      <c r="C113" s="167" t="s">
        <v>201</v>
      </c>
      <c r="D113" s="168">
        <v>112</v>
      </c>
      <c r="E113" s="167" t="s">
        <v>516</v>
      </c>
      <c r="F113" s="167" t="s">
        <v>516</v>
      </c>
      <c r="G113" s="199"/>
      <c r="H113" s="199">
        <v>0.203333333333333</v>
      </c>
      <c r="I113" s="199"/>
      <c r="J113" s="199">
        <v>0.183333333333333</v>
      </c>
      <c r="K113" s="179">
        <v>0.5</v>
      </c>
      <c r="L113" s="179"/>
      <c r="M113" s="200"/>
      <c r="N113" s="178" t="s">
        <v>104</v>
      </c>
      <c r="O113" s="178">
        <f t="shared" si="55"/>
        <v>0.32</v>
      </c>
      <c r="P113" s="178">
        <f t="shared" si="56"/>
        <v>0.28</v>
      </c>
      <c r="Q113" s="178">
        <f t="shared" si="57"/>
        <v>0.24</v>
      </c>
      <c r="R113" s="181">
        <v>0.2</v>
      </c>
      <c r="S113" s="178">
        <f t="shared" si="58"/>
        <v>0.16</v>
      </c>
      <c r="T113" s="200"/>
      <c r="U113" s="178" t="s">
        <v>350</v>
      </c>
      <c r="V113" s="202">
        <v>2</v>
      </c>
      <c r="W113" s="202"/>
      <c r="X113" s="202"/>
      <c r="Y113" s="202"/>
      <c r="Z113" s="202"/>
      <c r="AA113" s="202"/>
      <c r="AB113" s="200"/>
      <c r="AC113" s="200"/>
      <c r="AD113" s="200"/>
      <c r="AE113" s="200"/>
      <c r="AF113" s="167"/>
      <c r="AG113" s="206"/>
      <c r="AH113" s="172" t="s">
        <v>517</v>
      </c>
      <c r="AI113" s="167" t="s">
        <v>495</v>
      </c>
      <c r="AJ113" s="167" t="s">
        <v>133</v>
      </c>
      <c r="AK113" s="167"/>
      <c r="AL113" s="167"/>
      <c r="AM113" s="167"/>
      <c r="AN113" s="167"/>
      <c r="AO113" s="190">
        <v>0.179666666666667</v>
      </c>
      <c r="AP113" s="211" t="s">
        <v>277</v>
      </c>
      <c r="AQ113" s="211" t="s">
        <v>277</v>
      </c>
      <c r="AR113" s="189"/>
      <c r="AS113" s="189"/>
      <c r="AT113" s="152"/>
      <c r="AU113" s="152"/>
      <c r="AV113" s="152"/>
      <c r="AW113" s="152"/>
      <c r="AX113" s="152"/>
      <c r="AY113" s="152"/>
      <c r="AZ113" s="152"/>
      <c r="BA113" s="152"/>
      <c r="BB113" s="152"/>
      <c r="BC113" s="152"/>
      <c r="BD113" s="152"/>
      <c r="BE113" s="152"/>
      <c r="BF113" s="152"/>
      <c r="BG113" s="152"/>
      <c r="BH113" s="152"/>
      <c r="BI113" s="152"/>
      <c r="BJ113" s="152"/>
      <c r="BK113" s="152"/>
      <c r="BL113" s="152"/>
      <c r="BM113" s="152"/>
      <c r="BN113" s="152"/>
      <c r="BO113" s="152"/>
      <c r="BP113" s="152"/>
      <c r="BQ113" s="152"/>
      <c r="BR113" s="152"/>
      <c r="BS113" s="152"/>
      <c r="BT113" s="152"/>
      <c r="BU113" s="152"/>
      <c r="BV113" s="152"/>
      <c r="BW113" s="152"/>
      <c r="BX113" s="152"/>
      <c r="BY113" s="152"/>
      <c r="BZ113" s="152"/>
      <c r="CA113" s="152"/>
      <c r="CB113" s="152"/>
      <c r="CC113" s="152"/>
      <c r="CD113" s="152"/>
      <c r="CE113" s="152"/>
      <c r="CF113" s="152"/>
      <c r="CG113" s="152"/>
      <c r="CH113" s="152"/>
      <c r="CI113" s="152"/>
      <c r="CJ113" s="152"/>
      <c r="CK113" s="152"/>
      <c r="CL113" s="152"/>
      <c r="CM113" s="152"/>
      <c r="CN113" s="152"/>
      <c r="CO113" s="152"/>
      <c r="CP113" s="152"/>
      <c r="CQ113" s="152"/>
      <c r="CR113" s="152"/>
      <c r="CS113" s="152"/>
      <c r="CT113" s="152"/>
      <c r="CU113" s="152"/>
      <c r="CV113" s="152"/>
      <c r="CW113" s="152"/>
      <c r="CX113" s="152"/>
      <c r="CY113" s="152"/>
      <c r="CZ113" s="152"/>
      <c r="DA113" s="152"/>
      <c r="DB113" s="152"/>
      <c r="DC113" s="152"/>
      <c r="DD113" s="152"/>
      <c r="DE113" s="152"/>
      <c r="DF113" s="152"/>
      <c r="DG113" s="152"/>
      <c r="DH113" s="152"/>
      <c r="DI113" s="152"/>
      <c r="DJ113" s="152"/>
      <c r="DK113" s="152"/>
      <c r="DL113" s="152"/>
      <c r="DM113" s="152"/>
      <c r="DN113" s="152"/>
      <c r="DO113" s="152"/>
      <c r="DP113" s="152"/>
      <c r="DQ113" s="152"/>
      <c r="DR113" s="152"/>
      <c r="DS113" s="152"/>
      <c r="DT113" s="152"/>
      <c r="DU113" s="152"/>
      <c r="DV113" s="152"/>
      <c r="DW113" s="152"/>
      <c r="DX113" s="152"/>
      <c r="DY113" s="152"/>
      <c r="DZ113" s="152"/>
      <c r="EA113" s="152"/>
      <c r="EB113" s="152"/>
      <c r="EC113" s="152"/>
      <c r="ED113" s="152"/>
      <c r="EE113" s="152"/>
      <c r="EF113" s="152"/>
      <c r="EG113" s="152"/>
      <c r="EH113" s="152"/>
      <c r="EI113" s="152"/>
      <c r="EJ113" s="152"/>
      <c r="EK113" s="152"/>
      <c r="EL113" s="152"/>
      <c r="EM113" s="152"/>
      <c r="EN113" s="152"/>
      <c r="EO113" s="152"/>
      <c r="EP113" s="152"/>
      <c r="EQ113" s="152"/>
      <c r="ER113" s="152"/>
    </row>
    <row r="114" s="154" customFormat="1" customHeight="1" spans="1:148">
      <c r="A114" s="166" t="s">
        <v>348</v>
      </c>
      <c r="B114" s="167" t="s">
        <v>101</v>
      </c>
      <c r="C114" s="167" t="s">
        <v>102</v>
      </c>
      <c r="D114" s="168">
        <v>113</v>
      </c>
      <c r="E114" s="167" t="s">
        <v>518</v>
      </c>
      <c r="F114" s="167" t="s">
        <v>518</v>
      </c>
      <c r="G114" s="199"/>
      <c r="H114" s="199">
        <v>0.726</v>
      </c>
      <c r="I114" s="199"/>
      <c r="J114" s="199"/>
      <c r="K114" s="179">
        <v>0.5</v>
      </c>
      <c r="L114" s="179"/>
      <c r="M114" s="200"/>
      <c r="N114" s="178" t="s">
        <v>104</v>
      </c>
      <c r="O114" s="178">
        <f t="shared" si="55"/>
        <v>3.2</v>
      </c>
      <c r="P114" s="178">
        <f t="shared" si="56"/>
        <v>2.8</v>
      </c>
      <c r="Q114" s="178">
        <f t="shared" si="57"/>
        <v>2.4</v>
      </c>
      <c r="R114" s="181">
        <v>2</v>
      </c>
      <c r="S114" s="178">
        <f t="shared" si="58"/>
        <v>1.6</v>
      </c>
      <c r="T114" s="200"/>
      <c r="U114" s="178" t="s">
        <v>187</v>
      </c>
      <c r="V114" s="202">
        <v>2</v>
      </c>
      <c r="W114" s="202"/>
      <c r="X114" s="202"/>
      <c r="Y114" s="202"/>
      <c r="Z114" s="202"/>
      <c r="AA114" s="202"/>
      <c r="AB114" s="200"/>
      <c r="AC114" s="200"/>
      <c r="AD114" s="200"/>
      <c r="AE114" s="200"/>
      <c r="AF114" s="167"/>
      <c r="AG114" s="206"/>
      <c r="AH114" s="172" t="s">
        <v>519</v>
      </c>
      <c r="AI114" s="167" t="s">
        <v>495</v>
      </c>
      <c r="AJ114" s="167" t="s">
        <v>133</v>
      </c>
      <c r="AK114" s="167"/>
      <c r="AL114" s="167"/>
      <c r="AM114" s="167"/>
      <c r="AN114" s="167"/>
      <c r="AO114" s="190" t="s">
        <v>277</v>
      </c>
      <c r="AP114" s="211" t="s">
        <v>277</v>
      </c>
      <c r="AQ114" s="211" t="s">
        <v>277</v>
      </c>
      <c r="AR114" s="189"/>
      <c r="AS114" s="189"/>
      <c r="AT114" s="152"/>
      <c r="AU114" s="152"/>
      <c r="AV114" s="152"/>
      <c r="AW114" s="152"/>
      <c r="AX114" s="152"/>
      <c r="AY114" s="152"/>
      <c r="AZ114" s="152"/>
      <c r="BA114" s="152"/>
      <c r="BB114" s="152"/>
      <c r="BC114" s="152"/>
      <c r="BD114" s="152"/>
      <c r="BE114" s="152"/>
      <c r="BF114" s="152"/>
      <c r="BG114" s="152"/>
      <c r="BH114" s="152"/>
      <c r="BI114" s="152"/>
      <c r="BJ114" s="152"/>
      <c r="BK114" s="152"/>
      <c r="BL114" s="152"/>
      <c r="BM114" s="152"/>
      <c r="BN114" s="152"/>
      <c r="BO114" s="152"/>
      <c r="BP114" s="152"/>
      <c r="BQ114" s="152"/>
      <c r="BR114" s="152"/>
      <c r="BS114" s="152"/>
      <c r="BT114" s="152"/>
      <c r="BU114" s="152"/>
      <c r="BV114" s="152"/>
      <c r="BW114" s="152"/>
      <c r="BX114" s="152"/>
      <c r="BY114" s="152"/>
      <c r="BZ114" s="152"/>
      <c r="CA114" s="152"/>
      <c r="CB114" s="152"/>
      <c r="CC114" s="152"/>
      <c r="CD114" s="152"/>
      <c r="CE114" s="152"/>
      <c r="CF114" s="152"/>
      <c r="CG114" s="152"/>
      <c r="CH114" s="152"/>
      <c r="CI114" s="152"/>
      <c r="CJ114" s="152"/>
      <c r="CK114" s="152"/>
      <c r="CL114" s="152"/>
      <c r="CM114" s="152"/>
      <c r="CN114" s="152"/>
      <c r="CO114" s="152"/>
      <c r="CP114" s="152"/>
      <c r="CQ114" s="152"/>
      <c r="CR114" s="152"/>
      <c r="CS114" s="152"/>
      <c r="CT114" s="152"/>
      <c r="CU114" s="152"/>
      <c r="CV114" s="152"/>
      <c r="CW114" s="152"/>
      <c r="CX114" s="152"/>
      <c r="CY114" s="152"/>
      <c r="CZ114" s="152"/>
      <c r="DA114" s="152"/>
      <c r="DB114" s="152"/>
      <c r="DC114" s="152"/>
      <c r="DD114" s="152"/>
      <c r="DE114" s="152"/>
      <c r="DF114" s="152"/>
      <c r="DG114" s="152"/>
      <c r="DH114" s="152"/>
      <c r="DI114" s="152"/>
      <c r="DJ114" s="152"/>
      <c r="DK114" s="152"/>
      <c r="DL114" s="152"/>
      <c r="DM114" s="152"/>
      <c r="DN114" s="152"/>
      <c r="DO114" s="152"/>
      <c r="DP114" s="152"/>
      <c r="DQ114" s="152"/>
      <c r="DR114" s="152"/>
      <c r="DS114" s="152"/>
      <c r="DT114" s="152"/>
      <c r="DU114" s="152"/>
      <c r="DV114" s="152"/>
      <c r="DW114" s="152"/>
      <c r="DX114" s="152"/>
      <c r="DY114" s="152"/>
      <c r="DZ114" s="152"/>
      <c r="EA114" s="152"/>
      <c r="EB114" s="152"/>
      <c r="EC114" s="152"/>
      <c r="ED114" s="152"/>
      <c r="EE114" s="152"/>
      <c r="EF114" s="152"/>
      <c r="EG114" s="152"/>
      <c r="EH114" s="152"/>
      <c r="EI114" s="152"/>
      <c r="EJ114" s="152"/>
      <c r="EK114" s="152"/>
      <c r="EL114" s="152"/>
      <c r="EM114" s="152"/>
      <c r="EN114" s="152"/>
      <c r="EO114" s="152"/>
      <c r="EP114" s="152"/>
      <c r="EQ114" s="152"/>
      <c r="ER114" s="152"/>
    </row>
    <row r="115" s="154" customFormat="1" customHeight="1" spans="1:148">
      <c r="A115" s="166" t="s">
        <v>348</v>
      </c>
      <c r="B115" s="167" t="s">
        <v>101</v>
      </c>
      <c r="C115" s="167" t="s">
        <v>102</v>
      </c>
      <c r="D115" s="168">
        <v>114</v>
      </c>
      <c r="E115" s="167" t="s">
        <v>520</v>
      </c>
      <c r="F115" s="167" t="s">
        <v>520</v>
      </c>
      <c r="G115" s="199"/>
      <c r="H115" s="199">
        <v>0.603666666666667</v>
      </c>
      <c r="I115" s="199"/>
      <c r="J115" s="199"/>
      <c r="K115" s="179">
        <v>0.5</v>
      </c>
      <c r="L115" s="179"/>
      <c r="M115" s="200"/>
      <c r="N115" s="178" t="s">
        <v>104</v>
      </c>
      <c r="O115" s="178">
        <f t="shared" si="55"/>
        <v>0.32</v>
      </c>
      <c r="P115" s="178">
        <f t="shared" si="56"/>
        <v>0.28</v>
      </c>
      <c r="Q115" s="178">
        <f t="shared" si="57"/>
        <v>0.24</v>
      </c>
      <c r="R115" s="181">
        <v>0.2</v>
      </c>
      <c r="S115" s="178">
        <f t="shared" si="58"/>
        <v>0.16</v>
      </c>
      <c r="T115" s="200"/>
      <c r="U115" s="178" t="s">
        <v>350</v>
      </c>
      <c r="V115" s="202">
        <v>2</v>
      </c>
      <c r="W115" s="202"/>
      <c r="X115" s="202"/>
      <c r="Y115" s="202"/>
      <c r="Z115" s="202"/>
      <c r="AA115" s="202"/>
      <c r="AB115" s="200"/>
      <c r="AC115" s="200"/>
      <c r="AD115" s="200"/>
      <c r="AE115" s="200"/>
      <c r="AF115" s="167"/>
      <c r="AG115" s="206"/>
      <c r="AH115" s="172" t="s">
        <v>521</v>
      </c>
      <c r="AI115" s="167" t="s">
        <v>495</v>
      </c>
      <c r="AJ115" s="167" t="s">
        <v>133</v>
      </c>
      <c r="AK115" s="167"/>
      <c r="AL115" s="167"/>
      <c r="AM115" s="167"/>
      <c r="AN115" s="167"/>
      <c r="AO115" s="190" t="s">
        <v>277</v>
      </c>
      <c r="AP115" s="211" t="s">
        <v>277</v>
      </c>
      <c r="AQ115" s="211" t="s">
        <v>277</v>
      </c>
      <c r="AR115" s="189"/>
      <c r="AS115" s="189"/>
      <c r="AT115" s="152"/>
      <c r="AU115" s="152"/>
      <c r="AV115" s="152"/>
      <c r="AW115" s="152"/>
      <c r="AX115" s="152"/>
      <c r="AY115" s="152"/>
      <c r="AZ115" s="152"/>
      <c r="BA115" s="152"/>
      <c r="BB115" s="152"/>
      <c r="BC115" s="152"/>
      <c r="BD115" s="152"/>
      <c r="BE115" s="152"/>
      <c r="BF115" s="152"/>
      <c r="BG115" s="152"/>
      <c r="BH115" s="152"/>
      <c r="BI115" s="152"/>
      <c r="BJ115" s="152"/>
      <c r="BK115" s="152"/>
      <c r="BL115" s="152"/>
      <c r="BM115" s="152"/>
      <c r="BN115" s="152"/>
      <c r="BO115" s="152"/>
      <c r="BP115" s="152"/>
      <c r="BQ115" s="152"/>
      <c r="BR115" s="152"/>
      <c r="BS115" s="152"/>
      <c r="BT115" s="152"/>
      <c r="BU115" s="152"/>
      <c r="BV115" s="152"/>
      <c r="BW115" s="152"/>
      <c r="BX115" s="152"/>
      <c r="BY115" s="152"/>
      <c r="BZ115" s="152"/>
      <c r="CA115" s="152"/>
      <c r="CB115" s="152"/>
      <c r="CC115" s="152"/>
      <c r="CD115" s="152"/>
      <c r="CE115" s="152"/>
      <c r="CF115" s="152"/>
      <c r="CG115" s="152"/>
      <c r="CH115" s="152"/>
      <c r="CI115" s="152"/>
      <c r="CJ115" s="152"/>
      <c r="CK115" s="152"/>
      <c r="CL115" s="152"/>
      <c r="CM115" s="152"/>
      <c r="CN115" s="152"/>
      <c r="CO115" s="152"/>
      <c r="CP115" s="152"/>
      <c r="CQ115" s="152"/>
      <c r="CR115" s="152"/>
      <c r="CS115" s="152"/>
      <c r="CT115" s="152"/>
      <c r="CU115" s="152"/>
      <c r="CV115" s="152"/>
      <c r="CW115" s="152"/>
      <c r="CX115" s="152"/>
      <c r="CY115" s="152"/>
      <c r="CZ115" s="152"/>
      <c r="DA115" s="152"/>
      <c r="DB115" s="152"/>
      <c r="DC115" s="152"/>
      <c r="DD115" s="152"/>
      <c r="DE115" s="152"/>
      <c r="DF115" s="152"/>
      <c r="DG115" s="152"/>
      <c r="DH115" s="152"/>
      <c r="DI115" s="152"/>
      <c r="DJ115" s="152"/>
      <c r="DK115" s="152"/>
      <c r="DL115" s="152"/>
      <c r="DM115" s="152"/>
      <c r="DN115" s="152"/>
      <c r="DO115" s="152"/>
      <c r="DP115" s="152"/>
      <c r="DQ115" s="152"/>
      <c r="DR115" s="152"/>
      <c r="DS115" s="152"/>
      <c r="DT115" s="152"/>
      <c r="DU115" s="152"/>
      <c r="DV115" s="152"/>
      <c r="DW115" s="152"/>
      <c r="DX115" s="152"/>
      <c r="DY115" s="152"/>
      <c r="DZ115" s="152"/>
      <c r="EA115" s="152"/>
      <c r="EB115" s="152"/>
      <c r="EC115" s="152"/>
      <c r="ED115" s="152"/>
      <c r="EE115" s="152"/>
      <c r="EF115" s="152"/>
      <c r="EG115" s="152"/>
      <c r="EH115" s="152"/>
      <c r="EI115" s="152"/>
      <c r="EJ115" s="152"/>
      <c r="EK115" s="152"/>
      <c r="EL115" s="152"/>
      <c r="EM115" s="152"/>
      <c r="EN115" s="152"/>
      <c r="EO115" s="152"/>
      <c r="EP115" s="152"/>
      <c r="EQ115" s="152"/>
      <c r="ER115" s="152"/>
    </row>
    <row r="116" s="154" customFormat="1" customHeight="1" spans="1:148">
      <c r="A116" s="166" t="s">
        <v>100</v>
      </c>
      <c r="B116" s="167" t="s">
        <v>101</v>
      </c>
      <c r="C116" s="167" t="s">
        <v>201</v>
      </c>
      <c r="D116" s="168">
        <v>115</v>
      </c>
      <c r="E116" s="167" t="s">
        <v>522</v>
      </c>
      <c r="F116" s="167" t="s">
        <v>522</v>
      </c>
      <c r="G116" s="199"/>
      <c r="H116" s="199">
        <v>1.05666666666667</v>
      </c>
      <c r="I116" s="199"/>
      <c r="J116" s="199">
        <v>1.07</v>
      </c>
      <c r="K116" s="179">
        <v>0.5</v>
      </c>
      <c r="L116" s="179"/>
      <c r="M116" s="200"/>
      <c r="N116" s="178" t="s">
        <v>104</v>
      </c>
      <c r="O116" s="178">
        <f t="shared" si="55"/>
        <v>2.4</v>
      </c>
      <c r="P116" s="178">
        <f t="shared" si="56"/>
        <v>2.1</v>
      </c>
      <c r="Q116" s="178">
        <f t="shared" si="57"/>
        <v>1.8</v>
      </c>
      <c r="R116" s="181">
        <v>1.5</v>
      </c>
      <c r="S116" s="178">
        <f t="shared" si="58"/>
        <v>1.2</v>
      </c>
      <c r="T116" s="200"/>
      <c r="U116" s="178" t="s">
        <v>187</v>
      </c>
      <c r="V116" s="202">
        <v>2</v>
      </c>
      <c r="W116" s="202"/>
      <c r="X116" s="202"/>
      <c r="Y116" s="202"/>
      <c r="Z116" s="202"/>
      <c r="AA116" s="202"/>
      <c r="AB116" s="200"/>
      <c r="AC116" s="200"/>
      <c r="AD116" s="200"/>
      <c r="AE116" s="200"/>
      <c r="AF116" s="167"/>
      <c r="AG116" s="206"/>
      <c r="AH116" s="172" t="s">
        <v>523</v>
      </c>
      <c r="AI116" s="167" t="s">
        <v>495</v>
      </c>
      <c r="AJ116" s="167" t="s">
        <v>133</v>
      </c>
      <c r="AK116" s="167"/>
      <c r="AL116" s="167"/>
      <c r="AM116" s="167"/>
      <c r="AN116" s="167"/>
      <c r="AO116" s="190">
        <v>1.10833333333333</v>
      </c>
      <c r="AP116" s="193">
        <f>(1.184+1.04+1.101)/3</f>
        <v>1.10833333333333</v>
      </c>
      <c r="AQ116" s="192">
        <f>(1.033+1.2+1.8)/3</f>
        <v>1.34433333333333</v>
      </c>
      <c r="AR116" s="189"/>
      <c r="AS116" s="189"/>
      <c r="AT116" s="152"/>
      <c r="AU116" s="152"/>
      <c r="AV116" s="152"/>
      <c r="AW116" s="152"/>
      <c r="AX116" s="152"/>
      <c r="AY116" s="152"/>
      <c r="AZ116" s="152"/>
      <c r="BA116" s="152"/>
      <c r="BB116" s="152"/>
      <c r="BC116" s="152"/>
      <c r="BD116" s="152"/>
      <c r="BE116" s="152"/>
      <c r="BF116" s="152"/>
      <c r="BG116" s="152"/>
      <c r="BH116" s="152"/>
      <c r="BI116" s="152"/>
      <c r="BJ116" s="152"/>
      <c r="BK116" s="152"/>
      <c r="BL116" s="152"/>
      <c r="BM116" s="152"/>
      <c r="BN116" s="152"/>
      <c r="BO116" s="152"/>
      <c r="BP116" s="152"/>
      <c r="BQ116" s="152"/>
      <c r="BR116" s="152"/>
      <c r="BS116" s="152"/>
      <c r="BT116" s="152"/>
      <c r="BU116" s="152"/>
      <c r="BV116" s="152"/>
      <c r="BW116" s="152"/>
      <c r="BX116" s="152"/>
      <c r="BY116" s="152"/>
      <c r="BZ116" s="152"/>
      <c r="CA116" s="152"/>
      <c r="CB116" s="152"/>
      <c r="CC116" s="152"/>
      <c r="CD116" s="152"/>
      <c r="CE116" s="152"/>
      <c r="CF116" s="152"/>
      <c r="CG116" s="152"/>
      <c r="CH116" s="152"/>
      <c r="CI116" s="152"/>
      <c r="CJ116" s="152"/>
      <c r="CK116" s="152"/>
      <c r="CL116" s="152"/>
      <c r="CM116" s="152"/>
      <c r="CN116" s="152"/>
      <c r="CO116" s="152"/>
      <c r="CP116" s="152"/>
      <c r="CQ116" s="152"/>
      <c r="CR116" s="152"/>
      <c r="CS116" s="152"/>
      <c r="CT116" s="152"/>
      <c r="CU116" s="152"/>
      <c r="CV116" s="152"/>
      <c r="CW116" s="152"/>
      <c r="CX116" s="152"/>
      <c r="CY116" s="152"/>
      <c r="CZ116" s="152"/>
      <c r="DA116" s="152"/>
      <c r="DB116" s="152"/>
      <c r="DC116" s="152"/>
      <c r="DD116" s="152"/>
      <c r="DE116" s="152"/>
      <c r="DF116" s="152"/>
      <c r="DG116" s="152"/>
      <c r="DH116" s="152"/>
      <c r="DI116" s="152"/>
      <c r="DJ116" s="152"/>
      <c r="DK116" s="152"/>
      <c r="DL116" s="152"/>
      <c r="DM116" s="152"/>
      <c r="DN116" s="152"/>
      <c r="DO116" s="152"/>
      <c r="DP116" s="152"/>
      <c r="DQ116" s="152"/>
      <c r="DR116" s="152"/>
      <c r="DS116" s="152"/>
      <c r="DT116" s="152"/>
      <c r="DU116" s="152"/>
      <c r="DV116" s="152"/>
      <c r="DW116" s="152"/>
      <c r="DX116" s="152"/>
      <c r="DY116" s="152"/>
      <c r="DZ116" s="152"/>
      <c r="EA116" s="152"/>
      <c r="EB116" s="152"/>
      <c r="EC116" s="152"/>
      <c r="ED116" s="152"/>
      <c r="EE116" s="152"/>
      <c r="EF116" s="152"/>
      <c r="EG116" s="152"/>
      <c r="EH116" s="152"/>
      <c r="EI116" s="152"/>
      <c r="EJ116" s="152"/>
      <c r="EK116" s="152"/>
      <c r="EL116" s="152"/>
      <c r="EM116" s="152"/>
      <c r="EN116" s="152"/>
      <c r="EO116" s="152"/>
      <c r="EP116" s="152"/>
      <c r="EQ116" s="152"/>
      <c r="ER116" s="152"/>
    </row>
    <row r="117" s="151" customFormat="1" customHeight="1" spans="1:148">
      <c r="A117" s="166" t="s">
        <v>348</v>
      </c>
      <c r="B117" s="167" t="s">
        <v>101</v>
      </c>
      <c r="C117" s="167" t="s">
        <v>102</v>
      </c>
      <c r="D117" s="168">
        <v>116</v>
      </c>
      <c r="E117" s="167" t="s">
        <v>524</v>
      </c>
      <c r="F117" s="167" t="s">
        <v>524</v>
      </c>
      <c r="G117" s="199"/>
      <c r="H117" s="199">
        <v>6.26333333333333</v>
      </c>
      <c r="I117" s="199"/>
      <c r="J117" s="199">
        <v>5.23333333333333</v>
      </c>
      <c r="K117" s="179">
        <v>0.5</v>
      </c>
      <c r="L117" s="179"/>
      <c r="M117" s="200"/>
      <c r="N117" s="178" t="s">
        <v>104</v>
      </c>
      <c r="O117" s="178">
        <f t="shared" si="55"/>
        <v>3.2</v>
      </c>
      <c r="P117" s="178">
        <f t="shared" si="56"/>
        <v>2.8</v>
      </c>
      <c r="Q117" s="178">
        <f t="shared" si="57"/>
        <v>2.4</v>
      </c>
      <c r="R117" s="181">
        <v>2</v>
      </c>
      <c r="S117" s="178">
        <f t="shared" si="58"/>
        <v>1.6</v>
      </c>
      <c r="T117" s="200"/>
      <c r="U117" s="178" t="s">
        <v>187</v>
      </c>
      <c r="V117" s="202">
        <v>2</v>
      </c>
      <c r="W117" s="202"/>
      <c r="X117" s="202"/>
      <c r="Y117" s="202"/>
      <c r="Z117" s="202"/>
      <c r="AA117" s="202"/>
      <c r="AB117" s="200"/>
      <c r="AC117" s="200"/>
      <c r="AD117" s="200"/>
      <c r="AE117" s="200"/>
      <c r="AF117" s="167"/>
      <c r="AG117" s="206" t="s">
        <v>525</v>
      </c>
      <c r="AH117" s="172" t="s">
        <v>526</v>
      </c>
      <c r="AI117" s="167" t="s">
        <v>527</v>
      </c>
      <c r="AJ117" s="167" t="s">
        <v>133</v>
      </c>
      <c r="AK117" s="167"/>
      <c r="AL117" s="167"/>
      <c r="AM117" s="167"/>
      <c r="AN117" s="167"/>
      <c r="AO117" s="187">
        <f>(22.71+20.841+19.227)/3</f>
        <v>20.926</v>
      </c>
      <c r="AP117" s="191" t="s">
        <v>9</v>
      </c>
      <c r="AQ117" s="191" t="s">
        <v>9</v>
      </c>
      <c r="AR117" s="189"/>
      <c r="AS117" s="189"/>
      <c r="AT117" s="152"/>
      <c r="AU117" s="152"/>
      <c r="AV117" s="152"/>
      <c r="AW117" s="152"/>
      <c r="AX117" s="152"/>
      <c r="AY117" s="152"/>
      <c r="AZ117" s="152"/>
      <c r="BA117" s="152"/>
      <c r="BB117" s="152"/>
      <c r="BC117" s="152"/>
      <c r="BD117" s="152"/>
      <c r="BE117" s="152"/>
      <c r="BF117" s="152"/>
      <c r="BG117" s="152"/>
      <c r="BH117" s="152"/>
      <c r="BI117" s="152"/>
      <c r="BJ117" s="152"/>
      <c r="BK117" s="152"/>
      <c r="BL117" s="152"/>
      <c r="BM117" s="152"/>
      <c r="BN117" s="152"/>
      <c r="BO117" s="152"/>
      <c r="BP117" s="152"/>
      <c r="BQ117" s="152"/>
      <c r="BR117" s="152"/>
      <c r="BS117" s="152"/>
      <c r="BT117" s="152"/>
      <c r="BU117" s="152"/>
      <c r="BV117" s="152"/>
      <c r="BW117" s="152"/>
      <c r="BX117" s="152"/>
      <c r="BY117" s="152"/>
      <c r="BZ117" s="152"/>
      <c r="CA117" s="152"/>
      <c r="CB117" s="152"/>
      <c r="CC117" s="152"/>
      <c r="CD117" s="152"/>
      <c r="CE117" s="152"/>
      <c r="CF117" s="152"/>
      <c r="CG117" s="152"/>
      <c r="CH117" s="152"/>
      <c r="CI117" s="152"/>
      <c r="CJ117" s="152"/>
      <c r="CK117" s="152"/>
      <c r="CL117" s="152"/>
      <c r="CM117" s="152"/>
      <c r="CN117" s="152"/>
      <c r="CO117" s="152"/>
      <c r="CP117" s="152"/>
      <c r="CQ117" s="152"/>
      <c r="CR117" s="152"/>
      <c r="CS117" s="152"/>
      <c r="CT117" s="152"/>
      <c r="CU117" s="152"/>
      <c r="CV117" s="152"/>
      <c r="CW117" s="152"/>
      <c r="CX117" s="152"/>
      <c r="CY117" s="152"/>
      <c r="CZ117" s="152"/>
      <c r="DA117" s="152"/>
      <c r="DB117" s="152"/>
      <c r="DC117" s="152"/>
      <c r="DD117" s="152"/>
      <c r="DE117" s="152"/>
      <c r="DF117" s="152"/>
      <c r="DG117" s="152"/>
      <c r="DH117" s="152"/>
      <c r="DI117" s="152"/>
      <c r="DJ117" s="152"/>
      <c r="DK117" s="152"/>
      <c r="DL117" s="152"/>
      <c r="DM117" s="152"/>
      <c r="DN117" s="152"/>
      <c r="DO117" s="152"/>
      <c r="DP117" s="152"/>
      <c r="DQ117" s="152"/>
      <c r="DR117" s="152"/>
      <c r="DS117" s="152"/>
      <c r="DT117" s="152"/>
      <c r="DU117" s="152"/>
      <c r="DV117" s="152"/>
      <c r="DW117" s="152"/>
      <c r="DX117" s="152"/>
      <c r="DY117" s="152"/>
      <c r="DZ117" s="152"/>
      <c r="EA117" s="152"/>
      <c r="EB117" s="152"/>
      <c r="EC117" s="152"/>
      <c r="ED117" s="152"/>
      <c r="EE117" s="152"/>
      <c r="EF117" s="152"/>
      <c r="EG117" s="152"/>
      <c r="EH117" s="152"/>
      <c r="EI117" s="152"/>
      <c r="EJ117" s="152"/>
      <c r="EK117" s="152"/>
      <c r="EL117" s="152"/>
      <c r="EM117" s="152"/>
      <c r="EN117" s="152"/>
      <c r="EO117" s="152"/>
      <c r="EP117" s="152"/>
      <c r="EQ117" s="152"/>
      <c r="ER117" s="152"/>
    </row>
    <row r="118" s="154" customFormat="1" customHeight="1" spans="1:148">
      <c r="A118" s="166" t="s">
        <v>100</v>
      </c>
      <c r="B118" s="167" t="s">
        <v>101</v>
      </c>
      <c r="C118" s="167" t="s">
        <v>102</v>
      </c>
      <c r="D118" s="168">
        <v>117</v>
      </c>
      <c r="E118" s="167" t="s">
        <v>528</v>
      </c>
      <c r="F118" s="167" t="s">
        <v>528</v>
      </c>
      <c r="G118" s="199"/>
      <c r="H118" s="199">
        <v>5.83666666666667</v>
      </c>
      <c r="I118" s="199"/>
      <c r="J118" s="199"/>
      <c r="K118" s="179">
        <v>0.5</v>
      </c>
      <c r="L118" s="179"/>
      <c r="M118" s="200"/>
      <c r="N118" s="178" t="s">
        <v>104</v>
      </c>
      <c r="O118" s="178">
        <f t="shared" si="55"/>
        <v>3.2</v>
      </c>
      <c r="P118" s="178">
        <f t="shared" si="56"/>
        <v>2.8</v>
      </c>
      <c r="Q118" s="178">
        <f t="shared" si="57"/>
        <v>2.4</v>
      </c>
      <c r="R118" s="181">
        <v>2</v>
      </c>
      <c r="S118" s="178">
        <f t="shared" si="58"/>
        <v>1.6</v>
      </c>
      <c r="T118" s="200"/>
      <c r="U118" s="178" t="s">
        <v>187</v>
      </c>
      <c r="V118" s="202">
        <v>2</v>
      </c>
      <c r="W118" s="202"/>
      <c r="X118" s="202"/>
      <c r="Y118" s="202"/>
      <c r="Z118" s="202"/>
      <c r="AA118" s="202"/>
      <c r="AB118" s="200"/>
      <c r="AC118" s="200"/>
      <c r="AD118" s="200"/>
      <c r="AE118" s="200"/>
      <c r="AF118" s="167"/>
      <c r="AG118" s="206"/>
      <c r="AH118" s="172" t="s">
        <v>529</v>
      </c>
      <c r="AI118" s="167" t="s">
        <v>495</v>
      </c>
      <c r="AJ118" s="167" t="s">
        <v>133</v>
      </c>
      <c r="AK118" s="167"/>
      <c r="AL118" s="167"/>
      <c r="AM118" s="167"/>
      <c r="AN118" s="167"/>
      <c r="AO118" s="187">
        <f>(4.21+5.77+4.59)/3</f>
        <v>4.85666666666667</v>
      </c>
      <c r="AP118" s="191" t="s">
        <v>9</v>
      </c>
      <c r="AQ118" s="191" t="s">
        <v>9</v>
      </c>
      <c r="AR118" s="189"/>
      <c r="AS118" s="189"/>
      <c r="AT118" s="152"/>
      <c r="AU118" s="152"/>
      <c r="AV118" s="152"/>
      <c r="AW118" s="152"/>
      <c r="AX118" s="152"/>
      <c r="AY118" s="152"/>
      <c r="AZ118" s="152"/>
      <c r="BA118" s="152"/>
      <c r="BB118" s="152"/>
      <c r="BC118" s="152"/>
      <c r="BD118" s="152"/>
      <c r="BE118" s="152"/>
      <c r="BF118" s="152"/>
      <c r="BG118" s="152"/>
      <c r="BH118" s="152"/>
      <c r="BI118" s="152"/>
      <c r="BJ118" s="152"/>
      <c r="BK118" s="152"/>
      <c r="BL118" s="152"/>
      <c r="BM118" s="152"/>
      <c r="BN118" s="152"/>
      <c r="BO118" s="152"/>
      <c r="BP118" s="152"/>
      <c r="BQ118" s="152"/>
      <c r="BR118" s="152"/>
      <c r="BS118" s="152"/>
      <c r="BT118" s="152"/>
      <c r="BU118" s="152"/>
      <c r="BV118" s="152"/>
      <c r="BW118" s="152"/>
      <c r="BX118" s="152"/>
      <c r="BY118" s="152"/>
      <c r="BZ118" s="152"/>
      <c r="CA118" s="152"/>
      <c r="CB118" s="152"/>
      <c r="CC118" s="152"/>
      <c r="CD118" s="152"/>
      <c r="CE118" s="152"/>
      <c r="CF118" s="152"/>
      <c r="CG118" s="152"/>
      <c r="CH118" s="152"/>
      <c r="CI118" s="152"/>
      <c r="CJ118" s="152"/>
      <c r="CK118" s="152"/>
      <c r="CL118" s="152"/>
      <c r="CM118" s="152"/>
      <c r="CN118" s="152"/>
      <c r="CO118" s="152"/>
      <c r="CP118" s="152"/>
      <c r="CQ118" s="152"/>
      <c r="CR118" s="152"/>
      <c r="CS118" s="152"/>
      <c r="CT118" s="152"/>
      <c r="CU118" s="152"/>
      <c r="CV118" s="152"/>
      <c r="CW118" s="152"/>
      <c r="CX118" s="152"/>
      <c r="CY118" s="152"/>
      <c r="CZ118" s="152"/>
      <c r="DA118" s="152"/>
      <c r="DB118" s="152"/>
      <c r="DC118" s="152"/>
      <c r="DD118" s="152"/>
      <c r="DE118" s="152"/>
      <c r="DF118" s="152"/>
      <c r="DG118" s="152"/>
      <c r="DH118" s="152"/>
      <c r="DI118" s="152"/>
      <c r="DJ118" s="152"/>
      <c r="DK118" s="152"/>
      <c r="DL118" s="152"/>
      <c r="DM118" s="152"/>
      <c r="DN118" s="152"/>
      <c r="DO118" s="152"/>
      <c r="DP118" s="152"/>
      <c r="DQ118" s="152"/>
      <c r="DR118" s="152"/>
      <c r="DS118" s="152"/>
      <c r="DT118" s="152"/>
      <c r="DU118" s="152"/>
      <c r="DV118" s="152"/>
      <c r="DW118" s="152"/>
      <c r="DX118" s="152"/>
      <c r="DY118" s="152"/>
      <c r="DZ118" s="152"/>
      <c r="EA118" s="152"/>
      <c r="EB118" s="152"/>
      <c r="EC118" s="152"/>
      <c r="ED118" s="152"/>
      <c r="EE118" s="152"/>
      <c r="EF118" s="152"/>
      <c r="EG118" s="152"/>
      <c r="EH118" s="152"/>
      <c r="EI118" s="152"/>
      <c r="EJ118" s="152"/>
      <c r="EK118" s="152"/>
      <c r="EL118" s="152"/>
      <c r="EM118" s="152"/>
      <c r="EN118" s="152"/>
      <c r="EO118" s="152"/>
      <c r="EP118" s="152"/>
      <c r="EQ118" s="152"/>
      <c r="ER118" s="152"/>
    </row>
    <row r="119" s="154" customFormat="1" customHeight="1" spans="1:148">
      <c r="A119" s="166" t="s">
        <v>348</v>
      </c>
      <c r="B119" s="167" t="s">
        <v>101</v>
      </c>
      <c r="C119" s="167" t="s">
        <v>102</v>
      </c>
      <c r="D119" s="168">
        <v>118</v>
      </c>
      <c r="E119" s="167" t="s">
        <v>530</v>
      </c>
      <c r="F119" s="167" t="s">
        <v>530</v>
      </c>
      <c r="G119" s="199"/>
      <c r="H119" s="199">
        <v>0.436666666666667</v>
      </c>
      <c r="I119" s="199"/>
      <c r="J119" s="199"/>
      <c r="K119" s="179">
        <v>0.5</v>
      </c>
      <c r="L119" s="179"/>
      <c r="M119" s="200"/>
      <c r="N119" s="178" t="s">
        <v>104</v>
      </c>
      <c r="O119" s="178">
        <f t="shared" si="55"/>
        <v>0.32</v>
      </c>
      <c r="P119" s="178">
        <f t="shared" si="56"/>
        <v>0.28</v>
      </c>
      <c r="Q119" s="178">
        <f t="shared" si="57"/>
        <v>0.24</v>
      </c>
      <c r="R119" s="181">
        <v>0.2</v>
      </c>
      <c r="S119" s="178">
        <f t="shared" si="58"/>
        <v>0.16</v>
      </c>
      <c r="T119" s="200"/>
      <c r="U119" s="178" t="s">
        <v>350</v>
      </c>
      <c r="V119" s="202">
        <v>2</v>
      </c>
      <c r="W119" s="202"/>
      <c r="X119" s="202"/>
      <c r="Y119" s="202"/>
      <c r="Z119" s="202"/>
      <c r="AA119" s="202"/>
      <c r="AB119" s="200"/>
      <c r="AC119" s="200"/>
      <c r="AD119" s="200"/>
      <c r="AE119" s="200"/>
      <c r="AF119" s="167"/>
      <c r="AG119" s="206"/>
      <c r="AH119" s="172" t="s">
        <v>531</v>
      </c>
      <c r="AI119" s="167" t="s">
        <v>495</v>
      </c>
      <c r="AJ119" s="167" t="s">
        <v>133</v>
      </c>
      <c r="AK119" s="167"/>
      <c r="AL119" s="167"/>
      <c r="AM119" s="167"/>
      <c r="AN119" s="167"/>
      <c r="AO119" s="187">
        <f>(0.774+0.631+0.844)/3</f>
        <v>0.749666666666667</v>
      </c>
      <c r="AP119" s="191" t="s">
        <v>9</v>
      </c>
      <c r="AQ119" s="191" t="s">
        <v>9</v>
      </c>
      <c r="AR119" s="189"/>
      <c r="AS119" s="189"/>
      <c r="AT119" s="152"/>
      <c r="AU119" s="152"/>
      <c r="AV119" s="152"/>
      <c r="AW119" s="152"/>
      <c r="AX119" s="152"/>
      <c r="AY119" s="152"/>
      <c r="AZ119" s="152"/>
      <c r="BA119" s="152"/>
      <c r="BB119" s="152"/>
      <c r="BC119" s="152"/>
      <c r="BD119" s="152"/>
      <c r="BE119" s="152"/>
      <c r="BF119" s="152"/>
      <c r="BG119" s="152"/>
      <c r="BH119" s="152"/>
      <c r="BI119" s="152"/>
      <c r="BJ119" s="152"/>
      <c r="BK119" s="152"/>
      <c r="BL119" s="152"/>
      <c r="BM119" s="152"/>
      <c r="BN119" s="152"/>
      <c r="BO119" s="152"/>
      <c r="BP119" s="152"/>
      <c r="BQ119" s="152"/>
      <c r="BR119" s="152"/>
      <c r="BS119" s="152"/>
      <c r="BT119" s="152"/>
      <c r="BU119" s="152"/>
      <c r="BV119" s="152"/>
      <c r="BW119" s="152"/>
      <c r="BX119" s="152"/>
      <c r="BY119" s="152"/>
      <c r="BZ119" s="152"/>
      <c r="CA119" s="152"/>
      <c r="CB119" s="152"/>
      <c r="CC119" s="152"/>
      <c r="CD119" s="152"/>
      <c r="CE119" s="152"/>
      <c r="CF119" s="152"/>
      <c r="CG119" s="152"/>
      <c r="CH119" s="152"/>
      <c r="CI119" s="152"/>
      <c r="CJ119" s="152"/>
      <c r="CK119" s="152"/>
      <c r="CL119" s="152"/>
      <c r="CM119" s="152"/>
      <c r="CN119" s="152"/>
      <c r="CO119" s="152"/>
      <c r="CP119" s="152"/>
      <c r="CQ119" s="152"/>
      <c r="CR119" s="152"/>
      <c r="CS119" s="152"/>
      <c r="CT119" s="152"/>
      <c r="CU119" s="152"/>
      <c r="CV119" s="152"/>
      <c r="CW119" s="152"/>
      <c r="CX119" s="152"/>
      <c r="CY119" s="152"/>
      <c r="CZ119" s="152"/>
      <c r="DA119" s="152"/>
      <c r="DB119" s="152"/>
      <c r="DC119" s="152"/>
      <c r="DD119" s="152"/>
      <c r="DE119" s="152"/>
      <c r="DF119" s="152"/>
      <c r="DG119" s="152"/>
      <c r="DH119" s="152"/>
      <c r="DI119" s="152"/>
      <c r="DJ119" s="152"/>
      <c r="DK119" s="152"/>
      <c r="DL119" s="152"/>
      <c r="DM119" s="152"/>
      <c r="DN119" s="152"/>
      <c r="DO119" s="152"/>
      <c r="DP119" s="152"/>
      <c r="DQ119" s="152"/>
      <c r="DR119" s="152"/>
      <c r="DS119" s="152"/>
      <c r="DT119" s="152"/>
      <c r="DU119" s="152"/>
      <c r="DV119" s="152"/>
      <c r="DW119" s="152"/>
      <c r="DX119" s="152"/>
      <c r="DY119" s="152"/>
      <c r="DZ119" s="152"/>
      <c r="EA119" s="152"/>
      <c r="EB119" s="152"/>
      <c r="EC119" s="152"/>
      <c r="ED119" s="152"/>
      <c r="EE119" s="152"/>
      <c r="EF119" s="152"/>
      <c r="EG119" s="152"/>
      <c r="EH119" s="152"/>
      <c r="EI119" s="152"/>
      <c r="EJ119" s="152"/>
      <c r="EK119" s="152"/>
      <c r="EL119" s="152"/>
      <c r="EM119" s="152"/>
      <c r="EN119" s="152"/>
      <c r="EO119" s="152"/>
      <c r="EP119" s="152"/>
      <c r="EQ119" s="152"/>
      <c r="ER119" s="152"/>
    </row>
    <row r="120" s="154" customFormat="1" customHeight="1" spans="1:148">
      <c r="A120" s="166" t="s">
        <v>100</v>
      </c>
      <c r="B120" s="167" t="s">
        <v>101</v>
      </c>
      <c r="C120" s="167" t="s">
        <v>102</v>
      </c>
      <c r="D120" s="168">
        <v>119</v>
      </c>
      <c r="E120" s="167" t="s">
        <v>532</v>
      </c>
      <c r="F120" s="167" t="s">
        <v>532</v>
      </c>
      <c r="G120" s="199"/>
      <c r="H120" s="199"/>
      <c r="I120" s="199"/>
      <c r="J120" s="199"/>
      <c r="K120" s="179">
        <v>0.5</v>
      </c>
      <c r="L120" s="179"/>
      <c r="M120" s="200"/>
      <c r="N120" s="178" t="s">
        <v>104</v>
      </c>
      <c r="O120" s="178">
        <f t="shared" si="55"/>
        <v>3.2</v>
      </c>
      <c r="P120" s="178">
        <f t="shared" si="56"/>
        <v>2.8</v>
      </c>
      <c r="Q120" s="178">
        <f t="shared" si="57"/>
        <v>2.4</v>
      </c>
      <c r="R120" s="181">
        <v>2</v>
      </c>
      <c r="S120" s="178">
        <f t="shared" si="58"/>
        <v>1.6</v>
      </c>
      <c r="T120" s="200"/>
      <c r="U120" s="178" t="s">
        <v>187</v>
      </c>
      <c r="V120" s="202">
        <v>2</v>
      </c>
      <c r="W120" s="202"/>
      <c r="X120" s="202"/>
      <c r="Y120" s="202"/>
      <c r="Z120" s="202"/>
      <c r="AA120" s="202"/>
      <c r="AB120" s="200"/>
      <c r="AC120" s="200"/>
      <c r="AD120" s="200"/>
      <c r="AE120" s="200"/>
      <c r="AF120" s="167"/>
      <c r="AG120" s="206"/>
      <c r="AH120" s="172" t="s">
        <v>533</v>
      </c>
      <c r="AI120" s="167" t="s">
        <v>495</v>
      </c>
      <c r="AJ120" s="167" t="s">
        <v>133</v>
      </c>
      <c r="AK120" s="167"/>
      <c r="AL120" s="167"/>
      <c r="AM120" s="167"/>
      <c r="AN120" s="167"/>
      <c r="AO120" s="211" t="s">
        <v>277</v>
      </c>
      <c r="AP120" s="211" t="s">
        <v>277</v>
      </c>
      <c r="AQ120" s="211" t="s">
        <v>277</v>
      </c>
      <c r="AR120" s="189"/>
      <c r="AS120" s="189"/>
      <c r="AT120" s="152"/>
      <c r="AU120" s="152"/>
      <c r="AV120" s="152"/>
      <c r="AW120" s="152"/>
      <c r="AX120" s="152"/>
      <c r="AY120" s="152"/>
      <c r="AZ120" s="152"/>
      <c r="BA120" s="152"/>
      <c r="BB120" s="152"/>
      <c r="BC120" s="152"/>
      <c r="BD120" s="152"/>
      <c r="BE120" s="152"/>
      <c r="BF120" s="152"/>
      <c r="BG120" s="152"/>
      <c r="BH120" s="152"/>
      <c r="BI120" s="152"/>
      <c r="BJ120" s="152"/>
      <c r="BK120" s="152"/>
      <c r="BL120" s="152"/>
      <c r="BM120" s="152"/>
      <c r="BN120" s="152"/>
      <c r="BO120" s="152"/>
      <c r="BP120" s="152"/>
      <c r="BQ120" s="152"/>
      <c r="BR120" s="152"/>
      <c r="BS120" s="152"/>
      <c r="BT120" s="152"/>
      <c r="BU120" s="152"/>
      <c r="BV120" s="152"/>
      <c r="BW120" s="152"/>
      <c r="BX120" s="152"/>
      <c r="BY120" s="152"/>
      <c r="BZ120" s="152"/>
      <c r="CA120" s="152"/>
      <c r="CB120" s="152"/>
      <c r="CC120" s="152"/>
      <c r="CD120" s="152"/>
      <c r="CE120" s="152"/>
      <c r="CF120" s="152"/>
      <c r="CG120" s="152"/>
      <c r="CH120" s="152"/>
      <c r="CI120" s="152"/>
      <c r="CJ120" s="152"/>
      <c r="CK120" s="152"/>
      <c r="CL120" s="152"/>
      <c r="CM120" s="152"/>
      <c r="CN120" s="152"/>
      <c r="CO120" s="152"/>
      <c r="CP120" s="152"/>
      <c r="CQ120" s="152"/>
      <c r="CR120" s="152"/>
      <c r="CS120" s="152"/>
      <c r="CT120" s="152"/>
      <c r="CU120" s="152"/>
      <c r="CV120" s="152"/>
      <c r="CW120" s="152"/>
      <c r="CX120" s="152"/>
      <c r="CY120" s="152"/>
      <c r="CZ120" s="152"/>
      <c r="DA120" s="152"/>
      <c r="DB120" s="152"/>
      <c r="DC120" s="152"/>
      <c r="DD120" s="152"/>
      <c r="DE120" s="152"/>
      <c r="DF120" s="152"/>
      <c r="DG120" s="152"/>
      <c r="DH120" s="152"/>
      <c r="DI120" s="152"/>
      <c r="DJ120" s="152"/>
      <c r="DK120" s="152"/>
      <c r="DL120" s="152"/>
      <c r="DM120" s="152"/>
      <c r="DN120" s="152"/>
      <c r="DO120" s="152"/>
      <c r="DP120" s="152"/>
      <c r="DQ120" s="152"/>
      <c r="DR120" s="152"/>
      <c r="DS120" s="152"/>
      <c r="DT120" s="152"/>
      <c r="DU120" s="152"/>
      <c r="DV120" s="152"/>
      <c r="DW120" s="152"/>
      <c r="DX120" s="152"/>
      <c r="DY120" s="152"/>
      <c r="DZ120" s="152"/>
      <c r="EA120" s="152"/>
      <c r="EB120" s="152"/>
      <c r="EC120" s="152"/>
      <c r="ED120" s="152"/>
      <c r="EE120" s="152"/>
      <c r="EF120" s="152"/>
      <c r="EG120" s="152"/>
      <c r="EH120" s="152"/>
      <c r="EI120" s="152"/>
      <c r="EJ120" s="152"/>
      <c r="EK120" s="152"/>
      <c r="EL120" s="152"/>
      <c r="EM120" s="152"/>
      <c r="EN120" s="152"/>
      <c r="EO120" s="152"/>
      <c r="EP120" s="152"/>
      <c r="EQ120" s="152"/>
      <c r="ER120" s="152"/>
    </row>
    <row r="121" s="154" customFormat="1" customHeight="1" spans="1:148">
      <c r="A121" s="166" t="s">
        <v>348</v>
      </c>
      <c r="B121" s="167" t="s">
        <v>101</v>
      </c>
      <c r="C121" s="167" t="s">
        <v>102</v>
      </c>
      <c r="D121" s="168">
        <v>120</v>
      </c>
      <c r="E121" s="167" t="s">
        <v>534</v>
      </c>
      <c r="F121" s="167" t="s">
        <v>534</v>
      </c>
      <c r="G121" s="199"/>
      <c r="H121" s="199"/>
      <c r="I121" s="199"/>
      <c r="J121" s="199"/>
      <c r="K121" s="179">
        <v>0.5</v>
      </c>
      <c r="L121" s="179"/>
      <c r="M121" s="200"/>
      <c r="N121" s="178" t="s">
        <v>104</v>
      </c>
      <c r="O121" s="178">
        <f t="shared" si="55"/>
        <v>0.32</v>
      </c>
      <c r="P121" s="178">
        <f t="shared" si="56"/>
        <v>0.28</v>
      </c>
      <c r="Q121" s="178">
        <f t="shared" si="57"/>
        <v>0.24</v>
      </c>
      <c r="R121" s="181">
        <v>0.2</v>
      </c>
      <c r="S121" s="178">
        <f t="shared" si="58"/>
        <v>0.16</v>
      </c>
      <c r="T121" s="200"/>
      <c r="U121" s="178" t="s">
        <v>350</v>
      </c>
      <c r="V121" s="202">
        <v>2</v>
      </c>
      <c r="W121" s="202"/>
      <c r="X121" s="202"/>
      <c r="Y121" s="202"/>
      <c r="Z121" s="202"/>
      <c r="AA121" s="202"/>
      <c r="AB121" s="200"/>
      <c r="AC121" s="200"/>
      <c r="AD121" s="200"/>
      <c r="AE121" s="200"/>
      <c r="AF121" s="167"/>
      <c r="AG121" s="206"/>
      <c r="AH121" s="172" t="s">
        <v>535</v>
      </c>
      <c r="AI121" s="167" t="s">
        <v>495</v>
      </c>
      <c r="AJ121" s="167" t="s">
        <v>133</v>
      </c>
      <c r="AK121" s="167"/>
      <c r="AL121" s="167"/>
      <c r="AM121" s="167"/>
      <c r="AN121" s="167"/>
      <c r="AO121" s="211" t="s">
        <v>277</v>
      </c>
      <c r="AP121" s="211" t="s">
        <v>277</v>
      </c>
      <c r="AQ121" s="211" t="s">
        <v>277</v>
      </c>
      <c r="AR121" s="189"/>
      <c r="AS121" s="189"/>
      <c r="AT121" s="152"/>
      <c r="AU121" s="152"/>
      <c r="AV121" s="152"/>
      <c r="AW121" s="152"/>
      <c r="AX121" s="152"/>
      <c r="AY121" s="152"/>
      <c r="AZ121" s="152"/>
      <c r="BA121" s="152"/>
      <c r="BB121" s="152"/>
      <c r="BC121" s="152"/>
      <c r="BD121" s="152"/>
      <c r="BE121" s="152"/>
      <c r="BF121" s="152"/>
      <c r="BG121" s="152"/>
      <c r="BH121" s="152"/>
      <c r="BI121" s="152"/>
      <c r="BJ121" s="152"/>
      <c r="BK121" s="152"/>
      <c r="BL121" s="152"/>
      <c r="BM121" s="152"/>
      <c r="BN121" s="152"/>
      <c r="BO121" s="152"/>
      <c r="BP121" s="152"/>
      <c r="BQ121" s="152"/>
      <c r="BR121" s="152"/>
      <c r="BS121" s="152"/>
      <c r="BT121" s="152"/>
      <c r="BU121" s="152"/>
      <c r="BV121" s="152"/>
      <c r="BW121" s="152"/>
      <c r="BX121" s="152"/>
      <c r="BY121" s="152"/>
      <c r="BZ121" s="152"/>
      <c r="CA121" s="152"/>
      <c r="CB121" s="152"/>
      <c r="CC121" s="152"/>
      <c r="CD121" s="152"/>
      <c r="CE121" s="152"/>
      <c r="CF121" s="152"/>
      <c r="CG121" s="152"/>
      <c r="CH121" s="152"/>
      <c r="CI121" s="152"/>
      <c r="CJ121" s="152"/>
      <c r="CK121" s="152"/>
      <c r="CL121" s="152"/>
      <c r="CM121" s="152"/>
      <c r="CN121" s="152"/>
      <c r="CO121" s="152"/>
      <c r="CP121" s="152"/>
      <c r="CQ121" s="152"/>
      <c r="CR121" s="152"/>
      <c r="CS121" s="152"/>
      <c r="CT121" s="152"/>
      <c r="CU121" s="152"/>
      <c r="CV121" s="152"/>
      <c r="CW121" s="152"/>
      <c r="CX121" s="152"/>
      <c r="CY121" s="152"/>
      <c r="CZ121" s="152"/>
      <c r="DA121" s="152"/>
      <c r="DB121" s="152"/>
      <c r="DC121" s="152"/>
      <c r="DD121" s="152"/>
      <c r="DE121" s="152"/>
      <c r="DF121" s="152"/>
      <c r="DG121" s="152"/>
      <c r="DH121" s="152"/>
      <c r="DI121" s="152"/>
      <c r="DJ121" s="152"/>
      <c r="DK121" s="152"/>
      <c r="DL121" s="152"/>
      <c r="DM121" s="152"/>
      <c r="DN121" s="152"/>
      <c r="DO121" s="152"/>
      <c r="DP121" s="152"/>
      <c r="DQ121" s="152"/>
      <c r="DR121" s="152"/>
      <c r="DS121" s="152"/>
      <c r="DT121" s="152"/>
      <c r="DU121" s="152"/>
      <c r="DV121" s="152"/>
      <c r="DW121" s="152"/>
      <c r="DX121" s="152"/>
      <c r="DY121" s="152"/>
      <c r="DZ121" s="152"/>
      <c r="EA121" s="152"/>
      <c r="EB121" s="152"/>
      <c r="EC121" s="152"/>
      <c r="ED121" s="152"/>
      <c r="EE121" s="152"/>
      <c r="EF121" s="152"/>
      <c r="EG121" s="152"/>
      <c r="EH121" s="152"/>
      <c r="EI121" s="152"/>
      <c r="EJ121" s="152"/>
      <c r="EK121" s="152"/>
      <c r="EL121" s="152"/>
      <c r="EM121" s="152"/>
      <c r="EN121" s="152"/>
      <c r="EO121" s="152"/>
      <c r="EP121" s="152"/>
      <c r="EQ121" s="152"/>
      <c r="ER121" s="152"/>
    </row>
    <row r="122" s="154" customFormat="1" customHeight="1" spans="1:148">
      <c r="A122" s="166" t="s">
        <v>348</v>
      </c>
      <c r="B122" s="167" t="s">
        <v>101</v>
      </c>
      <c r="C122" s="167" t="s">
        <v>102</v>
      </c>
      <c r="D122" s="168">
        <v>121</v>
      </c>
      <c r="E122" s="167" t="s">
        <v>536</v>
      </c>
      <c r="F122" s="167" t="s">
        <v>536</v>
      </c>
      <c r="G122" s="199"/>
      <c r="H122" s="199"/>
      <c r="I122" s="199"/>
      <c r="J122" s="199"/>
      <c r="K122" s="179">
        <v>0.5</v>
      </c>
      <c r="L122" s="179"/>
      <c r="M122" s="200"/>
      <c r="N122" s="178" t="s">
        <v>104</v>
      </c>
      <c r="O122" s="178">
        <f t="shared" si="55"/>
        <v>3.2</v>
      </c>
      <c r="P122" s="178">
        <f t="shared" si="56"/>
        <v>2.8</v>
      </c>
      <c r="Q122" s="178">
        <f t="shared" si="57"/>
        <v>2.4</v>
      </c>
      <c r="R122" s="181">
        <v>2</v>
      </c>
      <c r="S122" s="178">
        <f t="shared" si="58"/>
        <v>1.6</v>
      </c>
      <c r="T122" s="200"/>
      <c r="U122" s="178" t="s">
        <v>187</v>
      </c>
      <c r="V122" s="202">
        <v>2</v>
      </c>
      <c r="W122" s="202"/>
      <c r="X122" s="202"/>
      <c r="Y122" s="202"/>
      <c r="Z122" s="202"/>
      <c r="AA122" s="202"/>
      <c r="AB122" s="200"/>
      <c r="AC122" s="200"/>
      <c r="AD122" s="200"/>
      <c r="AE122" s="200"/>
      <c r="AF122" s="167"/>
      <c r="AG122" s="206"/>
      <c r="AH122" s="172" t="s">
        <v>537</v>
      </c>
      <c r="AI122" s="167" t="s">
        <v>495</v>
      </c>
      <c r="AJ122" s="167" t="s">
        <v>133</v>
      </c>
      <c r="AK122" s="167"/>
      <c r="AL122" s="167"/>
      <c r="AM122" s="167"/>
      <c r="AN122" s="167"/>
      <c r="AO122" s="211" t="s">
        <v>277</v>
      </c>
      <c r="AP122" s="211" t="s">
        <v>277</v>
      </c>
      <c r="AQ122" s="211" t="s">
        <v>277</v>
      </c>
      <c r="AR122" s="189"/>
      <c r="AS122" s="189"/>
      <c r="AT122" s="152"/>
      <c r="AU122" s="152"/>
      <c r="AV122" s="152"/>
      <c r="AW122" s="152"/>
      <c r="AX122" s="152"/>
      <c r="AY122" s="152"/>
      <c r="AZ122" s="152"/>
      <c r="BA122" s="152"/>
      <c r="BB122" s="152"/>
      <c r="BC122" s="152"/>
      <c r="BD122" s="152"/>
      <c r="BE122" s="152"/>
      <c r="BF122" s="152"/>
      <c r="BG122" s="152"/>
      <c r="BH122" s="152"/>
      <c r="BI122" s="152"/>
      <c r="BJ122" s="152"/>
      <c r="BK122" s="152"/>
      <c r="BL122" s="152"/>
      <c r="BM122" s="152"/>
      <c r="BN122" s="152"/>
      <c r="BO122" s="152"/>
      <c r="BP122" s="152"/>
      <c r="BQ122" s="152"/>
      <c r="BR122" s="152"/>
      <c r="BS122" s="152"/>
      <c r="BT122" s="152"/>
      <c r="BU122" s="152"/>
      <c r="BV122" s="152"/>
      <c r="BW122" s="152"/>
      <c r="BX122" s="152"/>
      <c r="BY122" s="152"/>
      <c r="BZ122" s="152"/>
      <c r="CA122" s="152"/>
      <c r="CB122" s="152"/>
      <c r="CC122" s="152"/>
      <c r="CD122" s="152"/>
      <c r="CE122" s="152"/>
      <c r="CF122" s="152"/>
      <c r="CG122" s="152"/>
      <c r="CH122" s="152"/>
      <c r="CI122" s="152"/>
      <c r="CJ122" s="152"/>
      <c r="CK122" s="152"/>
      <c r="CL122" s="152"/>
      <c r="CM122" s="152"/>
      <c r="CN122" s="152"/>
      <c r="CO122" s="152"/>
      <c r="CP122" s="152"/>
      <c r="CQ122" s="152"/>
      <c r="CR122" s="152"/>
      <c r="CS122" s="152"/>
      <c r="CT122" s="152"/>
      <c r="CU122" s="152"/>
      <c r="CV122" s="152"/>
      <c r="CW122" s="152"/>
      <c r="CX122" s="152"/>
      <c r="CY122" s="152"/>
      <c r="CZ122" s="152"/>
      <c r="DA122" s="152"/>
      <c r="DB122" s="152"/>
      <c r="DC122" s="152"/>
      <c r="DD122" s="152"/>
      <c r="DE122" s="152"/>
      <c r="DF122" s="152"/>
      <c r="DG122" s="152"/>
      <c r="DH122" s="152"/>
      <c r="DI122" s="152"/>
      <c r="DJ122" s="152"/>
      <c r="DK122" s="152"/>
      <c r="DL122" s="152"/>
      <c r="DM122" s="152"/>
      <c r="DN122" s="152"/>
      <c r="DO122" s="152"/>
      <c r="DP122" s="152"/>
      <c r="DQ122" s="152"/>
      <c r="DR122" s="152"/>
      <c r="DS122" s="152"/>
      <c r="DT122" s="152"/>
      <c r="DU122" s="152"/>
      <c r="DV122" s="152"/>
      <c r="DW122" s="152"/>
      <c r="DX122" s="152"/>
      <c r="DY122" s="152"/>
      <c r="DZ122" s="152"/>
      <c r="EA122" s="152"/>
      <c r="EB122" s="152"/>
      <c r="EC122" s="152"/>
      <c r="ED122" s="152"/>
      <c r="EE122" s="152"/>
      <c r="EF122" s="152"/>
      <c r="EG122" s="152"/>
      <c r="EH122" s="152"/>
      <c r="EI122" s="152"/>
      <c r="EJ122" s="152"/>
      <c r="EK122" s="152"/>
      <c r="EL122" s="152"/>
      <c r="EM122" s="152"/>
      <c r="EN122" s="152"/>
      <c r="EO122" s="152"/>
      <c r="EP122" s="152"/>
      <c r="EQ122" s="152"/>
      <c r="ER122" s="152"/>
    </row>
    <row r="123" s="154" customFormat="1" customHeight="1" spans="1:148">
      <c r="A123" s="166" t="s">
        <v>348</v>
      </c>
      <c r="B123" s="167" t="s">
        <v>101</v>
      </c>
      <c r="C123" s="167" t="s">
        <v>102</v>
      </c>
      <c r="D123" s="168">
        <v>122</v>
      </c>
      <c r="E123" s="167" t="s">
        <v>538</v>
      </c>
      <c r="F123" s="167" t="s">
        <v>538</v>
      </c>
      <c r="G123" s="199"/>
      <c r="H123" s="199"/>
      <c r="I123" s="199"/>
      <c r="J123" s="199"/>
      <c r="K123" s="179">
        <v>0.5</v>
      </c>
      <c r="L123" s="179"/>
      <c r="M123" s="200"/>
      <c r="N123" s="178" t="s">
        <v>104</v>
      </c>
      <c r="O123" s="178">
        <f t="shared" si="55"/>
        <v>0.32</v>
      </c>
      <c r="P123" s="178">
        <f t="shared" si="56"/>
        <v>0.28</v>
      </c>
      <c r="Q123" s="178">
        <f t="shared" si="57"/>
        <v>0.24</v>
      </c>
      <c r="R123" s="181">
        <v>0.2</v>
      </c>
      <c r="S123" s="178">
        <f t="shared" si="58"/>
        <v>0.16</v>
      </c>
      <c r="T123" s="200"/>
      <c r="U123" s="178" t="s">
        <v>350</v>
      </c>
      <c r="V123" s="202">
        <v>2</v>
      </c>
      <c r="W123" s="202"/>
      <c r="X123" s="202"/>
      <c r="Y123" s="202"/>
      <c r="Z123" s="202"/>
      <c r="AA123" s="202"/>
      <c r="AB123" s="200"/>
      <c r="AC123" s="200"/>
      <c r="AD123" s="200"/>
      <c r="AE123" s="200"/>
      <c r="AF123" s="167"/>
      <c r="AG123" s="206"/>
      <c r="AH123" s="172" t="s">
        <v>539</v>
      </c>
      <c r="AI123" s="167" t="s">
        <v>495</v>
      </c>
      <c r="AJ123" s="167" t="s">
        <v>133</v>
      </c>
      <c r="AK123" s="167"/>
      <c r="AL123" s="167"/>
      <c r="AM123" s="167"/>
      <c r="AN123" s="167"/>
      <c r="AO123" s="211" t="s">
        <v>277</v>
      </c>
      <c r="AP123" s="211" t="s">
        <v>277</v>
      </c>
      <c r="AQ123" s="211" t="s">
        <v>277</v>
      </c>
      <c r="AR123" s="189"/>
      <c r="AS123" s="189"/>
      <c r="AT123" s="152"/>
      <c r="AU123" s="152"/>
      <c r="AV123" s="152"/>
      <c r="AW123" s="152"/>
      <c r="AX123" s="152"/>
      <c r="AY123" s="152"/>
      <c r="AZ123" s="152"/>
      <c r="BA123" s="152"/>
      <c r="BB123" s="152"/>
      <c r="BC123" s="152"/>
      <c r="BD123" s="152"/>
      <c r="BE123" s="152"/>
      <c r="BF123" s="152"/>
      <c r="BG123" s="152"/>
      <c r="BH123" s="152"/>
      <c r="BI123" s="152"/>
      <c r="BJ123" s="152"/>
      <c r="BK123" s="152"/>
      <c r="BL123" s="152"/>
      <c r="BM123" s="152"/>
      <c r="BN123" s="152"/>
      <c r="BO123" s="152"/>
      <c r="BP123" s="152"/>
      <c r="BQ123" s="152"/>
      <c r="BR123" s="152"/>
      <c r="BS123" s="152"/>
      <c r="BT123" s="152"/>
      <c r="BU123" s="152"/>
      <c r="BV123" s="152"/>
      <c r="BW123" s="152"/>
      <c r="BX123" s="152"/>
      <c r="BY123" s="152"/>
      <c r="BZ123" s="152"/>
      <c r="CA123" s="152"/>
      <c r="CB123" s="152"/>
      <c r="CC123" s="152"/>
      <c r="CD123" s="152"/>
      <c r="CE123" s="152"/>
      <c r="CF123" s="152"/>
      <c r="CG123" s="152"/>
      <c r="CH123" s="152"/>
      <c r="CI123" s="152"/>
      <c r="CJ123" s="152"/>
      <c r="CK123" s="152"/>
      <c r="CL123" s="152"/>
      <c r="CM123" s="152"/>
      <c r="CN123" s="152"/>
      <c r="CO123" s="152"/>
      <c r="CP123" s="152"/>
      <c r="CQ123" s="152"/>
      <c r="CR123" s="152"/>
      <c r="CS123" s="152"/>
      <c r="CT123" s="152"/>
      <c r="CU123" s="152"/>
      <c r="CV123" s="152"/>
      <c r="CW123" s="152"/>
      <c r="CX123" s="152"/>
      <c r="CY123" s="152"/>
      <c r="CZ123" s="152"/>
      <c r="DA123" s="152"/>
      <c r="DB123" s="152"/>
      <c r="DC123" s="152"/>
      <c r="DD123" s="152"/>
      <c r="DE123" s="152"/>
      <c r="DF123" s="152"/>
      <c r="DG123" s="152"/>
      <c r="DH123" s="152"/>
      <c r="DI123" s="152"/>
      <c r="DJ123" s="152"/>
      <c r="DK123" s="152"/>
      <c r="DL123" s="152"/>
      <c r="DM123" s="152"/>
      <c r="DN123" s="152"/>
      <c r="DO123" s="152"/>
      <c r="DP123" s="152"/>
      <c r="DQ123" s="152"/>
      <c r="DR123" s="152"/>
      <c r="DS123" s="152"/>
      <c r="DT123" s="152"/>
      <c r="DU123" s="152"/>
      <c r="DV123" s="152"/>
      <c r="DW123" s="152"/>
      <c r="DX123" s="152"/>
      <c r="DY123" s="152"/>
      <c r="DZ123" s="152"/>
      <c r="EA123" s="152"/>
      <c r="EB123" s="152"/>
      <c r="EC123" s="152"/>
      <c r="ED123" s="152"/>
      <c r="EE123" s="152"/>
      <c r="EF123" s="152"/>
      <c r="EG123" s="152"/>
      <c r="EH123" s="152"/>
      <c r="EI123" s="152"/>
      <c r="EJ123" s="152"/>
      <c r="EK123" s="152"/>
      <c r="EL123" s="152"/>
      <c r="EM123" s="152"/>
      <c r="EN123" s="152"/>
      <c r="EO123" s="152"/>
      <c r="EP123" s="152"/>
      <c r="EQ123" s="152"/>
      <c r="ER123" s="152"/>
    </row>
    <row r="124" s="154" customFormat="1" customHeight="1" spans="1:148">
      <c r="A124" s="166" t="s">
        <v>100</v>
      </c>
      <c r="B124" s="167" t="s">
        <v>101</v>
      </c>
      <c r="C124" s="167" t="s">
        <v>102</v>
      </c>
      <c r="D124" s="168">
        <v>123</v>
      </c>
      <c r="E124" s="167" t="s">
        <v>540</v>
      </c>
      <c r="F124" s="167" t="s">
        <v>540</v>
      </c>
      <c r="G124" s="199">
        <v>2.65</v>
      </c>
      <c r="H124" s="199">
        <v>0.463333333333333</v>
      </c>
      <c r="I124" s="199">
        <v>1.14</v>
      </c>
      <c r="J124" s="199">
        <v>0.693333333333333</v>
      </c>
      <c r="K124" s="179">
        <v>0.5</v>
      </c>
      <c r="L124" s="179" t="s">
        <v>292</v>
      </c>
      <c r="M124" s="200"/>
      <c r="N124" s="178" t="s">
        <v>104</v>
      </c>
      <c r="O124" s="178">
        <f t="shared" si="55"/>
        <v>3.2</v>
      </c>
      <c r="P124" s="178">
        <f t="shared" si="56"/>
        <v>2.8</v>
      </c>
      <c r="Q124" s="178">
        <f t="shared" si="57"/>
        <v>2.4</v>
      </c>
      <c r="R124" s="181">
        <v>2</v>
      </c>
      <c r="S124" s="178">
        <f t="shared" si="58"/>
        <v>1.6</v>
      </c>
      <c r="T124" s="200"/>
      <c r="U124" s="178" t="s">
        <v>187</v>
      </c>
      <c r="V124" s="202">
        <v>2</v>
      </c>
      <c r="W124" s="183" t="s">
        <v>108</v>
      </c>
      <c r="X124" s="202"/>
      <c r="Y124" s="202"/>
      <c r="Z124" s="202"/>
      <c r="AA124" s="202"/>
      <c r="AB124" s="200"/>
      <c r="AC124" s="200"/>
      <c r="AD124" s="200">
        <v>0.966666666666667</v>
      </c>
      <c r="AE124" s="200"/>
      <c r="AF124" s="167"/>
      <c r="AG124" s="206"/>
      <c r="AH124" s="172" t="s">
        <v>541</v>
      </c>
      <c r="AI124" s="167" t="s">
        <v>542</v>
      </c>
      <c r="AJ124" s="167" t="s">
        <v>133</v>
      </c>
      <c r="AK124" s="167"/>
      <c r="AL124" s="167"/>
      <c r="AM124" s="167"/>
      <c r="AN124" s="167"/>
      <c r="AO124" s="187">
        <f>(1.364+1.536+1.391)/3</f>
        <v>1.43033333333333</v>
      </c>
      <c r="AP124" s="187">
        <f>(1.87+1.66+1.211)/3</f>
        <v>1.58033333333333</v>
      </c>
      <c r="AQ124" s="192">
        <f>(1.536+1.55+1.6)/3</f>
        <v>1.562</v>
      </c>
      <c r="AR124" s="189"/>
      <c r="AS124" s="189"/>
      <c r="AT124" s="152"/>
      <c r="AU124" s="152"/>
      <c r="AV124" s="152"/>
      <c r="AW124" s="152"/>
      <c r="AX124" s="152"/>
      <c r="AY124" s="152"/>
      <c r="AZ124" s="152"/>
      <c r="BA124" s="152"/>
      <c r="BB124" s="152"/>
      <c r="BC124" s="152"/>
      <c r="BD124" s="152"/>
      <c r="BE124" s="152"/>
      <c r="BF124" s="152"/>
      <c r="BG124" s="152"/>
      <c r="BH124" s="152"/>
      <c r="BI124" s="152"/>
      <c r="BJ124" s="152"/>
      <c r="BK124" s="152"/>
      <c r="BL124" s="152"/>
      <c r="BM124" s="152"/>
      <c r="BN124" s="152"/>
      <c r="BO124" s="152"/>
      <c r="BP124" s="152"/>
      <c r="BQ124" s="152"/>
      <c r="BR124" s="152"/>
      <c r="BS124" s="152"/>
      <c r="BT124" s="152"/>
      <c r="BU124" s="152"/>
      <c r="BV124" s="152"/>
      <c r="BW124" s="152"/>
      <c r="BX124" s="152"/>
      <c r="BY124" s="152"/>
      <c r="BZ124" s="152"/>
      <c r="CA124" s="152"/>
      <c r="CB124" s="152"/>
      <c r="CC124" s="152"/>
      <c r="CD124" s="152"/>
      <c r="CE124" s="152"/>
      <c r="CF124" s="152"/>
      <c r="CG124" s="152"/>
      <c r="CH124" s="152"/>
      <c r="CI124" s="152"/>
      <c r="CJ124" s="152"/>
      <c r="CK124" s="152"/>
      <c r="CL124" s="152"/>
      <c r="CM124" s="152"/>
      <c r="CN124" s="152"/>
      <c r="CO124" s="152"/>
      <c r="CP124" s="152"/>
      <c r="CQ124" s="152"/>
      <c r="CR124" s="152"/>
      <c r="CS124" s="152"/>
      <c r="CT124" s="152"/>
      <c r="CU124" s="152"/>
      <c r="CV124" s="152"/>
      <c r="CW124" s="152"/>
      <c r="CX124" s="152"/>
      <c r="CY124" s="152"/>
      <c r="CZ124" s="152"/>
      <c r="DA124" s="152"/>
      <c r="DB124" s="152"/>
      <c r="DC124" s="152"/>
      <c r="DD124" s="152"/>
      <c r="DE124" s="152"/>
      <c r="DF124" s="152"/>
      <c r="DG124" s="152"/>
      <c r="DH124" s="152"/>
      <c r="DI124" s="152"/>
      <c r="DJ124" s="152"/>
      <c r="DK124" s="152"/>
      <c r="DL124" s="152"/>
      <c r="DM124" s="152"/>
      <c r="DN124" s="152"/>
      <c r="DO124" s="152"/>
      <c r="DP124" s="152"/>
      <c r="DQ124" s="152"/>
      <c r="DR124" s="152"/>
      <c r="DS124" s="152"/>
      <c r="DT124" s="152"/>
      <c r="DU124" s="152"/>
      <c r="DV124" s="152"/>
      <c r="DW124" s="152"/>
      <c r="DX124" s="152"/>
      <c r="DY124" s="152"/>
      <c r="DZ124" s="152"/>
      <c r="EA124" s="152"/>
      <c r="EB124" s="152"/>
      <c r="EC124" s="152"/>
      <c r="ED124" s="152"/>
      <c r="EE124" s="152"/>
      <c r="EF124" s="152"/>
      <c r="EG124" s="152"/>
      <c r="EH124" s="152"/>
      <c r="EI124" s="152"/>
      <c r="EJ124" s="152"/>
      <c r="EK124" s="152"/>
      <c r="EL124" s="152"/>
      <c r="EM124" s="152"/>
      <c r="EN124" s="152"/>
      <c r="EO124" s="152"/>
      <c r="EP124" s="152"/>
      <c r="EQ124" s="152"/>
      <c r="ER124" s="152"/>
    </row>
    <row r="125" s="154" customFormat="1" customHeight="1" spans="1:148">
      <c r="A125" s="166" t="s">
        <v>348</v>
      </c>
      <c r="B125" s="167" t="s">
        <v>101</v>
      </c>
      <c r="C125" s="167" t="s">
        <v>102</v>
      </c>
      <c r="D125" s="168">
        <v>124</v>
      </c>
      <c r="E125" s="167" t="s">
        <v>543</v>
      </c>
      <c r="F125" s="167" t="s">
        <v>543</v>
      </c>
      <c r="G125" s="199">
        <v>0.77</v>
      </c>
      <c r="H125" s="199">
        <v>0.316666666666667</v>
      </c>
      <c r="I125" s="199">
        <v>0.47</v>
      </c>
      <c r="J125" s="199">
        <v>0.173333333333333</v>
      </c>
      <c r="K125" s="179">
        <v>0.5</v>
      </c>
      <c r="L125" s="179" t="s">
        <v>292</v>
      </c>
      <c r="M125" s="200"/>
      <c r="N125" s="178" t="s">
        <v>104</v>
      </c>
      <c r="O125" s="178">
        <f t="shared" si="55"/>
        <v>0.32</v>
      </c>
      <c r="P125" s="178">
        <f t="shared" si="56"/>
        <v>0.28</v>
      </c>
      <c r="Q125" s="178">
        <f t="shared" si="57"/>
        <v>0.24</v>
      </c>
      <c r="R125" s="181">
        <v>0.2</v>
      </c>
      <c r="S125" s="178">
        <f t="shared" si="58"/>
        <v>0.16</v>
      </c>
      <c r="T125" s="200"/>
      <c r="U125" s="178" t="s">
        <v>350</v>
      </c>
      <c r="V125" s="202">
        <v>2</v>
      </c>
      <c r="W125" s="183" t="s">
        <v>108</v>
      </c>
      <c r="X125" s="202"/>
      <c r="Y125" s="202"/>
      <c r="Z125" s="202"/>
      <c r="AA125" s="202"/>
      <c r="AB125" s="200"/>
      <c r="AC125" s="200"/>
      <c r="AD125" s="200">
        <v>0.853333333333333</v>
      </c>
      <c r="AE125" s="200"/>
      <c r="AF125" s="167"/>
      <c r="AG125" s="206"/>
      <c r="AH125" s="172" t="s">
        <v>544</v>
      </c>
      <c r="AI125" s="167" t="s">
        <v>542</v>
      </c>
      <c r="AJ125" s="167" t="s">
        <v>133</v>
      </c>
      <c r="AK125" s="167"/>
      <c r="AL125" s="167"/>
      <c r="AM125" s="167"/>
      <c r="AN125" s="167"/>
      <c r="AO125" s="187">
        <f>(813+922+844)/3/1000</f>
        <v>0.859666666666667</v>
      </c>
      <c r="AP125" s="187">
        <f>(890+902+891)/3/1000</f>
        <v>0.894333333333333</v>
      </c>
      <c r="AQ125" s="192">
        <f>(0.841+0.844+0.845)/3</f>
        <v>0.843333333333333</v>
      </c>
      <c r="AR125" s="189"/>
      <c r="AS125" s="189"/>
      <c r="AT125" s="152"/>
      <c r="AU125" s="152"/>
      <c r="AV125" s="152"/>
      <c r="AW125" s="152"/>
      <c r="AX125" s="152"/>
      <c r="AY125" s="152"/>
      <c r="AZ125" s="152"/>
      <c r="BA125" s="152"/>
      <c r="BB125" s="152"/>
      <c r="BC125" s="152"/>
      <c r="BD125" s="152"/>
      <c r="BE125" s="152"/>
      <c r="BF125" s="152"/>
      <c r="BG125" s="152"/>
      <c r="BH125" s="152"/>
      <c r="BI125" s="152"/>
      <c r="BJ125" s="152"/>
      <c r="BK125" s="152"/>
      <c r="BL125" s="152"/>
      <c r="BM125" s="152"/>
      <c r="BN125" s="152"/>
      <c r="BO125" s="152"/>
      <c r="BP125" s="152"/>
      <c r="BQ125" s="152"/>
      <c r="BR125" s="152"/>
      <c r="BS125" s="152"/>
      <c r="BT125" s="152"/>
      <c r="BU125" s="152"/>
      <c r="BV125" s="152"/>
      <c r="BW125" s="152"/>
      <c r="BX125" s="152"/>
      <c r="BY125" s="152"/>
      <c r="BZ125" s="152"/>
      <c r="CA125" s="152"/>
      <c r="CB125" s="152"/>
      <c r="CC125" s="152"/>
      <c r="CD125" s="152"/>
      <c r="CE125" s="152"/>
      <c r="CF125" s="152"/>
      <c r="CG125" s="152"/>
      <c r="CH125" s="152"/>
      <c r="CI125" s="152"/>
      <c r="CJ125" s="152"/>
      <c r="CK125" s="152"/>
      <c r="CL125" s="152"/>
      <c r="CM125" s="152"/>
      <c r="CN125" s="152"/>
      <c r="CO125" s="152"/>
      <c r="CP125" s="152"/>
      <c r="CQ125" s="152"/>
      <c r="CR125" s="152"/>
      <c r="CS125" s="152"/>
      <c r="CT125" s="152"/>
      <c r="CU125" s="152"/>
      <c r="CV125" s="152"/>
      <c r="CW125" s="152"/>
      <c r="CX125" s="152"/>
      <c r="CY125" s="152"/>
      <c r="CZ125" s="152"/>
      <c r="DA125" s="152"/>
      <c r="DB125" s="152"/>
      <c r="DC125" s="152"/>
      <c r="DD125" s="152"/>
      <c r="DE125" s="152"/>
      <c r="DF125" s="152"/>
      <c r="DG125" s="152"/>
      <c r="DH125" s="152"/>
      <c r="DI125" s="152"/>
      <c r="DJ125" s="152"/>
      <c r="DK125" s="152"/>
      <c r="DL125" s="152"/>
      <c r="DM125" s="152"/>
      <c r="DN125" s="152"/>
      <c r="DO125" s="152"/>
      <c r="DP125" s="152"/>
      <c r="DQ125" s="152"/>
      <c r="DR125" s="152"/>
      <c r="DS125" s="152"/>
      <c r="DT125" s="152"/>
      <c r="DU125" s="152"/>
      <c r="DV125" s="152"/>
      <c r="DW125" s="152"/>
      <c r="DX125" s="152"/>
      <c r="DY125" s="152"/>
      <c r="DZ125" s="152"/>
      <c r="EA125" s="152"/>
      <c r="EB125" s="152"/>
      <c r="EC125" s="152"/>
      <c r="ED125" s="152"/>
      <c r="EE125" s="152"/>
      <c r="EF125" s="152"/>
      <c r="EG125" s="152"/>
      <c r="EH125" s="152"/>
      <c r="EI125" s="152"/>
      <c r="EJ125" s="152"/>
      <c r="EK125" s="152"/>
      <c r="EL125" s="152"/>
      <c r="EM125" s="152"/>
      <c r="EN125" s="152"/>
      <c r="EO125" s="152"/>
      <c r="EP125" s="152"/>
      <c r="EQ125" s="152"/>
      <c r="ER125" s="152"/>
    </row>
    <row r="126" s="154" customFormat="1" customHeight="1" spans="1:148">
      <c r="A126" s="166" t="s">
        <v>348</v>
      </c>
      <c r="B126" s="167" t="s">
        <v>101</v>
      </c>
      <c r="C126" s="167" t="s">
        <v>102</v>
      </c>
      <c r="D126" s="168">
        <v>125</v>
      </c>
      <c r="E126" s="167" t="s">
        <v>545</v>
      </c>
      <c r="F126" s="167" t="s">
        <v>545</v>
      </c>
      <c r="G126" s="199"/>
      <c r="H126" s="199">
        <v>0.911333333333333</v>
      </c>
      <c r="I126" s="199"/>
      <c r="J126" s="199"/>
      <c r="K126" s="179">
        <v>0.5</v>
      </c>
      <c r="L126" s="179"/>
      <c r="M126" s="200"/>
      <c r="N126" s="178" t="s">
        <v>104</v>
      </c>
      <c r="O126" s="178">
        <f t="shared" si="55"/>
        <v>3.2</v>
      </c>
      <c r="P126" s="178">
        <f t="shared" si="56"/>
        <v>2.8</v>
      </c>
      <c r="Q126" s="178">
        <f t="shared" si="57"/>
        <v>2.4</v>
      </c>
      <c r="R126" s="181">
        <v>2</v>
      </c>
      <c r="S126" s="178">
        <f t="shared" si="58"/>
        <v>1.6</v>
      </c>
      <c r="T126" s="200"/>
      <c r="U126" s="178" t="s">
        <v>187</v>
      </c>
      <c r="V126" s="202">
        <v>2</v>
      </c>
      <c r="W126" s="202"/>
      <c r="X126" s="202"/>
      <c r="Y126" s="202"/>
      <c r="Z126" s="202"/>
      <c r="AA126" s="202"/>
      <c r="AB126" s="200"/>
      <c r="AC126" s="200"/>
      <c r="AD126" s="200"/>
      <c r="AE126" s="200"/>
      <c r="AF126" s="167"/>
      <c r="AG126" s="206"/>
      <c r="AH126" s="172" t="s">
        <v>546</v>
      </c>
      <c r="AI126" s="167" t="s">
        <v>495</v>
      </c>
      <c r="AJ126" s="167" t="s">
        <v>133</v>
      </c>
      <c r="AK126" s="167"/>
      <c r="AL126" s="167"/>
      <c r="AM126" s="167"/>
      <c r="AN126" s="167"/>
      <c r="AO126" s="193">
        <f>(1.034+0.934+1.033)/3</f>
        <v>1.00033333333333</v>
      </c>
      <c r="AP126" s="193">
        <f>(0.9+0.934+0.866)/3</f>
        <v>0.9</v>
      </c>
      <c r="AQ126" s="192">
        <f>(0.867+0.863+0.834)/3</f>
        <v>0.854666666666667</v>
      </c>
      <c r="AR126" s="189"/>
      <c r="AS126" s="189"/>
      <c r="AT126" s="152"/>
      <c r="AU126" s="152"/>
      <c r="AV126" s="152"/>
      <c r="AW126" s="152"/>
      <c r="AX126" s="152"/>
      <c r="AY126" s="152"/>
      <c r="AZ126" s="152"/>
      <c r="BA126" s="152"/>
      <c r="BB126" s="152"/>
      <c r="BC126" s="152"/>
      <c r="BD126" s="152"/>
      <c r="BE126" s="152"/>
      <c r="BF126" s="152"/>
      <c r="BG126" s="152"/>
      <c r="BH126" s="152"/>
      <c r="BI126" s="152"/>
      <c r="BJ126" s="152"/>
      <c r="BK126" s="152"/>
      <c r="BL126" s="152"/>
      <c r="BM126" s="152"/>
      <c r="BN126" s="152"/>
      <c r="BO126" s="152"/>
      <c r="BP126" s="152"/>
      <c r="BQ126" s="152"/>
      <c r="BR126" s="152"/>
      <c r="BS126" s="152"/>
      <c r="BT126" s="152"/>
      <c r="BU126" s="152"/>
      <c r="BV126" s="152"/>
      <c r="BW126" s="152"/>
      <c r="BX126" s="152"/>
      <c r="BY126" s="152"/>
      <c r="BZ126" s="152"/>
      <c r="CA126" s="152"/>
      <c r="CB126" s="152"/>
      <c r="CC126" s="152"/>
      <c r="CD126" s="152"/>
      <c r="CE126" s="152"/>
      <c r="CF126" s="152"/>
      <c r="CG126" s="152"/>
      <c r="CH126" s="152"/>
      <c r="CI126" s="152"/>
      <c r="CJ126" s="152"/>
      <c r="CK126" s="152"/>
      <c r="CL126" s="152"/>
      <c r="CM126" s="152"/>
      <c r="CN126" s="152"/>
      <c r="CO126" s="152"/>
      <c r="CP126" s="152"/>
      <c r="CQ126" s="152"/>
      <c r="CR126" s="152"/>
      <c r="CS126" s="152"/>
      <c r="CT126" s="152"/>
      <c r="CU126" s="152"/>
      <c r="CV126" s="152"/>
      <c r="CW126" s="152"/>
      <c r="CX126" s="152"/>
      <c r="CY126" s="152"/>
      <c r="CZ126" s="152"/>
      <c r="DA126" s="152"/>
      <c r="DB126" s="152"/>
      <c r="DC126" s="152"/>
      <c r="DD126" s="152"/>
      <c r="DE126" s="152"/>
      <c r="DF126" s="152"/>
      <c r="DG126" s="152"/>
      <c r="DH126" s="152"/>
      <c r="DI126" s="152"/>
      <c r="DJ126" s="152"/>
      <c r="DK126" s="152"/>
      <c r="DL126" s="152"/>
      <c r="DM126" s="152"/>
      <c r="DN126" s="152"/>
      <c r="DO126" s="152"/>
      <c r="DP126" s="152"/>
      <c r="DQ126" s="152"/>
      <c r="DR126" s="152"/>
      <c r="DS126" s="152"/>
      <c r="DT126" s="152"/>
      <c r="DU126" s="152"/>
      <c r="DV126" s="152"/>
      <c r="DW126" s="152"/>
      <c r="DX126" s="152"/>
      <c r="DY126" s="152"/>
      <c r="DZ126" s="152"/>
      <c r="EA126" s="152"/>
      <c r="EB126" s="152"/>
      <c r="EC126" s="152"/>
      <c r="ED126" s="152"/>
      <c r="EE126" s="152"/>
      <c r="EF126" s="152"/>
      <c r="EG126" s="152"/>
      <c r="EH126" s="152"/>
      <c r="EI126" s="152"/>
      <c r="EJ126" s="152"/>
      <c r="EK126" s="152"/>
      <c r="EL126" s="152"/>
      <c r="EM126" s="152"/>
      <c r="EN126" s="152"/>
      <c r="EO126" s="152"/>
      <c r="EP126" s="152"/>
      <c r="EQ126" s="152"/>
      <c r="ER126" s="152"/>
    </row>
    <row r="127" s="154" customFormat="1" customHeight="1" spans="1:148">
      <c r="A127" s="166" t="s">
        <v>348</v>
      </c>
      <c r="B127" s="167" t="s">
        <v>101</v>
      </c>
      <c r="C127" s="167" t="s">
        <v>102</v>
      </c>
      <c r="D127" s="168">
        <v>126</v>
      </c>
      <c r="E127" s="167" t="s">
        <v>547</v>
      </c>
      <c r="F127" s="167" t="s">
        <v>547</v>
      </c>
      <c r="G127" s="199"/>
      <c r="H127" s="199">
        <v>0.354666666666667</v>
      </c>
      <c r="I127" s="199"/>
      <c r="J127" s="199"/>
      <c r="K127" s="179">
        <v>0.5</v>
      </c>
      <c r="L127" s="179"/>
      <c r="M127" s="200"/>
      <c r="N127" s="178" t="s">
        <v>104</v>
      </c>
      <c r="O127" s="178">
        <f t="shared" si="55"/>
        <v>0.32</v>
      </c>
      <c r="P127" s="178">
        <f t="shared" si="56"/>
        <v>0.28</v>
      </c>
      <c r="Q127" s="178">
        <f t="shared" si="57"/>
        <v>0.24</v>
      </c>
      <c r="R127" s="181">
        <v>0.2</v>
      </c>
      <c r="S127" s="178">
        <f t="shared" si="58"/>
        <v>0.16</v>
      </c>
      <c r="T127" s="200"/>
      <c r="U127" s="178" t="s">
        <v>350</v>
      </c>
      <c r="V127" s="202">
        <v>2</v>
      </c>
      <c r="W127" s="202"/>
      <c r="X127" s="202"/>
      <c r="Y127" s="202"/>
      <c r="Z127" s="202"/>
      <c r="AA127" s="202"/>
      <c r="AB127" s="200"/>
      <c r="AC127" s="200"/>
      <c r="AD127" s="200"/>
      <c r="AE127" s="200"/>
      <c r="AF127" s="167"/>
      <c r="AG127" s="206"/>
      <c r="AH127" s="172" t="s">
        <v>548</v>
      </c>
      <c r="AI127" s="167" t="s">
        <v>495</v>
      </c>
      <c r="AJ127" s="167" t="s">
        <v>133</v>
      </c>
      <c r="AK127" s="167"/>
      <c r="AL127" s="167"/>
      <c r="AM127" s="167"/>
      <c r="AN127" s="167"/>
      <c r="AO127" s="193">
        <f>(0.367+0.367+0.467)/3</f>
        <v>0.400333333333333</v>
      </c>
      <c r="AP127" s="193">
        <f>(0.4+0.366+0.434)/3</f>
        <v>0.4</v>
      </c>
      <c r="AQ127" s="192">
        <f>(0.367+0.299+0.333)/3</f>
        <v>0.333</v>
      </c>
      <c r="AR127" s="189"/>
      <c r="AS127" s="189"/>
      <c r="AT127" s="152"/>
      <c r="AU127" s="152"/>
      <c r="AV127" s="152"/>
      <c r="AW127" s="152"/>
      <c r="AX127" s="152"/>
      <c r="AY127" s="152"/>
      <c r="AZ127" s="152"/>
      <c r="BA127" s="152"/>
      <c r="BB127" s="152"/>
      <c r="BC127" s="152"/>
      <c r="BD127" s="152"/>
      <c r="BE127" s="152"/>
      <c r="BF127" s="152"/>
      <c r="BG127" s="152"/>
      <c r="BH127" s="152"/>
      <c r="BI127" s="152"/>
      <c r="BJ127" s="152"/>
      <c r="BK127" s="152"/>
      <c r="BL127" s="152"/>
      <c r="BM127" s="152"/>
      <c r="BN127" s="152"/>
      <c r="BO127" s="152"/>
      <c r="BP127" s="152"/>
      <c r="BQ127" s="152"/>
      <c r="BR127" s="152"/>
      <c r="BS127" s="152"/>
      <c r="BT127" s="152"/>
      <c r="BU127" s="152"/>
      <c r="BV127" s="152"/>
      <c r="BW127" s="152"/>
      <c r="BX127" s="152"/>
      <c r="BY127" s="152"/>
      <c r="BZ127" s="152"/>
      <c r="CA127" s="152"/>
      <c r="CB127" s="152"/>
      <c r="CC127" s="152"/>
      <c r="CD127" s="152"/>
      <c r="CE127" s="152"/>
      <c r="CF127" s="152"/>
      <c r="CG127" s="152"/>
      <c r="CH127" s="152"/>
      <c r="CI127" s="152"/>
      <c r="CJ127" s="152"/>
      <c r="CK127" s="152"/>
      <c r="CL127" s="152"/>
      <c r="CM127" s="152"/>
      <c r="CN127" s="152"/>
      <c r="CO127" s="152"/>
      <c r="CP127" s="152"/>
      <c r="CQ127" s="152"/>
      <c r="CR127" s="152"/>
      <c r="CS127" s="152"/>
      <c r="CT127" s="152"/>
      <c r="CU127" s="152"/>
      <c r="CV127" s="152"/>
      <c r="CW127" s="152"/>
      <c r="CX127" s="152"/>
      <c r="CY127" s="152"/>
      <c r="CZ127" s="152"/>
      <c r="DA127" s="152"/>
      <c r="DB127" s="152"/>
      <c r="DC127" s="152"/>
      <c r="DD127" s="152"/>
      <c r="DE127" s="152"/>
      <c r="DF127" s="152"/>
      <c r="DG127" s="152"/>
      <c r="DH127" s="152"/>
      <c r="DI127" s="152"/>
      <c r="DJ127" s="152"/>
      <c r="DK127" s="152"/>
      <c r="DL127" s="152"/>
      <c r="DM127" s="152"/>
      <c r="DN127" s="152"/>
      <c r="DO127" s="152"/>
      <c r="DP127" s="152"/>
      <c r="DQ127" s="152"/>
      <c r="DR127" s="152"/>
      <c r="DS127" s="152"/>
      <c r="DT127" s="152"/>
      <c r="DU127" s="152"/>
      <c r="DV127" s="152"/>
      <c r="DW127" s="152"/>
      <c r="DX127" s="152"/>
      <c r="DY127" s="152"/>
      <c r="DZ127" s="152"/>
      <c r="EA127" s="152"/>
      <c r="EB127" s="152"/>
      <c r="EC127" s="152"/>
      <c r="ED127" s="152"/>
      <c r="EE127" s="152"/>
      <c r="EF127" s="152"/>
      <c r="EG127" s="152"/>
      <c r="EH127" s="152"/>
      <c r="EI127" s="152"/>
      <c r="EJ127" s="152"/>
      <c r="EK127" s="152"/>
      <c r="EL127" s="152"/>
      <c r="EM127" s="152"/>
      <c r="EN127" s="152"/>
      <c r="EO127" s="152"/>
      <c r="EP127" s="152"/>
      <c r="EQ127" s="152"/>
      <c r="ER127" s="152"/>
    </row>
    <row r="128" s="154" customFormat="1" customHeight="1" spans="1:148">
      <c r="A128" s="166" t="s">
        <v>348</v>
      </c>
      <c r="B128" s="167" t="s">
        <v>101</v>
      </c>
      <c r="C128" s="167" t="s">
        <v>201</v>
      </c>
      <c r="D128" s="168">
        <v>127</v>
      </c>
      <c r="E128" s="167" t="s">
        <v>549</v>
      </c>
      <c r="F128" s="167" t="s">
        <v>549</v>
      </c>
      <c r="G128" s="199"/>
      <c r="H128" s="199">
        <v>3.32333333333333</v>
      </c>
      <c r="I128" s="199"/>
      <c r="J128" s="199">
        <v>3.37666666666667</v>
      </c>
      <c r="K128" s="179">
        <v>0.5</v>
      </c>
      <c r="L128" s="179"/>
      <c r="M128" s="200"/>
      <c r="N128" s="178" t="s">
        <v>104</v>
      </c>
      <c r="O128" s="178">
        <f t="shared" si="55"/>
        <v>3.2</v>
      </c>
      <c r="P128" s="178">
        <f t="shared" si="56"/>
        <v>2.8</v>
      </c>
      <c r="Q128" s="178">
        <f t="shared" si="57"/>
        <v>2.4</v>
      </c>
      <c r="R128" s="181">
        <v>2</v>
      </c>
      <c r="S128" s="178">
        <f t="shared" si="58"/>
        <v>1.6</v>
      </c>
      <c r="T128" s="200"/>
      <c r="U128" s="178" t="s">
        <v>187</v>
      </c>
      <c r="V128" s="202">
        <v>2</v>
      </c>
      <c r="W128" s="202"/>
      <c r="X128" s="202"/>
      <c r="Y128" s="202"/>
      <c r="Z128" s="202"/>
      <c r="AA128" s="202"/>
      <c r="AB128" s="200"/>
      <c r="AC128" s="200"/>
      <c r="AD128" s="200"/>
      <c r="AE128" s="178" t="s">
        <v>129</v>
      </c>
      <c r="AF128" s="167"/>
      <c r="AG128" s="206"/>
      <c r="AH128" s="172" t="s">
        <v>550</v>
      </c>
      <c r="AI128" s="167" t="s">
        <v>551</v>
      </c>
      <c r="AJ128" s="167" t="s">
        <v>133</v>
      </c>
      <c r="AK128" s="167"/>
      <c r="AL128" s="167"/>
      <c r="AM128" s="167"/>
      <c r="AN128" s="167"/>
      <c r="AO128" s="193">
        <f>(4.873+5.248+4.93)/3</f>
        <v>5.017</v>
      </c>
      <c r="AP128" s="211" t="s">
        <v>277</v>
      </c>
      <c r="AQ128" s="211" t="s">
        <v>277</v>
      </c>
      <c r="AR128" s="189"/>
      <c r="AS128" s="189"/>
      <c r="AT128" s="152"/>
      <c r="AU128" s="152"/>
      <c r="AV128" s="152"/>
      <c r="AW128" s="152"/>
      <c r="AX128" s="152"/>
      <c r="AY128" s="152"/>
      <c r="AZ128" s="152"/>
      <c r="BA128" s="152"/>
      <c r="BB128" s="152"/>
      <c r="BC128" s="152"/>
      <c r="BD128" s="152"/>
      <c r="BE128" s="152"/>
      <c r="BF128" s="152"/>
      <c r="BG128" s="152"/>
      <c r="BH128" s="152"/>
      <c r="BI128" s="152"/>
      <c r="BJ128" s="152"/>
      <c r="BK128" s="152"/>
      <c r="BL128" s="152"/>
      <c r="BM128" s="152"/>
      <c r="BN128" s="152"/>
      <c r="BO128" s="152"/>
      <c r="BP128" s="152"/>
      <c r="BQ128" s="152"/>
      <c r="BR128" s="152"/>
      <c r="BS128" s="152"/>
      <c r="BT128" s="152"/>
      <c r="BU128" s="152"/>
      <c r="BV128" s="152"/>
      <c r="BW128" s="152"/>
      <c r="BX128" s="152"/>
      <c r="BY128" s="152"/>
      <c r="BZ128" s="152"/>
      <c r="CA128" s="152"/>
      <c r="CB128" s="152"/>
      <c r="CC128" s="152"/>
      <c r="CD128" s="152"/>
      <c r="CE128" s="152"/>
      <c r="CF128" s="152"/>
      <c r="CG128" s="152"/>
      <c r="CH128" s="152"/>
      <c r="CI128" s="152"/>
      <c r="CJ128" s="152"/>
      <c r="CK128" s="152"/>
      <c r="CL128" s="152"/>
      <c r="CM128" s="152"/>
      <c r="CN128" s="152"/>
      <c r="CO128" s="152"/>
      <c r="CP128" s="152"/>
      <c r="CQ128" s="152"/>
      <c r="CR128" s="152"/>
      <c r="CS128" s="152"/>
      <c r="CT128" s="152"/>
      <c r="CU128" s="152"/>
      <c r="CV128" s="152"/>
      <c r="CW128" s="152"/>
      <c r="CX128" s="152"/>
      <c r="CY128" s="152"/>
      <c r="CZ128" s="152"/>
      <c r="DA128" s="152"/>
      <c r="DB128" s="152"/>
      <c r="DC128" s="152"/>
      <c r="DD128" s="152"/>
      <c r="DE128" s="152"/>
      <c r="DF128" s="152"/>
      <c r="DG128" s="152"/>
      <c r="DH128" s="152"/>
      <c r="DI128" s="152"/>
      <c r="DJ128" s="152"/>
      <c r="DK128" s="152"/>
      <c r="DL128" s="152"/>
      <c r="DM128" s="152"/>
      <c r="DN128" s="152"/>
      <c r="DO128" s="152"/>
      <c r="DP128" s="152"/>
      <c r="DQ128" s="152"/>
      <c r="DR128" s="152"/>
      <c r="DS128" s="152"/>
      <c r="DT128" s="152"/>
      <c r="DU128" s="152"/>
      <c r="DV128" s="152"/>
      <c r="DW128" s="152"/>
      <c r="DX128" s="152"/>
      <c r="DY128" s="152"/>
      <c r="DZ128" s="152"/>
      <c r="EA128" s="152"/>
      <c r="EB128" s="152"/>
      <c r="EC128" s="152"/>
      <c r="ED128" s="152"/>
      <c r="EE128" s="152"/>
      <c r="EF128" s="152"/>
      <c r="EG128" s="152"/>
      <c r="EH128" s="152"/>
      <c r="EI128" s="152"/>
      <c r="EJ128" s="152"/>
      <c r="EK128" s="152"/>
      <c r="EL128" s="152"/>
      <c r="EM128" s="152"/>
      <c r="EN128" s="152"/>
      <c r="EO128" s="152"/>
      <c r="EP128" s="152"/>
      <c r="EQ128" s="152"/>
      <c r="ER128" s="152"/>
    </row>
    <row r="129" s="154" customFormat="1" customHeight="1" spans="1:148">
      <c r="A129" s="166" t="s">
        <v>348</v>
      </c>
      <c r="B129" s="167" t="s">
        <v>101</v>
      </c>
      <c r="C129" s="167" t="s">
        <v>201</v>
      </c>
      <c r="D129" s="168">
        <v>128</v>
      </c>
      <c r="E129" s="167" t="s">
        <v>552</v>
      </c>
      <c r="F129" s="167" t="s">
        <v>552</v>
      </c>
      <c r="G129" s="199"/>
      <c r="H129" s="199">
        <v>0.19</v>
      </c>
      <c r="I129" s="199"/>
      <c r="J129" s="199">
        <v>0.246666666666667</v>
      </c>
      <c r="K129" s="179">
        <v>0.5</v>
      </c>
      <c r="L129" s="179"/>
      <c r="M129" s="200"/>
      <c r="N129" s="178" t="s">
        <v>104</v>
      </c>
      <c r="O129" s="178">
        <f t="shared" si="55"/>
        <v>0.32</v>
      </c>
      <c r="P129" s="178">
        <f t="shared" si="56"/>
        <v>0.28</v>
      </c>
      <c r="Q129" s="178">
        <f t="shared" si="57"/>
        <v>0.24</v>
      </c>
      <c r="R129" s="181">
        <v>0.2</v>
      </c>
      <c r="S129" s="178">
        <f t="shared" si="58"/>
        <v>0.16</v>
      </c>
      <c r="T129" s="200"/>
      <c r="U129" s="178" t="s">
        <v>350</v>
      </c>
      <c r="V129" s="202">
        <v>2</v>
      </c>
      <c r="W129" s="202"/>
      <c r="X129" s="202"/>
      <c r="Y129" s="202"/>
      <c r="Z129" s="202"/>
      <c r="AA129" s="202"/>
      <c r="AB129" s="200"/>
      <c r="AC129" s="200"/>
      <c r="AD129" s="200"/>
      <c r="AE129" s="200"/>
      <c r="AF129" s="167"/>
      <c r="AG129" s="206"/>
      <c r="AH129" s="172" t="s">
        <v>553</v>
      </c>
      <c r="AI129" s="167" t="s">
        <v>551</v>
      </c>
      <c r="AJ129" s="167" t="s">
        <v>133</v>
      </c>
      <c r="AK129" s="167"/>
      <c r="AL129" s="167"/>
      <c r="AM129" s="167"/>
      <c r="AN129" s="167"/>
      <c r="AO129" s="193">
        <f>(0.228+0.181+0.215)/3</f>
        <v>0.208</v>
      </c>
      <c r="AP129" s="211" t="s">
        <v>277</v>
      </c>
      <c r="AQ129" s="211" t="s">
        <v>277</v>
      </c>
      <c r="AR129" s="189"/>
      <c r="AS129" s="189"/>
      <c r="AT129" s="152"/>
      <c r="AU129" s="152"/>
      <c r="AV129" s="152"/>
      <c r="AW129" s="152"/>
      <c r="AX129" s="152"/>
      <c r="AY129" s="152"/>
      <c r="AZ129" s="152"/>
      <c r="BA129" s="152"/>
      <c r="BB129" s="152"/>
      <c r="BC129" s="152"/>
      <c r="BD129" s="152"/>
      <c r="BE129" s="152"/>
      <c r="BF129" s="152"/>
      <c r="BG129" s="152"/>
      <c r="BH129" s="152"/>
      <c r="BI129" s="152"/>
      <c r="BJ129" s="152"/>
      <c r="BK129" s="152"/>
      <c r="BL129" s="152"/>
      <c r="BM129" s="152"/>
      <c r="BN129" s="152"/>
      <c r="BO129" s="152"/>
      <c r="BP129" s="152"/>
      <c r="BQ129" s="152"/>
      <c r="BR129" s="152"/>
      <c r="BS129" s="152"/>
      <c r="BT129" s="152"/>
      <c r="BU129" s="152"/>
      <c r="BV129" s="152"/>
      <c r="BW129" s="152"/>
      <c r="BX129" s="152"/>
      <c r="BY129" s="152"/>
      <c r="BZ129" s="152"/>
      <c r="CA129" s="152"/>
      <c r="CB129" s="152"/>
      <c r="CC129" s="152"/>
      <c r="CD129" s="152"/>
      <c r="CE129" s="152"/>
      <c r="CF129" s="152"/>
      <c r="CG129" s="152"/>
      <c r="CH129" s="152"/>
      <c r="CI129" s="152"/>
      <c r="CJ129" s="152"/>
      <c r="CK129" s="152"/>
      <c r="CL129" s="152"/>
      <c r="CM129" s="152"/>
      <c r="CN129" s="152"/>
      <c r="CO129" s="152"/>
      <c r="CP129" s="152"/>
      <c r="CQ129" s="152"/>
      <c r="CR129" s="152"/>
      <c r="CS129" s="152"/>
      <c r="CT129" s="152"/>
      <c r="CU129" s="152"/>
      <c r="CV129" s="152"/>
      <c r="CW129" s="152"/>
      <c r="CX129" s="152"/>
      <c r="CY129" s="152"/>
      <c r="CZ129" s="152"/>
      <c r="DA129" s="152"/>
      <c r="DB129" s="152"/>
      <c r="DC129" s="152"/>
      <c r="DD129" s="152"/>
      <c r="DE129" s="152"/>
      <c r="DF129" s="152"/>
      <c r="DG129" s="152"/>
      <c r="DH129" s="152"/>
      <c r="DI129" s="152"/>
      <c r="DJ129" s="152"/>
      <c r="DK129" s="152"/>
      <c r="DL129" s="152"/>
      <c r="DM129" s="152"/>
      <c r="DN129" s="152"/>
      <c r="DO129" s="152"/>
      <c r="DP129" s="152"/>
      <c r="DQ129" s="152"/>
      <c r="DR129" s="152"/>
      <c r="DS129" s="152"/>
      <c r="DT129" s="152"/>
      <c r="DU129" s="152"/>
      <c r="DV129" s="152"/>
      <c r="DW129" s="152"/>
      <c r="DX129" s="152"/>
      <c r="DY129" s="152"/>
      <c r="DZ129" s="152"/>
      <c r="EA129" s="152"/>
      <c r="EB129" s="152"/>
      <c r="EC129" s="152"/>
      <c r="ED129" s="152"/>
      <c r="EE129" s="152"/>
      <c r="EF129" s="152"/>
      <c r="EG129" s="152"/>
      <c r="EH129" s="152"/>
      <c r="EI129" s="152"/>
      <c r="EJ129" s="152"/>
      <c r="EK129" s="152"/>
      <c r="EL129" s="152"/>
      <c r="EM129" s="152"/>
      <c r="EN129" s="152"/>
      <c r="EO129" s="152"/>
      <c r="EP129" s="152"/>
      <c r="EQ129" s="152"/>
      <c r="ER129" s="152"/>
    </row>
    <row r="130" s="154" customFormat="1" customHeight="1" spans="1:148">
      <c r="A130" s="166" t="s">
        <v>348</v>
      </c>
      <c r="B130" s="167" t="s">
        <v>101</v>
      </c>
      <c r="C130" s="167" t="s">
        <v>201</v>
      </c>
      <c r="D130" s="168">
        <v>129</v>
      </c>
      <c r="E130" s="167" t="s">
        <v>554</v>
      </c>
      <c r="F130" s="167" t="s">
        <v>554</v>
      </c>
      <c r="G130" s="199"/>
      <c r="H130" s="199">
        <v>4.08666666666667</v>
      </c>
      <c r="I130" s="199"/>
      <c r="J130" s="199">
        <v>6.46666666666667</v>
      </c>
      <c r="K130" s="179">
        <v>0.5</v>
      </c>
      <c r="L130" s="179"/>
      <c r="M130" s="200"/>
      <c r="N130" s="178" t="s">
        <v>104</v>
      </c>
      <c r="O130" s="178">
        <f t="shared" si="55"/>
        <v>3.2</v>
      </c>
      <c r="P130" s="178">
        <f t="shared" si="56"/>
        <v>2.8</v>
      </c>
      <c r="Q130" s="178">
        <f t="shared" si="57"/>
        <v>2.4</v>
      </c>
      <c r="R130" s="181">
        <v>2</v>
      </c>
      <c r="S130" s="178">
        <f t="shared" si="58"/>
        <v>1.6</v>
      </c>
      <c r="T130" s="200"/>
      <c r="U130" s="178" t="s">
        <v>187</v>
      </c>
      <c r="V130" s="202">
        <v>2</v>
      </c>
      <c r="W130" s="202"/>
      <c r="X130" s="202"/>
      <c r="Y130" s="202"/>
      <c r="Z130" s="202"/>
      <c r="AA130" s="202"/>
      <c r="AB130" s="200"/>
      <c r="AC130" s="200"/>
      <c r="AD130" s="200"/>
      <c r="AE130" s="200"/>
      <c r="AF130" s="167"/>
      <c r="AG130" s="206"/>
      <c r="AH130" s="172" t="s">
        <v>555</v>
      </c>
      <c r="AI130" s="167" t="s">
        <v>495</v>
      </c>
      <c r="AJ130" s="167" t="s">
        <v>133</v>
      </c>
      <c r="AK130" s="167"/>
      <c r="AL130" s="167"/>
      <c r="AM130" s="167"/>
      <c r="AN130" s="167"/>
      <c r="AO130" s="193">
        <f>(3.727+3.556+3.769)/3</f>
        <v>3.684</v>
      </c>
      <c r="AP130" s="211" t="s">
        <v>277</v>
      </c>
      <c r="AQ130" s="211" t="s">
        <v>277</v>
      </c>
      <c r="AR130" s="189"/>
      <c r="AS130" s="189"/>
      <c r="AT130" s="152"/>
      <c r="AU130" s="152"/>
      <c r="AV130" s="152"/>
      <c r="AW130" s="152"/>
      <c r="AX130" s="152"/>
      <c r="AY130" s="152"/>
      <c r="AZ130" s="152"/>
      <c r="BA130" s="152"/>
      <c r="BB130" s="152"/>
      <c r="BC130" s="152"/>
      <c r="BD130" s="152"/>
      <c r="BE130" s="152"/>
      <c r="BF130" s="152"/>
      <c r="BG130" s="152"/>
      <c r="BH130" s="152"/>
      <c r="BI130" s="152"/>
      <c r="BJ130" s="152"/>
      <c r="BK130" s="152"/>
      <c r="BL130" s="152"/>
      <c r="BM130" s="152"/>
      <c r="BN130" s="152"/>
      <c r="BO130" s="152"/>
      <c r="BP130" s="152"/>
      <c r="BQ130" s="152"/>
      <c r="BR130" s="152"/>
      <c r="BS130" s="152"/>
      <c r="BT130" s="152"/>
      <c r="BU130" s="152"/>
      <c r="BV130" s="152"/>
      <c r="BW130" s="152"/>
      <c r="BX130" s="152"/>
      <c r="BY130" s="152"/>
      <c r="BZ130" s="152"/>
      <c r="CA130" s="152"/>
      <c r="CB130" s="152"/>
      <c r="CC130" s="152"/>
      <c r="CD130" s="152"/>
      <c r="CE130" s="152"/>
      <c r="CF130" s="152"/>
      <c r="CG130" s="152"/>
      <c r="CH130" s="152"/>
      <c r="CI130" s="152"/>
      <c r="CJ130" s="152"/>
      <c r="CK130" s="152"/>
      <c r="CL130" s="152"/>
      <c r="CM130" s="152"/>
      <c r="CN130" s="152"/>
      <c r="CO130" s="152"/>
      <c r="CP130" s="152"/>
      <c r="CQ130" s="152"/>
      <c r="CR130" s="152"/>
      <c r="CS130" s="152"/>
      <c r="CT130" s="152"/>
      <c r="CU130" s="152"/>
      <c r="CV130" s="152"/>
      <c r="CW130" s="152"/>
      <c r="CX130" s="152"/>
      <c r="CY130" s="152"/>
      <c r="CZ130" s="152"/>
      <c r="DA130" s="152"/>
      <c r="DB130" s="152"/>
      <c r="DC130" s="152"/>
      <c r="DD130" s="152"/>
      <c r="DE130" s="152"/>
      <c r="DF130" s="152"/>
      <c r="DG130" s="152"/>
      <c r="DH130" s="152"/>
      <c r="DI130" s="152"/>
      <c r="DJ130" s="152"/>
      <c r="DK130" s="152"/>
      <c r="DL130" s="152"/>
      <c r="DM130" s="152"/>
      <c r="DN130" s="152"/>
      <c r="DO130" s="152"/>
      <c r="DP130" s="152"/>
      <c r="DQ130" s="152"/>
      <c r="DR130" s="152"/>
      <c r="DS130" s="152"/>
      <c r="DT130" s="152"/>
      <c r="DU130" s="152"/>
      <c r="DV130" s="152"/>
      <c r="DW130" s="152"/>
      <c r="DX130" s="152"/>
      <c r="DY130" s="152"/>
      <c r="DZ130" s="152"/>
      <c r="EA130" s="152"/>
      <c r="EB130" s="152"/>
      <c r="EC130" s="152"/>
      <c r="ED130" s="152"/>
      <c r="EE130" s="152"/>
      <c r="EF130" s="152"/>
      <c r="EG130" s="152"/>
      <c r="EH130" s="152"/>
      <c r="EI130" s="152"/>
      <c r="EJ130" s="152"/>
      <c r="EK130" s="152"/>
      <c r="EL130" s="152"/>
      <c r="EM130" s="152"/>
      <c r="EN130" s="152"/>
      <c r="EO130" s="152"/>
      <c r="EP130" s="152"/>
      <c r="EQ130" s="152"/>
      <c r="ER130" s="152"/>
    </row>
    <row r="131" s="154" customFormat="1" customHeight="1" spans="1:148">
      <c r="A131" s="166" t="s">
        <v>348</v>
      </c>
      <c r="B131" s="167" t="s">
        <v>101</v>
      </c>
      <c r="C131" s="167" t="s">
        <v>201</v>
      </c>
      <c r="D131" s="168">
        <v>130</v>
      </c>
      <c r="E131" s="167" t="s">
        <v>556</v>
      </c>
      <c r="F131" s="167" t="s">
        <v>556</v>
      </c>
      <c r="G131" s="199"/>
      <c r="H131" s="199">
        <v>0.203333333333333</v>
      </c>
      <c r="I131" s="199"/>
      <c r="J131" s="199">
        <v>0.18</v>
      </c>
      <c r="K131" s="179">
        <v>0.5</v>
      </c>
      <c r="L131" s="179"/>
      <c r="M131" s="200"/>
      <c r="N131" s="178" t="s">
        <v>104</v>
      </c>
      <c r="O131" s="178">
        <f t="shared" si="55"/>
        <v>0.32</v>
      </c>
      <c r="P131" s="178">
        <f t="shared" si="56"/>
        <v>0.28</v>
      </c>
      <c r="Q131" s="178">
        <f t="shared" si="57"/>
        <v>0.24</v>
      </c>
      <c r="R131" s="181">
        <v>0.2</v>
      </c>
      <c r="S131" s="178">
        <f t="shared" si="58"/>
        <v>0.16</v>
      </c>
      <c r="T131" s="200"/>
      <c r="U131" s="178" t="s">
        <v>350</v>
      </c>
      <c r="V131" s="202">
        <v>2</v>
      </c>
      <c r="W131" s="202"/>
      <c r="X131" s="202"/>
      <c r="Y131" s="202"/>
      <c r="Z131" s="202"/>
      <c r="AA131" s="202"/>
      <c r="AB131" s="200"/>
      <c r="AC131" s="200"/>
      <c r="AD131" s="200"/>
      <c r="AE131" s="200"/>
      <c r="AF131" s="167"/>
      <c r="AG131" s="206"/>
      <c r="AH131" s="172" t="s">
        <v>557</v>
      </c>
      <c r="AI131" s="167" t="s">
        <v>495</v>
      </c>
      <c r="AJ131" s="167" t="s">
        <v>133</v>
      </c>
      <c r="AK131" s="167"/>
      <c r="AL131" s="167"/>
      <c r="AM131" s="167"/>
      <c r="AN131" s="167"/>
      <c r="AO131" s="215">
        <f>(0.727+0.722+0.716)/3</f>
        <v>0.721666666666667</v>
      </c>
      <c r="AP131" s="211" t="s">
        <v>277</v>
      </c>
      <c r="AQ131" s="211" t="s">
        <v>277</v>
      </c>
      <c r="AR131" s="189"/>
      <c r="AS131" s="189"/>
      <c r="AT131" s="152"/>
      <c r="AU131" s="152"/>
      <c r="AV131" s="152"/>
      <c r="AW131" s="152"/>
      <c r="AX131" s="152"/>
      <c r="AY131" s="152"/>
      <c r="AZ131" s="152"/>
      <c r="BA131" s="152"/>
      <c r="BB131" s="152"/>
      <c r="BC131" s="152"/>
      <c r="BD131" s="152"/>
      <c r="BE131" s="152"/>
      <c r="BF131" s="152"/>
      <c r="BG131" s="152"/>
      <c r="BH131" s="152"/>
      <c r="BI131" s="152"/>
      <c r="BJ131" s="152"/>
      <c r="BK131" s="152"/>
      <c r="BL131" s="152"/>
      <c r="BM131" s="152"/>
      <c r="BN131" s="152"/>
      <c r="BO131" s="152"/>
      <c r="BP131" s="152"/>
      <c r="BQ131" s="152"/>
      <c r="BR131" s="152"/>
      <c r="BS131" s="152"/>
      <c r="BT131" s="152"/>
      <c r="BU131" s="152"/>
      <c r="BV131" s="152"/>
      <c r="BW131" s="152"/>
      <c r="BX131" s="152"/>
      <c r="BY131" s="152"/>
      <c r="BZ131" s="152"/>
      <c r="CA131" s="152"/>
      <c r="CB131" s="152"/>
      <c r="CC131" s="152"/>
      <c r="CD131" s="152"/>
      <c r="CE131" s="152"/>
      <c r="CF131" s="152"/>
      <c r="CG131" s="152"/>
      <c r="CH131" s="152"/>
      <c r="CI131" s="152"/>
      <c r="CJ131" s="152"/>
      <c r="CK131" s="152"/>
      <c r="CL131" s="152"/>
      <c r="CM131" s="152"/>
      <c r="CN131" s="152"/>
      <c r="CO131" s="152"/>
      <c r="CP131" s="152"/>
      <c r="CQ131" s="152"/>
      <c r="CR131" s="152"/>
      <c r="CS131" s="152"/>
      <c r="CT131" s="152"/>
      <c r="CU131" s="152"/>
      <c r="CV131" s="152"/>
      <c r="CW131" s="152"/>
      <c r="CX131" s="152"/>
      <c r="CY131" s="152"/>
      <c r="CZ131" s="152"/>
      <c r="DA131" s="152"/>
      <c r="DB131" s="152"/>
      <c r="DC131" s="152"/>
      <c r="DD131" s="152"/>
      <c r="DE131" s="152"/>
      <c r="DF131" s="152"/>
      <c r="DG131" s="152"/>
      <c r="DH131" s="152"/>
      <c r="DI131" s="152"/>
      <c r="DJ131" s="152"/>
      <c r="DK131" s="152"/>
      <c r="DL131" s="152"/>
      <c r="DM131" s="152"/>
      <c r="DN131" s="152"/>
      <c r="DO131" s="152"/>
      <c r="DP131" s="152"/>
      <c r="DQ131" s="152"/>
      <c r="DR131" s="152"/>
      <c r="DS131" s="152"/>
      <c r="DT131" s="152"/>
      <c r="DU131" s="152"/>
      <c r="DV131" s="152"/>
      <c r="DW131" s="152"/>
      <c r="DX131" s="152"/>
      <c r="DY131" s="152"/>
      <c r="DZ131" s="152"/>
      <c r="EA131" s="152"/>
      <c r="EB131" s="152"/>
      <c r="EC131" s="152"/>
      <c r="ED131" s="152"/>
      <c r="EE131" s="152"/>
      <c r="EF131" s="152"/>
      <c r="EG131" s="152"/>
      <c r="EH131" s="152"/>
      <c r="EI131" s="152"/>
      <c r="EJ131" s="152"/>
      <c r="EK131" s="152"/>
      <c r="EL131" s="152"/>
      <c r="EM131" s="152"/>
      <c r="EN131" s="152"/>
      <c r="EO131" s="152"/>
      <c r="EP131" s="152"/>
      <c r="EQ131" s="152"/>
      <c r="ER131" s="152"/>
    </row>
    <row r="132" s="154" customFormat="1" customHeight="1" spans="1:148">
      <c r="A132" s="166" t="s">
        <v>348</v>
      </c>
      <c r="B132" s="167" t="s">
        <v>101</v>
      </c>
      <c r="C132" s="167" t="s">
        <v>201</v>
      </c>
      <c r="D132" s="168">
        <v>131</v>
      </c>
      <c r="E132" s="167" t="s">
        <v>558</v>
      </c>
      <c r="F132" s="167" t="s">
        <v>558</v>
      </c>
      <c r="G132" s="199"/>
      <c r="H132" s="199">
        <v>6.02333333333333</v>
      </c>
      <c r="I132" s="199"/>
      <c r="J132" s="199">
        <v>5.16</v>
      </c>
      <c r="K132" s="179">
        <v>0.5</v>
      </c>
      <c r="L132" s="179"/>
      <c r="M132" s="200"/>
      <c r="N132" s="178" t="s">
        <v>104</v>
      </c>
      <c r="O132" s="178">
        <f t="shared" si="55"/>
        <v>3.2</v>
      </c>
      <c r="P132" s="178">
        <f t="shared" si="56"/>
        <v>2.8</v>
      </c>
      <c r="Q132" s="178">
        <f t="shared" si="57"/>
        <v>2.4</v>
      </c>
      <c r="R132" s="181">
        <v>2</v>
      </c>
      <c r="S132" s="178">
        <f t="shared" si="58"/>
        <v>1.6</v>
      </c>
      <c r="T132" s="200"/>
      <c r="U132" s="178" t="s">
        <v>187</v>
      </c>
      <c r="V132" s="202">
        <v>2</v>
      </c>
      <c r="W132" s="202"/>
      <c r="X132" s="202"/>
      <c r="Y132" s="202"/>
      <c r="Z132" s="202"/>
      <c r="AA132" s="202"/>
      <c r="AB132" s="200"/>
      <c r="AC132" s="200"/>
      <c r="AD132" s="200"/>
      <c r="AE132" s="178" t="s">
        <v>129</v>
      </c>
      <c r="AF132" s="167"/>
      <c r="AG132" s="206"/>
      <c r="AH132" s="172" t="s">
        <v>559</v>
      </c>
      <c r="AI132" s="167" t="s">
        <v>495</v>
      </c>
      <c r="AJ132" s="167" t="s">
        <v>133</v>
      </c>
      <c r="AK132" s="167"/>
      <c r="AL132" s="167"/>
      <c r="AM132" s="167"/>
      <c r="AN132" s="167"/>
      <c r="AO132" s="193">
        <f>(5.499+5.904+5.705)/3</f>
        <v>5.70266666666667</v>
      </c>
      <c r="AP132" s="211" t="s">
        <v>277</v>
      </c>
      <c r="AQ132" s="211" t="s">
        <v>277</v>
      </c>
      <c r="AR132" s="189"/>
      <c r="AS132" s="189"/>
      <c r="AT132" s="152"/>
      <c r="AU132" s="152"/>
      <c r="AV132" s="152"/>
      <c r="AW132" s="152"/>
      <c r="AX132" s="152"/>
      <c r="AY132" s="152"/>
      <c r="AZ132" s="152"/>
      <c r="BA132" s="152"/>
      <c r="BB132" s="152"/>
      <c r="BC132" s="152"/>
      <c r="BD132" s="152"/>
      <c r="BE132" s="152"/>
      <c r="BF132" s="152"/>
      <c r="BG132" s="152"/>
      <c r="BH132" s="152"/>
      <c r="BI132" s="152"/>
      <c r="BJ132" s="152"/>
      <c r="BK132" s="152"/>
      <c r="BL132" s="152"/>
      <c r="BM132" s="152"/>
      <c r="BN132" s="152"/>
      <c r="BO132" s="152"/>
      <c r="BP132" s="152"/>
      <c r="BQ132" s="152"/>
      <c r="BR132" s="152"/>
      <c r="BS132" s="152"/>
      <c r="BT132" s="152"/>
      <c r="BU132" s="152"/>
      <c r="BV132" s="152"/>
      <c r="BW132" s="152"/>
      <c r="BX132" s="152"/>
      <c r="BY132" s="152"/>
      <c r="BZ132" s="152"/>
      <c r="CA132" s="152"/>
      <c r="CB132" s="152"/>
      <c r="CC132" s="152"/>
      <c r="CD132" s="152"/>
      <c r="CE132" s="152"/>
      <c r="CF132" s="152"/>
      <c r="CG132" s="152"/>
      <c r="CH132" s="152"/>
      <c r="CI132" s="152"/>
      <c r="CJ132" s="152"/>
      <c r="CK132" s="152"/>
      <c r="CL132" s="152"/>
      <c r="CM132" s="152"/>
      <c r="CN132" s="152"/>
      <c r="CO132" s="152"/>
      <c r="CP132" s="152"/>
      <c r="CQ132" s="152"/>
      <c r="CR132" s="152"/>
      <c r="CS132" s="152"/>
      <c r="CT132" s="152"/>
      <c r="CU132" s="152"/>
      <c r="CV132" s="152"/>
      <c r="CW132" s="152"/>
      <c r="CX132" s="152"/>
      <c r="CY132" s="152"/>
      <c r="CZ132" s="152"/>
      <c r="DA132" s="152"/>
      <c r="DB132" s="152"/>
      <c r="DC132" s="152"/>
      <c r="DD132" s="152"/>
      <c r="DE132" s="152"/>
      <c r="DF132" s="152"/>
      <c r="DG132" s="152"/>
      <c r="DH132" s="152"/>
      <c r="DI132" s="152"/>
      <c r="DJ132" s="152"/>
      <c r="DK132" s="152"/>
      <c r="DL132" s="152"/>
      <c r="DM132" s="152"/>
      <c r="DN132" s="152"/>
      <c r="DO132" s="152"/>
      <c r="DP132" s="152"/>
      <c r="DQ132" s="152"/>
      <c r="DR132" s="152"/>
      <c r="DS132" s="152"/>
      <c r="DT132" s="152"/>
      <c r="DU132" s="152"/>
      <c r="DV132" s="152"/>
      <c r="DW132" s="152"/>
      <c r="DX132" s="152"/>
      <c r="DY132" s="152"/>
      <c r="DZ132" s="152"/>
      <c r="EA132" s="152"/>
      <c r="EB132" s="152"/>
      <c r="EC132" s="152"/>
      <c r="ED132" s="152"/>
      <c r="EE132" s="152"/>
      <c r="EF132" s="152"/>
      <c r="EG132" s="152"/>
      <c r="EH132" s="152"/>
      <c r="EI132" s="152"/>
      <c r="EJ132" s="152"/>
      <c r="EK132" s="152"/>
      <c r="EL132" s="152"/>
      <c r="EM132" s="152"/>
      <c r="EN132" s="152"/>
      <c r="EO132" s="152"/>
      <c r="EP132" s="152"/>
      <c r="EQ132" s="152"/>
      <c r="ER132" s="152"/>
    </row>
    <row r="133" s="154" customFormat="1" customHeight="1" spans="1:148">
      <c r="A133" s="166" t="s">
        <v>348</v>
      </c>
      <c r="B133" s="167" t="s">
        <v>101</v>
      </c>
      <c r="C133" s="167" t="s">
        <v>201</v>
      </c>
      <c r="D133" s="168">
        <v>132</v>
      </c>
      <c r="E133" s="167" t="s">
        <v>560</v>
      </c>
      <c r="F133" s="167" t="s">
        <v>560</v>
      </c>
      <c r="G133" s="199"/>
      <c r="H133" s="199">
        <v>0.74</v>
      </c>
      <c r="I133" s="199"/>
      <c r="J133" s="199">
        <v>0.26</v>
      </c>
      <c r="K133" s="179">
        <v>0.5</v>
      </c>
      <c r="L133" s="179"/>
      <c r="M133" s="200"/>
      <c r="N133" s="178" t="s">
        <v>104</v>
      </c>
      <c r="O133" s="178">
        <f t="shared" si="55"/>
        <v>0.32</v>
      </c>
      <c r="P133" s="178">
        <f t="shared" si="56"/>
        <v>0.28</v>
      </c>
      <c r="Q133" s="178">
        <f t="shared" si="57"/>
        <v>0.24</v>
      </c>
      <c r="R133" s="181">
        <v>0.2</v>
      </c>
      <c r="S133" s="178">
        <f t="shared" si="58"/>
        <v>0.16</v>
      </c>
      <c r="T133" s="200"/>
      <c r="U133" s="178" t="s">
        <v>350</v>
      </c>
      <c r="V133" s="202">
        <v>2</v>
      </c>
      <c r="W133" s="202"/>
      <c r="X133" s="202"/>
      <c r="Y133" s="202"/>
      <c r="Z133" s="202"/>
      <c r="AA133" s="202"/>
      <c r="AB133" s="200"/>
      <c r="AC133" s="200"/>
      <c r="AD133" s="200"/>
      <c r="AE133" s="200"/>
      <c r="AF133" s="167"/>
      <c r="AG133" s="206"/>
      <c r="AH133" s="172" t="s">
        <v>561</v>
      </c>
      <c r="AI133" s="167" t="s">
        <v>495</v>
      </c>
      <c r="AJ133" s="167" t="s">
        <v>133</v>
      </c>
      <c r="AK133" s="167"/>
      <c r="AL133" s="167"/>
      <c r="AM133" s="167"/>
      <c r="AN133" s="167"/>
      <c r="AO133" s="193">
        <f>(0.437+0.628+0.522)/3</f>
        <v>0.529</v>
      </c>
      <c r="AP133" s="211" t="s">
        <v>277</v>
      </c>
      <c r="AQ133" s="211" t="s">
        <v>277</v>
      </c>
      <c r="AR133" s="189"/>
      <c r="AS133" s="189"/>
      <c r="AT133" s="152"/>
      <c r="AU133" s="152"/>
      <c r="AV133" s="152"/>
      <c r="AW133" s="152"/>
      <c r="AX133" s="152"/>
      <c r="AY133" s="152"/>
      <c r="AZ133" s="152"/>
      <c r="BA133" s="152"/>
      <c r="BB133" s="152"/>
      <c r="BC133" s="152"/>
      <c r="BD133" s="152"/>
      <c r="BE133" s="152"/>
      <c r="BF133" s="152"/>
      <c r="BG133" s="152"/>
      <c r="BH133" s="152"/>
      <c r="BI133" s="152"/>
      <c r="BJ133" s="152"/>
      <c r="BK133" s="152"/>
      <c r="BL133" s="152"/>
      <c r="BM133" s="152"/>
      <c r="BN133" s="152"/>
      <c r="BO133" s="152"/>
      <c r="BP133" s="152"/>
      <c r="BQ133" s="152"/>
      <c r="BR133" s="152"/>
      <c r="BS133" s="152"/>
      <c r="BT133" s="152"/>
      <c r="BU133" s="152"/>
      <c r="BV133" s="152"/>
      <c r="BW133" s="152"/>
      <c r="BX133" s="152"/>
      <c r="BY133" s="152"/>
      <c r="BZ133" s="152"/>
      <c r="CA133" s="152"/>
      <c r="CB133" s="152"/>
      <c r="CC133" s="152"/>
      <c r="CD133" s="152"/>
      <c r="CE133" s="152"/>
      <c r="CF133" s="152"/>
      <c r="CG133" s="152"/>
      <c r="CH133" s="152"/>
      <c r="CI133" s="152"/>
      <c r="CJ133" s="152"/>
      <c r="CK133" s="152"/>
      <c r="CL133" s="152"/>
      <c r="CM133" s="152"/>
      <c r="CN133" s="152"/>
      <c r="CO133" s="152"/>
      <c r="CP133" s="152"/>
      <c r="CQ133" s="152"/>
      <c r="CR133" s="152"/>
      <c r="CS133" s="152"/>
      <c r="CT133" s="152"/>
      <c r="CU133" s="152"/>
      <c r="CV133" s="152"/>
      <c r="CW133" s="152"/>
      <c r="CX133" s="152"/>
      <c r="CY133" s="152"/>
      <c r="CZ133" s="152"/>
      <c r="DA133" s="152"/>
      <c r="DB133" s="152"/>
      <c r="DC133" s="152"/>
      <c r="DD133" s="152"/>
      <c r="DE133" s="152"/>
      <c r="DF133" s="152"/>
      <c r="DG133" s="152"/>
      <c r="DH133" s="152"/>
      <c r="DI133" s="152"/>
      <c r="DJ133" s="152"/>
      <c r="DK133" s="152"/>
      <c r="DL133" s="152"/>
      <c r="DM133" s="152"/>
      <c r="DN133" s="152"/>
      <c r="DO133" s="152"/>
      <c r="DP133" s="152"/>
      <c r="DQ133" s="152"/>
      <c r="DR133" s="152"/>
      <c r="DS133" s="152"/>
      <c r="DT133" s="152"/>
      <c r="DU133" s="152"/>
      <c r="DV133" s="152"/>
      <c r="DW133" s="152"/>
      <c r="DX133" s="152"/>
      <c r="DY133" s="152"/>
      <c r="DZ133" s="152"/>
      <c r="EA133" s="152"/>
      <c r="EB133" s="152"/>
      <c r="EC133" s="152"/>
      <c r="ED133" s="152"/>
      <c r="EE133" s="152"/>
      <c r="EF133" s="152"/>
      <c r="EG133" s="152"/>
      <c r="EH133" s="152"/>
      <c r="EI133" s="152"/>
      <c r="EJ133" s="152"/>
      <c r="EK133" s="152"/>
      <c r="EL133" s="152"/>
      <c r="EM133" s="152"/>
      <c r="EN133" s="152"/>
      <c r="EO133" s="152"/>
      <c r="EP133" s="152"/>
      <c r="EQ133" s="152"/>
      <c r="ER133" s="152"/>
    </row>
    <row r="134" s="154" customFormat="1" customHeight="1" spans="1:148">
      <c r="A134" s="166" t="s">
        <v>348</v>
      </c>
      <c r="B134" s="167" t="s">
        <v>101</v>
      </c>
      <c r="C134" s="167" t="s">
        <v>201</v>
      </c>
      <c r="D134" s="168">
        <v>133</v>
      </c>
      <c r="E134" s="167" t="s">
        <v>562</v>
      </c>
      <c r="F134" s="167" t="s">
        <v>562</v>
      </c>
      <c r="G134" s="199"/>
      <c r="H134" s="199">
        <v>2.58666666666667</v>
      </c>
      <c r="I134" s="199"/>
      <c r="J134" s="199">
        <v>3.06</v>
      </c>
      <c r="K134" s="179">
        <v>0.5</v>
      </c>
      <c r="L134" s="179"/>
      <c r="M134" s="200"/>
      <c r="N134" s="178" t="s">
        <v>104</v>
      </c>
      <c r="O134" s="178">
        <f t="shared" si="55"/>
        <v>3.2</v>
      </c>
      <c r="P134" s="178">
        <f t="shared" si="56"/>
        <v>2.8</v>
      </c>
      <c r="Q134" s="178">
        <f t="shared" si="57"/>
        <v>2.4</v>
      </c>
      <c r="R134" s="181">
        <v>2</v>
      </c>
      <c r="S134" s="178">
        <f t="shared" si="58"/>
        <v>1.6</v>
      </c>
      <c r="T134" s="200"/>
      <c r="U134" s="178" t="s">
        <v>187</v>
      </c>
      <c r="V134" s="202">
        <v>2</v>
      </c>
      <c r="W134" s="202"/>
      <c r="X134" s="202"/>
      <c r="Y134" s="202"/>
      <c r="Z134" s="202"/>
      <c r="AA134" s="202"/>
      <c r="AB134" s="200"/>
      <c r="AC134" s="200"/>
      <c r="AD134" s="200"/>
      <c r="AE134" s="178" t="s">
        <v>129</v>
      </c>
      <c r="AF134" s="167"/>
      <c r="AG134" s="206"/>
      <c r="AH134" s="172" t="s">
        <v>563</v>
      </c>
      <c r="AI134" s="167" t="s">
        <v>495</v>
      </c>
      <c r="AJ134" s="167" t="s">
        <v>133</v>
      </c>
      <c r="AK134" s="167"/>
      <c r="AL134" s="167"/>
      <c r="AM134" s="167"/>
      <c r="AN134" s="167"/>
      <c r="AO134" s="193">
        <f>(3.167+3.253+3.253)/3</f>
        <v>3.22433333333333</v>
      </c>
      <c r="AP134" s="211" t="s">
        <v>277</v>
      </c>
      <c r="AQ134" s="211" t="s">
        <v>277</v>
      </c>
      <c r="AR134" s="189"/>
      <c r="AS134" s="189"/>
      <c r="AT134" s="152"/>
      <c r="AU134" s="152"/>
      <c r="AV134" s="152"/>
      <c r="AW134" s="152"/>
      <c r="AX134" s="152"/>
      <c r="AY134" s="152"/>
      <c r="AZ134" s="152"/>
      <c r="BA134" s="152"/>
      <c r="BB134" s="152"/>
      <c r="BC134" s="152"/>
      <c r="BD134" s="152"/>
      <c r="BE134" s="152"/>
      <c r="BF134" s="152"/>
      <c r="BG134" s="152"/>
      <c r="BH134" s="152"/>
      <c r="BI134" s="152"/>
      <c r="BJ134" s="152"/>
      <c r="BK134" s="152"/>
      <c r="BL134" s="152"/>
      <c r="BM134" s="152"/>
      <c r="BN134" s="152"/>
      <c r="BO134" s="152"/>
      <c r="BP134" s="152"/>
      <c r="BQ134" s="152"/>
      <c r="BR134" s="152"/>
      <c r="BS134" s="152"/>
      <c r="BT134" s="152"/>
      <c r="BU134" s="152"/>
      <c r="BV134" s="152"/>
      <c r="BW134" s="152"/>
      <c r="BX134" s="152"/>
      <c r="BY134" s="152"/>
      <c r="BZ134" s="152"/>
      <c r="CA134" s="152"/>
      <c r="CB134" s="152"/>
      <c r="CC134" s="152"/>
      <c r="CD134" s="152"/>
      <c r="CE134" s="152"/>
      <c r="CF134" s="152"/>
      <c r="CG134" s="152"/>
      <c r="CH134" s="152"/>
      <c r="CI134" s="152"/>
      <c r="CJ134" s="152"/>
      <c r="CK134" s="152"/>
      <c r="CL134" s="152"/>
      <c r="CM134" s="152"/>
      <c r="CN134" s="152"/>
      <c r="CO134" s="152"/>
      <c r="CP134" s="152"/>
      <c r="CQ134" s="152"/>
      <c r="CR134" s="152"/>
      <c r="CS134" s="152"/>
      <c r="CT134" s="152"/>
      <c r="CU134" s="152"/>
      <c r="CV134" s="152"/>
      <c r="CW134" s="152"/>
      <c r="CX134" s="152"/>
      <c r="CY134" s="152"/>
      <c r="CZ134" s="152"/>
      <c r="DA134" s="152"/>
      <c r="DB134" s="152"/>
      <c r="DC134" s="152"/>
      <c r="DD134" s="152"/>
      <c r="DE134" s="152"/>
      <c r="DF134" s="152"/>
      <c r="DG134" s="152"/>
      <c r="DH134" s="152"/>
      <c r="DI134" s="152"/>
      <c r="DJ134" s="152"/>
      <c r="DK134" s="152"/>
      <c r="DL134" s="152"/>
      <c r="DM134" s="152"/>
      <c r="DN134" s="152"/>
      <c r="DO134" s="152"/>
      <c r="DP134" s="152"/>
      <c r="DQ134" s="152"/>
      <c r="DR134" s="152"/>
      <c r="DS134" s="152"/>
      <c r="DT134" s="152"/>
      <c r="DU134" s="152"/>
      <c r="DV134" s="152"/>
      <c r="DW134" s="152"/>
      <c r="DX134" s="152"/>
      <c r="DY134" s="152"/>
      <c r="DZ134" s="152"/>
      <c r="EA134" s="152"/>
      <c r="EB134" s="152"/>
      <c r="EC134" s="152"/>
      <c r="ED134" s="152"/>
      <c r="EE134" s="152"/>
      <c r="EF134" s="152"/>
      <c r="EG134" s="152"/>
      <c r="EH134" s="152"/>
      <c r="EI134" s="152"/>
      <c r="EJ134" s="152"/>
      <c r="EK134" s="152"/>
      <c r="EL134" s="152"/>
      <c r="EM134" s="152"/>
      <c r="EN134" s="152"/>
      <c r="EO134" s="152"/>
      <c r="EP134" s="152"/>
      <c r="EQ134" s="152"/>
      <c r="ER134" s="152"/>
    </row>
    <row r="135" s="154" customFormat="1" customHeight="1" spans="1:148">
      <c r="A135" s="166" t="s">
        <v>348</v>
      </c>
      <c r="B135" s="167" t="s">
        <v>101</v>
      </c>
      <c r="C135" s="167" t="s">
        <v>201</v>
      </c>
      <c r="D135" s="168">
        <v>134</v>
      </c>
      <c r="E135" s="167" t="s">
        <v>564</v>
      </c>
      <c r="F135" s="167" t="s">
        <v>564</v>
      </c>
      <c r="G135" s="199"/>
      <c r="H135" s="199">
        <v>0.176666666666667</v>
      </c>
      <c r="I135" s="199"/>
      <c r="J135" s="199">
        <v>0.29</v>
      </c>
      <c r="K135" s="179">
        <v>0.5</v>
      </c>
      <c r="L135" s="179"/>
      <c r="M135" s="200"/>
      <c r="N135" s="178" t="s">
        <v>104</v>
      </c>
      <c r="O135" s="178">
        <f t="shared" si="55"/>
        <v>0.32</v>
      </c>
      <c r="P135" s="178">
        <f t="shared" si="56"/>
        <v>0.28</v>
      </c>
      <c r="Q135" s="178">
        <f t="shared" si="57"/>
        <v>0.24</v>
      </c>
      <c r="R135" s="181">
        <v>0.2</v>
      </c>
      <c r="S135" s="178">
        <f t="shared" si="58"/>
        <v>0.16</v>
      </c>
      <c r="T135" s="200"/>
      <c r="U135" s="178" t="s">
        <v>350</v>
      </c>
      <c r="V135" s="202">
        <v>2</v>
      </c>
      <c r="W135" s="202"/>
      <c r="X135" s="202"/>
      <c r="Y135" s="202"/>
      <c r="Z135" s="202"/>
      <c r="AA135" s="202"/>
      <c r="AB135" s="200"/>
      <c r="AC135" s="200"/>
      <c r="AD135" s="200"/>
      <c r="AE135" s="200"/>
      <c r="AF135" s="167"/>
      <c r="AG135" s="206"/>
      <c r="AH135" s="172" t="s">
        <v>565</v>
      </c>
      <c r="AI135" s="167" t="s">
        <v>495</v>
      </c>
      <c r="AJ135" s="167" t="s">
        <v>133</v>
      </c>
      <c r="AK135" s="167"/>
      <c r="AL135" s="167"/>
      <c r="AM135" s="167"/>
      <c r="AN135" s="167"/>
      <c r="AO135" s="193">
        <f>(0.281+0.214+0.256)/3</f>
        <v>0.250333333333333</v>
      </c>
      <c r="AP135" s="211" t="s">
        <v>277</v>
      </c>
      <c r="AQ135" s="211" t="s">
        <v>277</v>
      </c>
      <c r="AR135" s="189"/>
      <c r="AS135" s="189"/>
      <c r="AT135" s="152"/>
      <c r="AU135" s="152"/>
      <c r="AV135" s="152"/>
      <c r="AW135" s="152"/>
      <c r="AX135" s="152"/>
      <c r="AY135" s="152"/>
      <c r="AZ135" s="152"/>
      <c r="BA135" s="152"/>
      <c r="BB135" s="152"/>
      <c r="BC135" s="152"/>
      <c r="BD135" s="152"/>
      <c r="BE135" s="152"/>
      <c r="BF135" s="152"/>
      <c r="BG135" s="152"/>
      <c r="BH135" s="152"/>
      <c r="BI135" s="152"/>
      <c r="BJ135" s="152"/>
      <c r="BK135" s="152"/>
      <c r="BL135" s="152"/>
      <c r="BM135" s="152"/>
      <c r="BN135" s="152"/>
      <c r="BO135" s="152"/>
      <c r="BP135" s="152"/>
      <c r="BQ135" s="152"/>
      <c r="BR135" s="152"/>
      <c r="BS135" s="152"/>
      <c r="BT135" s="152"/>
      <c r="BU135" s="152"/>
      <c r="BV135" s="152"/>
      <c r="BW135" s="152"/>
      <c r="BX135" s="152"/>
      <c r="BY135" s="152"/>
      <c r="BZ135" s="152"/>
      <c r="CA135" s="152"/>
      <c r="CB135" s="152"/>
      <c r="CC135" s="152"/>
      <c r="CD135" s="152"/>
      <c r="CE135" s="152"/>
      <c r="CF135" s="152"/>
      <c r="CG135" s="152"/>
      <c r="CH135" s="152"/>
      <c r="CI135" s="152"/>
      <c r="CJ135" s="152"/>
      <c r="CK135" s="152"/>
      <c r="CL135" s="152"/>
      <c r="CM135" s="152"/>
      <c r="CN135" s="152"/>
      <c r="CO135" s="152"/>
      <c r="CP135" s="152"/>
      <c r="CQ135" s="152"/>
      <c r="CR135" s="152"/>
      <c r="CS135" s="152"/>
      <c r="CT135" s="152"/>
      <c r="CU135" s="152"/>
      <c r="CV135" s="152"/>
      <c r="CW135" s="152"/>
      <c r="CX135" s="152"/>
      <c r="CY135" s="152"/>
      <c r="CZ135" s="152"/>
      <c r="DA135" s="152"/>
      <c r="DB135" s="152"/>
      <c r="DC135" s="152"/>
      <c r="DD135" s="152"/>
      <c r="DE135" s="152"/>
      <c r="DF135" s="152"/>
      <c r="DG135" s="152"/>
      <c r="DH135" s="152"/>
      <c r="DI135" s="152"/>
      <c r="DJ135" s="152"/>
      <c r="DK135" s="152"/>
      <c r="DL135" s="152"/>
      <c r="DM135" s="152"/>
      <c r="DN135" s="152"/>
      <c r="DO135" s="152"/>
      <c r="DP135" s="152"/>
      <c r="DQ135" s="152"/>
      <c r="DR135" s="152"/>
      <c r="DS135" s="152"/>
      <c r="DT135" s="152"/>
      <c r="DU135" s="152"/>
      <c r="DV135" s="152"/>
      <c r="DW135" s="152"/>
      <c r="DX135" s="152"/>
      <c r="DY135" s="152"/>
      <c r="DZ135" s="152"/>
      <c r="EA135" s="152"/>
      <c r="EB135" s="152"/>
      <c r="EC135" s="152"/>
      <c r="ED135" s="152"/>
      <c r="EE135" s="152"/>
      <c r="EF135" s="152"/>
      <c r="EG135" s="152"/>
      <c r="EH135" s="152"/>
      <c r="EI135" s="152"/>
      <c r="EJ135" s="152"/>
      <c r="EK135" s="152"/>
      <c r="EL135" s="152"/>
      <c r="EM135" s="152"/>
      <c r="EN135" s="152"/>
      <c r="EO135" s="152"/>
      <c r="EP135" s="152"/>
      <c r="EQ135" s="152"/>
      <c r="ER135" s="152"/>
    </row>
    <row r="136" s="151" customFormat="1" customHeight="1" spans="1:148">
      <c r="A136" s="166" t="s">
        <v>348</v>
      </c>
      <c r="B136" s="167" t="s">
        <v>380</v>
      </c>
      <c r="C136" s="167" t="s">
        <v>201</v>
      </c>
      <c r="D136" s="168">
        <v>135</v>
      </c>
      <c r="E136" s="172" t="s">
        <v>566</v>
      </c>
      <c r="F136" s="172" t="s">
        <v>567</v>
      </c>
      <c r="G136" s="173"/>
      <c r="H136" s="173"/>
      <c r="I136" s="173"/>
      <c r="J136" s="173"/>
      <c r="K136" s="179">
        <v>0.5</v>
      </c>
      <c r="L136" s="179"/>
      <c r="M136" s="200"/>
      <c r="N136" s="178" t="s">
        <v>104</v>
      </c>
      <c r="O136" s="178"/>
      <c r="P136" s="178"/>
      <c r="Q136" s="178"/>
      <c r="R136" s="178"/>
      <c r="S136" s="178"/>
      <c r="T136" s="200"/>
      <c r="U136" s="200"/>
      <c r="V136" s="202">
        <v>3</v>
      </c>
      <c r="W136" s="202"/>
      <c r="X136" s="202"/>
      <c r="Y136" s="202"/>
      <c r="Z136" s="202"/>
      <c r="AA136" s="202"/>
      <c r="AB136" s="200"/>
      <c r="AC136" s="200"/>
      <c r="AD136" s="200"/>
      <c r="AE136" s="200"/>
      <c r="AF136" s="167"/>
      <c r="AG136" s="206"/>
      <c r="AH136" s="172"/>
      <c r="AI136" s="167"/>
      <c r="AJ136" s="167" t="s">
        <v>133</v>
      </c>
      <c r="AK136" s="167"/>
      <c r="AL136" s="167"/>
      <c r="AM136" s="167"/>
      <c r="AN136" s="167"/>
      <c r="AO136" s="191">
        <v>1</v>
      </c>
      <c r="AP136" s="191">
        <v>0</v>
      </c>
      <c r="AQ136" s="191">
        <v>0</v>
      </c>
      <c r="AR136" s="189"/>
      <c r="AS136" s="189"/>
      <c r="AT136" s="152"/>
      <c r="AU136" s="152"/>
      <c r="AV136" s="152"/>
      <c r="AW136" s="152"/>
      <c r="AX136" s="152"/>
      <c r="AY136" s="152"/>
      <c r="AZ136" s="152"/>
      <c r="BA136" s="152"/>
      <c r="BB136" s="152"/>
      <c r="BC136" s="152"/>
      <c r="BD136" s="152"/>
      <c r="BE136" s="152"/>
      <c r="BF136" s="152"/>
      <c r="BG136" s="152"/>
      <c r="BH136" s="152"/>
      <c r="BI136" s="152"/>
      <c r="BJ136" s="152"/>
      <c r="BK136" s="152"/>
      <c r="BL136" s="152"/>
      <c r="BM136" s="152"/>
      <c r="BN136" s="152"/>
      <c r="BO136" s="152"/>
      <c r="BP136" s="152"/>
      <c r="BQ136" s="152"/>
      <c r="BR136" s="152"/>
      <c r="BS136" s="152"/>
      <c r="BT136" s="152"/>
      <c r="BU136" s="152"/>
      <c r="BV136" s="152"/>
      <c r="BW136" s="152"/>
      <c r="BX136" s="152"/>
      <c r="BY136" s="152"/>
      <c r="BZ136" s="152"/>
      <c r="CA136" s="152"/>
      <c r="CB136" s="152"/>
      <c r="CC136" s="152"/>
      <c r="CD136" s="152"/>
      <c r="CE136" s="152"/>
      <c r="CF136" s="152"/>
      <c r="CG136" s="152"/>
      <c r="CH136" s="152"/>
      <c r="CI136" s="152"/>
      <c r="CJ136" s="152"/>
      <c r="CK136" s="152"/>
      <c r="CL136" s="152"/>
      <c r="CM136" s="152"/>
      <c r="CN136" s="152"/>
      <c r="CO136" s="152"/>
      <c r="CP136" s="152"/>
      <c r="CQ136" s="152"/>
      <c r="CR136" s="152"/>
      <c r="CS136" s="152"/>
      <c r="CT136" s="152"/>
      <c r="CU136" s="152"/>
      <c r="CV136" s="152"/>
      <c r="CW136" s="152"/>
      <c r="CX136" s="152"/>
      <c r="CY136" s="152"/>
      <c r="CZ136" s="152"/>
      <c r="DA136" s="152"/>
      <c r="DB136" s="152"/>
      <c r="DC136" s="152"/>
      <c r="DD136" s="152"/>
      <c r="DE136" s="152"/>
      <c r="DF136" s="152"/>
      <c r="DG136" s="152"/>
      <c r="DH136" s="152"/>
      <c r="DI136" s="152"/>
      <c r="DJ136" s="152"/>
      <c r="DK136" s="152"/>
      <c r="DL136" s="152"/>
      <c r="DM136" s="152"/>
      <c r="DN136" s="152"/>
      <c r="DO136" s="152"/>
      <c r="DP136" s="152"/>
      <c r="DQ136" s="152"/>
      <c r="DR136" s="152"/>
      <c r="DS136" s="152"/>
      <c r="DT136" s="152"/>
      <c r="DU136" s="152"/>
      <c r="DV136" s="152"/>
      <c r="DW136" s="152"/>
      <c r="DX136" s="152"/>
      <c r="DY136" s="152"/>
      <c r="DZ136" s="152"/>
      <c r="EA136" s="152"/>
      <c r="EB136" s="152"/>
      <c r="EC136" s="152"/>
      <c r="ED136" s="152"/>
      <c r="EE136" s="152"/>
      <c r="EF136" s="152"/>
      <c r="EG136" s="152"/>
      <c r="EH136" s="152"/>
      <c r="EI136" s="152"/>
      <c r="EJ136" s="152"/>
      <c r="EK136" s="152"/>
      <c r="EL136" s="152"/>
      <c r="EM136" s="152"/>
      <c r="EN136" s="152"/>
      <c r="EO136" s="152"/>
      <c r="EP136" s="152"/>
      <c r="EQ136" s="152"/>
      <c r="ER136" s="152"/>
    </row>
    <row r="137" s="152" customFormat="1" customHeight="1" spans="1:45">
      <c r="A137" s="166" t="s">
        <v>348</v>
      </c>
      <c r="B137" s="167" t="s">
        <v>380</v>
      </c>
      <c r="C137" s="167" t="s">
        <v>201</v>
      </c>
      <c r="D137" s="168">
        <v>136</v>
      </c>
      <c r="E137" s="172" t="s">
        <v>568</v>
      </c>
      <c r="F137" s="172" t="s">
        <v>569</v>
      </c>
      <c r="G137" s="173"/>
      <c r="H137" s="173"/>
      <c r="I137" s="173"/>
      <c r="J137" s="173"/>
      <c r="K137" s="179">
        <v>0.5</v>
      </c>
      <c r="L137" s="179"/>
      <c r="M137" s="200"/>
      <c r="N137" s="178" t="s">
        <v>104</v>
      </c>
      <c r="O137" s="178"/>
      <c r="P137" s="178"/>
      <c r="Q137" s="178"/>
      <c r="R137" s="178"/>
      <c r="S137" s="178"/>
      <c r="T137" s="200"/>
      <c r="U137" s="200"/>
      <c r="V137" s="202">
        <v>3</v>
      </c>
      <c r="W137" s="202"/>
      <c r="X137" s="202"/>
      <c r="Y137" s="202"/>
      <c r="Z137" s="202"/>
      <c r="AA137" s="202"/>
      <c r="AB137" s="200"/>
      <c r="AC137" s="200"/>
      <c r="AD137" s="200"/>
      <c r="AE137" s="200"/>
      <c r="AF137" s="167"/>
      <c r="AG137" s="206"/>
      <c r="AH137" s="167"/>
      <c r="AI137" s="167"/>
      <c r="AJ137" s="167" t="s">
        <v>133</v>
      </c>
      <c r="AK137" s="167"/>
      <c r="AL137" s="167"/>
      <c r="AM137" s="167"/>
      <c r="AN137" s="167"/>
      <c r="AO137" s="191">
        <v>0</v>
      </c>
      <c r="AP137" s="191">
        <v>0</v>
      </c>
      <c r="AQ137" s="191">
        <v>0</v>
      </c>
      <c r="AR137" s="189"/>
      <c r="AS137" s="189"/>
    </row>
    <row r="138" s="152" customFormat="1" customHeight="1" spans="1:45">
      <c r="A138" s="166" t="s">
        <v>348</v>
      </c>
      <c r="B138" s="167" t="s">
        <v>380</v>
      </c>
      <c r="C138" s="167" t="s">
        <v>201</v>
      </c>
      <c r="D138" s="168">
        <v>137</v>
      </c>
      <c r="E138" s="172" t="s">
        <v>570</v>
      </c>
      <c r="F138" s="172" t="s">
        <v>571</v>
      </c>
      <c r="G138" s="173"/>
      <c r="H138" s="173"/>
      <c r="I138" s="173"/>
      <c r="J138" s="173"/>
      <c r="K138" s="179">
        <v>0.5</v>
      </c>
      <c r="L138" s="179"/>
      <c r="M138" s="200"/>
      <c r="N138" s="178" t="s">
        <v>104</v>
      </c>
      <c r="O138" s="178"/>
      <c r="P138" s="178"/>
      <c r="Q138" s="178"/>
      <c r="R138" s="178"/>
      <c r="S138" s="178"/>
      <c r="T138" s="200"/>
      <c r="U138" s="200"/>
      <c r="V138" s="202">
        <v>3</v>
      </c>
      <c r="W138" s="202"/>
      <c r="X138" s="202"/>
      <c r="Y138" s="202"/>
      <c r="Z138" s="202"/>
      <c r="AA138" s="202"/>
      <c r="AB138" s="200"/>
      <c r="AC138" s="200"/>
      <c r="AD138" s="200"/>
      <c r="AE138" s="200"/>
      <c r="AF138" s="167"/>
      <c r="AG138" s="206"/>
      <c r="AH138" s="172"/>
      <c r="AI138" s="167"/>
      <c r="AJ138" s="167" t="s">
        <v>133</v>
      </c>
      <c r="AK138" s="167"/>
      <c r="AL138" s="167"/>
      <c r="AM138" s="167"/>
      <c r="AN138" s="167"/>
      <c r="AO138" s="191">
        <v>3</v>
      </c>
      <c r="AP138" s="191" t="s">
        <v>9</v>
      </c>
      <c r="AQ138" s="191" t="s">
        <v>9</v>
      </c>
      <c r="AR138" s="189"/>
      <c r="AS138" s="189"/>
    </row>
    <row r="139" s="152" customFormat="1" customHeight="1" spans="1:45">
      <c r="A139" s="166" t="s">
        <v>348</v>
      </c>
      <c r="B139" s="167" t="s">
        <v>380</v>
      </c>
      <c r="C139" s="167" t="s">
        <v>201</v>
      </c>
      <c r="D139" s="168">
        <v>138</v>
      </c>
      <c r="E139" s="172" t="s">
        <v>572</v>
      </c>
      <c r="F139" s="172" t="s">
        <v>573</v>
      </c>
      <c r="G139" s="173"/>
      <c r="H139" s="173"/>
      <c r="I139" s="173"/>
      <c r="J139" s="173"/>
      <c r="K139" s="179">
        <v>0.5</v>
      </c>
      <c r="L139" s="179"/>
      <c r="M139" s="200"/>
      <c r="N139" s="178" t="s">
        <v>104</v>
      </c>
      <c r="O139" s="178"/>
      <c r="P139" s="178"/>
      <c r="Q139" s="178"/>
      <c r="R139" s="178"/>
      <c r="S139" s="178"/>
      <c r="T139" s="200"/>
      <c r="U139" s="200"/>
      <c r="V139" s="202">
        <v>3</v>
      </c>
      <c r="W139" s="202"/>
      <c r="X139" s="202"/>
      <c r="Y139" s="202"/>
      <c r="Z139" s="202"/>
      <c r="AA139" s="202"/>
      <c r="AB139" s="200"/>
      <c r="AC139" s="200"/>
      <c r="AD139" s="200"/>
      <c r="AE139" s="200"/>
      <c r="AF139" s="167"/>
      <c r="AG139" s="206"/>
      <c r="AH139" s="172"/>
      <c r="AI139" s="167"/>
      <c r="AJ139" s="167" t="s">
        <v>133</v>
      </c>
      <c r="AK139" s="167"/>
      <c r="AL139" s="167"/>
      <c r="AM139" s="167"/>
      <c r="AN139" s="167"/>
      <c r="AO139" s="191">
        <v>0</v>
      </c>
      <c r="AP139" s="191">
        <v>0</v>
      </c>
      <c r="AQ139" s="191">
        <v>0</v>
      </c>
      <c r="AR139" s="189"/>
      <c r="AS139" s="189"/>
    </row>
    <row r="140" s="152" customFormat="1" customHeight="1" spans="1:45">
      <c r="A140" s="166" t="s">
        <v>348</v>
      </c>
      <c r="B140" s="167" t="s">
        <v>380</v>
      </c>
      <c r="C140" s="167" t="s">
        <v>201</v>
      </c>
      <c r="D140" s="168">
        <v>139</v>
      </c>
      <c r="E140" s="172" t="s">
        <v>574</v>
      </c>
      <c r="F140" s="172" t="s">
        <v>575</v>
      </c>
      <c r="G140" s="173"/>
      <c r="H140" s="173"/>
      <c r="I140" s="173"/>
      <c r="J140" s="173"/>
      <c r="K140" s="179">
        <v>0.5</v>
      </c>
      <c r="L140" s="179"/>
      <c r="M140" s="200"/>
      <c r="N140" s="178" t="s">
        <v>104</v>
      </c>
      <c r="O140" s="178"/>
      <c r="P140" s="178"/>
      <c r="Q140" s="178"/>
      <c r="R140" s="178"/>
      <c r="S140" s="178"/>
      <c r="T140" s="200"/>
      <c r="U140" s="200"/>
      <c r="V140" s="202">
        <v>3</v>
      </c>
      <c r="W140" s="202"/>
      <c r="X140" s="202"/>
      <c r="Y140" s="202"/>
      <c r="Z140" s="202"/>
      <c r="AA140" s="202"/>
      <c r="AB140" s="200"/>
      <c r="AC140" s="200"/>
      <c r="AD140" s="200"/>
      <c r="AE140" s="200"/>
      <c r="AF140" s="167"/>
      <c r="AG140" s="206"/>
      <c r="AH140" s="172"/>
      <c r="AI140" s="167"/>
      <c r="AJ140" s="167" t="s">
        <v>133</v>
      </c>
      <c r="AK140" s="167"/>
      <c r="AL140" s="167"/>
      <c r="AM140" s="167"/>
      <c r="AN140" s="167"/>
      <c r="AO140" s="191">
        <v>3</v>
      </c>
      <c r="AP140" s="191">
        <v>1</v>
      </c>
      <c r="AQ140" s="191">
        <v>0</v>
      </c>
      <c r="AR140" s="189"/>
      <c r="AS140" s="189"/>
    </row>
    <row r="141" s="155" customFormat="1" hidden="1" customHeight="1" spans="1:148">
      <c r="A141" s="166" t="s">
        <v>348</v>
      </c>
      <c r="B141" s="167" t="s">
        <v>101</v>
      </c>
      <c r="C141" s="167" t="s">
        <v>201</v>
      </c>
      <c r="D141" s="168">
        <v>140</v>
      </c>
      <c r="E141" s="167" t="s">
        <v>576</v>
      </c>
      <c r="F141" s="167" t="s">
        <v>576</v>
      </c>
      <c r="G141" s="199"/>
      <c r="H141" s="199"/>
      <c r="I141" s="199"/>
      <c r="J141" s="199"/>
      <c r="K141" s="179">
        <v>0.5</v>
      </c>
      <c r="L141" s="179"/>
      <c r="M141" s="200"/>
      <c r="N141" s="178" t="s">
        <v>104</v>
      </c>
      <c r="O141" s="178">
        <f t="shared" ref="O141:O152" si="59">R141*1.6</f>
        <v>3.2</v>
      </c>
      <c r="P141" s="178">
        <f t="shared" ref="P141:P152" si="60">R141*1.4</f>
        <v>2.8</v>
      </c>
      <c r="Q141" s="178">
        <f t="shared" ref="Q141:Q152" si="61">R141*1.2</f>
        <v>2.4</v>
      </c>
      <c r="R141" s="181">
        <v>2</v>
      </c>
      <c r="S141" s="178">
        <f t="shared" ref="S141:S152" si="62">R141*0.8</f>
        <v>1.6</v>
      </c>
      <c r="T141" s="200"/>
      <c r="U141" s="178" t="s">
        <v>187</v>
      </c>
      <c r="V141" s="202">
        <v>2</v>
      </c>
      <c r="W141" s="202"/>
      <c r="X141" s="202"/>
      <c r="Y141" s="202"/>
      <c r="Z141" s="202"/>
      <c r="AA141" s="202"/>
      <c r="AB141" s="200"/>
      <c r="AC141" s="200"/>
      <c r="AD141" s="200"/>
      <c r="AE141" s="200"/>
      <c r="AF141" s="167"/>
      <c r="AG141" s="206"/>
      <c r="AH141" s="172" t="s">
        <v>577</v>
      </c>
      <c r="AI141" s="167" t="s">
        <v>495</v>
      </c>
      <c r="AJ141" s="167" t="s">
        <v>578</v>
      </c>
      <c r="AK141" s="167"/>
      <c r="AL141" s="167"/>
      <c r="AM141" s="167"/>
      <c r="AN141" s="167"/>
      <c r="AO141" s="167"/>
      <c r="AP141" s="167"/>
      <c r="AQ141" s="189"/>
      <c r="AR141" s="189"/>
      <c r="AS141" s="189"/>
      <c r="AT141" s="152"/>
      <c r="AU141" s="152"/>
      <c r="AV141" s="152"/>
      <c r="AW141" s="152"/>
      <c r="AX141" s="152"/>
      <c r="AY141" s="152"/>
      <c r="AZ141" s="152"/>
      <c r="BA141" s="152"/>
      <c r="BB141" s="152"/>
      <c r="BC141" s="152"/>
      <c r="BD141" s="152"/>
      <c r="BE141" s="152"/>
      <c r="BF141" s="152"/>
      <c r="BG141" s="152"/>
      <c r="BH141" s="152"/>
      <c r="BI141" s="152"/>
      <c r="BJ141" s="152"/>
      <c r="BK141" s="152"/>
      <c r="BL141" s="152"/>
      <c r="BM141" s="152"/>
      <c r="BN141" s="152"/>
      <c r="BO141" s="152"/>
      <c r="BP141" s="152"/>
      <c r="BQ141" s="152"/>
      <c r="BR141" s="152"/>
      <c r="BS141" s="152"/>
      <c r="BT141" s="152"/>
      <c r="BU141" s="152"/>
      <c r="BV141" s="152"/>
      <c r="BW141" s="152"/>
      <c r="BX141" s="152"/>
      <c r="BY141" s="152"/>
      <c r="BZ141" s="152"/>
      <c r="CA141" s="152"/>
      <c r="CB141" s="152"/>
      <c r="CC141" s="152"/>
      <c r="CD141" s="152"/>
      <c r="CE141" s="152"/>
      <c r="CF141" s="152"/>
      <c r="CG141" s="152"/>
      <c r="CH141" s="152"/>
      <c r="CI141" s="152"/>
      <c r="CJ141" s="152"/>
      <c r="CK141" s="152"/>
      <c r="CL141" s="152"/>
      <c r="CM141" s="152"/>
      <c r="CN141" s="152"/>
      <c r="CO141" s="152"/>
      <c r="CP141" s="152"/>
      <c r="CQ141" s="152"/>
      <c r="CR141" s="152"/>
      <c r="CS141" s="152"/>
      <c r="CT141" s="152"/>
      <c r="CU141" s="152"/>
      <c r="CV141" s="152"/>
      <c r="CW141" s="152"/>
      <c r="CX141" s="152"/>
      <c r="CY141" s="152"/>
      <c r="CZ141" s="152"/>
      <c r="DA141" s="152"/>
      <c r="DB141" s="152"/>
      <c r="DC141" s="152"/>
      <c r="DD141" s="152"/>
      <c r="DE141" s="152"/>
      <c r="DF141" s="152"/>
      <c r="DG141" s="152"/>
      <c r="DH141" s="152"/>
      <c r="DI141" s="152"/>
      <c r="DJ141" s="152"/>
      <c r="DK141" s="152"/>
      <c r="DL141" s="152"/>
      <c r="DM141" s="152"/>
      <c r="DN141" s="152"/>
      <c r="DO141" s="152"/>
      <c r="DP141" s="152"/>
      <c r="DQ141" s="152"/>
      <c r="DR141" s="152"/>
      <c r="DS141" s="152"/>
      <c r="DT141" s="152"/>
      <c r="DU141" s="152"/>
      <c r="DV141" s="152"/>
      <c r="DW141" s="152"/>
      <c r="DX141" s="152"/>
      <c r="DY141" s="152"/>
      <c r="DZ141" s="152"/>
      <c r="EA141" s="152"/>
      <c r="EB141" s="152"/>
      <c r="EC141" s="152"/>
      <c r="ED141" s="152"/>
      <c r="EE141" s="152"/>
      <c r="EF141" s="152"/>
      <c r="EG141" s="152"/>
      <c r="EH141" s="152"/>
      <c r="EI141" s="152"/>
      <c r="EJ141" s="152"/>
      <c r="EK141" s="152"/>
      <c r="EL141" s="152"/>
      <c r="EM141" s="152"/>
      <c r="EN141" s="152"/>
      <c r="EO141" s="152"/>
      <c r="EP141" s="152"/>
      <c r="EQ141" s="152"/>
      <c r="ER141" s="152"/>
    </row>
    <row r="142" s="155" customFormat="1" hidden="1" customHeight="1" spans="1:148">
      <c r="A142" s="166" t="s">
        <v>348</v>
      </c>
      <c r="B142" s="167" t="s">
        <v>101</v>
      </c>
      <c r="C142" s="167" t="s">
        <v>201</v>
      </c>
      <c r="D142" s="168">
        <v>141</v>
      </c>
      <c r="E142" s="167" t="s">
        <v>579</v>
      </c>
      <c r="F142" s="167" t="s">
        <v>579</v>
      </c>
      <c r="G142" s="199"/>
      <c r="H142" s="199"/>
      <c r="I142" s="199"/>
      <c r="J142" s="199"/>
      <c r="K142" s="179">
        <v>0.5</v>
      </c>
      <c r="L142" s="179"/>
      <c r="M142" s="200"/>
      <c r="N142" s="178" t="s">
        <v>104</v>
      </c>
      <c r="O142" s="178">
        <f t="shared" si="59"/>
        <v>0.32</v>
      </c>
      <c r="P142" s="178">
        <f t="shared" si="60"/>
        <v>0.28</v>
      </c>
      <c r="Q142" s="178">
        <f t="shared" si="61"/>
        <v>0.24</v>
      </c>
      <c r="R142" s="181">
        <v>0.2</v>
      </c>
      <c r="S142" s="178">
        <f t="shared" si="62"/>
        <v>0.16</v>
      </c>
      <c r="T142" s="200"/>
      <c r="U142" s="178" t="s">
        <v>350</v>
      </c>
      <c r="V142" s="202">
        <v>2</v>
      </c>
      <c r="W142" s="202"/>
      <c r="X142" s="202"/>
      <c r="Y142" s="202"/>
      <c r="Z142" s="202"/>
      <c r="AA142" s="202"/>
      <c r="AB142" s="200"/>
      <c r="AC142" s="200"/>
      <c r="AD142" s="200"/>
      <c r="AE142" s="200"/>
      <c r="AF142" s="167"/>
      <c r="AG142" s="206"/>
      <c r="AH142" s="172" t="s">
        <v>580</v>
      </c>
      <c r="AI142" s="167" t="s">
        <v>495</v>
      </c>
      <c r="AJ142" s="167" t="s">
        <v>578</v>
      </c>
      <c r="AK142" s="167"/>
      <c r="AL142" s="167"/>
      <c r="AM142" s="167"/>
      <c r="AN142" s="167"/>
      <c r="AO142" s="167"/>
      <c r="AP142" s="167"/>
      <c r="AQ142" s="189"/>
      <c r="AR142" s="189"/>
      <c r="AS142" s="189"/>
      <c r="AT142" s="152"/>
      <c r="AU142" s="152"/>
      <c r="AV142" s="152"/>
      <c r="AW142" s="152"/>
      <c r="AX142" s="152"/>
      <c r="AY142" s="152"/>
      <c r="AZ142" s="152"/>
      <c r="BA142" s="152"/>
      <c r="BB142" s="152"/>
      <c r="BC142" s="152"/>
      <c r="BD142" s="152"/>
      <c r="BE142" s="152"/>
      <c r="BF142" s="152"/>
      <c r="BG142" s="152"/>
      <c r="BH142" s="152"/>
      <c r="BI142" s="152"/>
      <c r="BJ142" s="152"/>
      <c r="BK142" s="152"/>
      <c r="BL142" s="152"/>
      <c r="BM142" s="152"/>
      <c r="BN142" s="152"/>
      <c r="BO142" s="152"/>
      <c r="BP142" s="152"/>
      <c r="BQ142" s="152"/>
      <c r="BR142" s="152"/>
      <c r="BS142" s="152"/>
      <c r="BT142" s="152"/>
      <c r="BU142" s="152"/>
      <c r="BV142" s="152"/>
      <c r="BW142" s="152"/>
      <c r="BX142" s="152"/>
      <c r="BY142" s="152"/>
      <c r="BZ142" s="152"/>
      <c r="CA142" s="152"/>
      <c r="CB142" s="152"/>
      <c r="CC142" s="152"/>
      <c r="CD142" s="152"/>
      <c r="CE142" s="152"/>
      <c r="CF142" s="152"/>
      <c r="CG142" s="152"/>
      <c r="CH142" s="152"/>
      <c r="CI142" s="152"/>
      <c r="CJ142" s="152"/>
      <c r="CK142" s="152"/>
      <c r="CL142" s="152"/>
      <c r="CM142" s="152"/>
      <c r="CN142" s="152"/>
      <c r="CO142" s="152"/>
      <c r="CP142" s="152"/>
      <c r="CQ142" s="152"/>
      <c r="CR142" s="152"/>
      <c r="CS142" s="152"/>
      <c r="CT142" s="152"/>
      <c r="CU142" s="152"/>
      <c r="CV142" s="152"/>
      <c r="CW142" s="152"/>
      <c r="CX142" s="152"/>
      <c r="CY142" s="152"/>
      <c r="CZ142" s="152"/>
      <c r="DA142" s="152"/>
      <c r="DB142" s="152"/>
      <c r="DC142" s="152"/>
      <c r="DD142" s="152"/>
      <c r="DE142" s="152"/>
      <c r="DF142" s="152"/>
      <c r="DG142" s="152"/>
      <c r="DH142" s="152"/>
      <c r="DI142" s="152"/>
      <c r="DJ142" s="152"/>
      <c r="DK142" s="152"/>
      <c r="DL142" s="152"/>
      <c r="DM142" s="152"/>
      <c r="DN142" s="152"/>
      <c r="DO142" s="152"/>
      <c r="DP142" s="152"/>
      <c r="DQ142" s="152"/>
      <c r="DR142" s="152"/>
      <c r="DS142" s="152"/>
      <c r="DT142" s="152"/>
      <c r="DU142" s="152"/>
      <c r="DV142" s="152"/>
      <c r="DW142" s="152"/>
      <c r="DX142" s="152"/>
      <c r="DY142" s="152"/>
      <c r="DZ142" s="152"/>
      <c r="EA142" s="152"/>
      <c r="EB142" s="152"/>
      <c r="EC142" s="152"/>
      <c r="ED142" s="152"/>
      <c r="EE142" s="152"/>
      <c r="EF142" s="152"/>
      <c r="EG142" s="152"/>
      <c r="EH142" s="152"/>
      <c r="EI142" s="152"/>
      <c r="EJ142" s="152"/>
      <c r="EK142" s="152"/>
      <c r="EL142" s="152"/>
      <c r="EM142" s="152"/>
      <c r="EN142" s="152"/>
      <c r="EO142" s="152"/>
      <c r="EP142" s="152"/>
      <c r="EQ142" s="152"/>
      <c r="ER142" s="152"/>
    </row>
    <row r="143" s="155" customFormat="1" hidden="1" customHeight="1" spans="1:148">
      <c r="A143" s="166" t="s">
        <v>348</v>
      </c>
      <c r="B143" s="167" t="s">
        <v>101</v>
      </c>
      <c r="C143" s="167" t="s">
        <v>201</v>
      </c>
      <c r="D143" s="168">
        <v>142</v>
      </c>
      <c r="E143" s="167" t="s">
        <v>581</v>
      </c>
      <c r="F143" s="167" t="s">
        <v>581</v>
      </c>
      <c r="G143" s="199"/>
      <c r="H143" s="199"/>
      <c r="I143" s="199"/>
      <c r="J143" s="199"/>
      <c r="K143" s="179">
        <v>0.5</v>
      </c>
      <c r="L143" s="179"/>
      <c r="M143" s="200"/>
      <c r="N143" s="178" t="s">
        <v>104</v>
      </c>
      <c r="O143" s="178">
        <f t="shared" si="59"/>
        <v>3.2</v>
      </c>
      <c r="P143" s="178">
        <f t="shared" si="60"/>
        <v>2.8</v>
      </c>
      <c r="Q143" s="178">
        <f t="shared" si="61"/>
        <v>2.4</v>
      </c>
      <c r="R143" s="181">
        <v>2</v>
      </c>
      <c r="S143" s="178">
        <f t="shared" si="62"/>
        <v>1.6</v>
      </c>
      <c r="T143" s="200"/>
      <c r="U143" s="178" t="s">
        <v>187</v>
      </c>
      <c r="V143" s="202">
        <v>2</v>
      </c>
      <c r="W143" s="202"/>
      <c r="X143" s="202"/>
      <c r="Y143" s="202"/>
      <c r="Z143" s="202"/>
      <c r="AA143" s="202"/>
      <c r="AB143" s="200"/>
      <c r="AC143" s="200"/>
      <c r="AD143" s="200"/>
      <c r="AE143" s="200"/>
      <c r="AF143" s="167"/>
      <c r="AG143" s="206"/>
      <c r="AH143" s="172" t="s">
        <v>582</v>
      </c>
      <c r="AI143" s="167" t="s">
        <v>495</v>
      </c>
      <c r="AJ143" s="167" t="s">
        <v>578</v>
      </c>
      <c r="AK143" s="167"/>
      <c r="AL143" s="167"/>
      <c r="AM143" s="167"/>
      <c r="AN143" s="167"/>
      <c r="AO143" s="167"/>
      <c r="AP143" s="167"/>
      <c r="AQ143" s="189"/>
      <c r="AR143" s="189"/>
      <c r="AS143" s="189"/>
      <c r="AT143" s="152"/>
      <c r="AU143" s="152"/>
      <c r="AV143" s="152"/>
      <c r="AW143" s="152"/>
      <c r="AX143" s="152"/>
      <c r="AY143" s="152"/>
      <c r="AZ143" s="152"/>
      <c r="BA143" s="152"/>
      <c r="BB143" s="152"/>
      <c r="BC143" s="152"/>
      <c r="BD143" s="152"/>
      <c r="BE143" s="152"/>
      <c r="BF143" s="152"/>
      <c r="BG143" s="152"/>
      <c r="BH143" s="152"/>
      <c r="BI143" s="152"/>
      <c r="BJ143" s="152"/>
      <c r="BK143" s="152"/>
      <c r="BL143" s="152"/>
      <c r="BM143" s="152"/>
      <c r="BN143" s="152"/>
      <c r="BO143" s="152"/>
      <c r="BP143" s="152"/>
      <c r="BQ143" s="152"/>
      <c r="BR143" s="152"/>
      <c r="BS143" s="152"/>
      <c r="BT143" s="152"/>
      <c r="BU143" s="152"/>
      <c r="BV143" s="152"/>
      <c r="BW143" s="152"/>
      <c r="BX143" s="152"/>
      <c r="BY143" s="152"/>
      <c r="BZ143" s="152"/>
      <c r="CA143" s="152"/>
      <c r="CB143" s="152"/>
      <c r="CC143" s="152"/>
      <c r="CD143" s="152"/>
      <c r="CE143" s="152"/>
      <c r="CF143" s="152"/>
      <c r="CG143" s="152"/>
      <c r="CH143" s="152"/>
      <c r="CI143" s="152"/>
      <c r="CJ143" s="152"/>
      <c r="CK143" s="152"/>
      <c r="CL143" s="152"/>
      <c r="CM143" s="152"/>
      <c r="CN143" s="152"/>
      <c r="CO143" s="152"/>
      <c r="CP143" s="152"/>
      <c r="CQ143" s="152"/>
      <c r="CR143" s="152"/>
      <c r="CS143" s="152"/>
      <c r="CT143" s="152"/>
      <c r="CU143" s="152"/>
      <c r="CV143" s="152"/>
      <c r="CW143" s="152"/>
      <c r="CX143" s="152"/>
      <c r="CY143" s="152"/>
      <c r="CZ143" s="152"/>
      <c r="DA143" s="152"/>
      <c r="DB143" s="152"/>
      <c r="DC143" s="152"/>
      <c r="DD143" s="152"/>
      <c r="DE143" s="152"/>
      <c r="DF143" s="152"/>
      <c r="DG143" s="152"/>
      <c r="DH143" s="152"/>
      <c r="DI143" s="152"/>
      <c r="DJ143" s="152"/>
      <c r="DK143" s="152"/>
      <c r="DL143" s="152"/>
      <c r="DM143" s="152"/>
      <c r="DN143" s="152"/>
      <c r="DO143" s="152"/>
      <c r="DP143" s="152"/>
      <c r="DQ143" s="152"/>
      <c r="DR143" s="152"/>
      <c r="DS143" s="152"/>
      <c r="DT143" s="152"/>
      <c r="DU143" s="152"/>
      <c r="DV143" s="152"/>
      <c r="DW143" s="152"/>
      <c r="DX143" s="152"/>
      <c r="DY143" s="152"/>
      <c r="DZ143" s="152"/>
      <c r="EA143" s="152"/>
      <c r="EB143" s="152"/>
      <c r="EC143" s="152"/>
      <c r="ED143" s="152"/>
      <c r="EE143" s="152"/>
      <c r="EF143" s="152"/>
      <c r="EG143" s="152"/>
      <c r="EH143" s="152"/>
      <c r="EI143" s="152"/>
      <c r="EJ143" s="152"/>
      <c r="EK143" s="152"/>
      <c r="EL143" s="152"/>
      <c r="EM143" s="152"/>
      <c r="EN143" s="152"/>
      <c r="EO143" s="152"/>
      <c r="EP143" s="152"/>
      <c r="EQ143" s="152"/>
      <c r="ER143" s="152"/>
    </row>
    <row r="144" s="155" customFormat="1" hidden="1" customHeight="1" spans="1:148">
      <c r="A144" s="166" t="s">
        <v>348</v>
      </c>
      <c r="B144" s="167" t="s">
        <v>101</v>
      </c>
      <c r="C144" s="167" t="s">
        <v>201</v>
      </c>
      <c r="D144" s="168">
        <v>143</v>
      </c>
      <c r="E144" s="167" t="s">
        <v>583</v>
      </c>
      <c r="F144" s="167" t="s">
        <v>583</v>
      </c>
      <c r="G144" s="199"/>
      <c r="H144" s="199"/>
      <c r="I144" s="199"/>
      <c r="J144" s="199"/>
      <c r="K144" s="179">
        <v>0.5</v>
      </c>
      <c r="L144" s="179"/>
      <c r="M144" s="200"/>
      <c r="N144" s="178" t="s">
        <v>104</v>
      </c>
      <c r="O144" s="178">
        <f t="shared" si="59"/>
        <v>0.32</v>
      </c>
      <c r="P144" s="178">
        <f t="shared" si="60"/>
        <v>0.28</v>
      </c>
      <c r="Q144" s="178">
        <f t="shared" si="61"/>
        <v>0.24</v>
      </c>
      <c r="R144" s="181">
        <v>0.2</v>
      </c>
      <c r="S144" s="178">
        <f t="shared" si="62"/>
        <v>0.16</v>
      </c>
      <c r="T144" s="200"/>
      <c r="U144" s="178" t="s">
        <v>350</v>
      </c>
      <c r="V144" s="202">
        <v>2</v>
      </c>
      <c r="W144" s="202"/>
      <c r="X144" s="202"/>
      <c r="Y144" s="202"/>
      <c r="Z144" s="202"/>
      <c r="AA144" s="202"/>
      <c r="AB144" s="200"/>
      <c r="AC144" s="200"/>
      <c r="AD144" s="200"/>
      <c r="AE144" s="200"/>
      <c r="AF144" s="167"/>
      <c r="AG144" s="206"/>
      <c r="AH144" s="172" t="s">
        <v>584</v>
      </c>
      <c r="AI144" s="167" t="s">
        <v>495</v>
      </c>
      <c r="AJ144" s="212" t="s">
        <v>578</v>
      </c>
      <c r="AK144" s="167"/>
      <c r="AL144" s="167"/>
      <c r="AM144" s="167"/>
      <c r="AN144" s="167"/>
      <c r="AO144" s="167"/>
      <c r="AP144" s="167"/>
      <c r="AQ144" s="189"/>
      <c r="AR144" s="189"/>
      <c r="AS144" s="189"/>
      <c r="AT144" s="152"/>
      <c r="AU144" s="152"/>
      <c r="AV144" s="152"/>
      <c r="AW144" s="152"/>
      <c r="AX144" s="152"/>
      <c r="AY144" s="152"/>
      <c r="AZ144" s="152"/>
      <c r="BA144" s="152"/>
      <c r="BB144" s="152"/>
      <c r="BC144" s="152"/>
      <c r="BD144" s="152"/>
      <c r="BE144" s="152"/>
      <c r="BF144" s="152"/>
      <c r="BG144" s="152"/>
      <c r="BH144" s="152"/>
      <c r="BI144" s="152"/>
      <c r="BJ144" s="152"/>
      <c r="BK144" s="152"/>
      <c r="BL144" s="152"/>
      <c r="BM144" s="152"/>
      <c r="BN144" s="152"/>
      <c r="BO144" s="152"/>
      <c r="BP144" s="152"/>
      <c r="BQ144" s="152"/>
      <c r="BR144" s="152"/>
      <c r="BS144" s="152"/>
      <c r="BT144" s="152"/>
      <c r="BU144" s="152"/>
      <c r="BV144" s="152"/>
      <c r="BW144" s="152"/>
      <c r="BX144" s="152"/>
      <c r="BY144" s="152"/>
      <c r="BZ144" s="152"/>
      <c r="CA144" s="152"/>
      <c r="CB144" s="152"/>
      <c r="CC144" s="152"/>
      <c r="CD144" s="152"/>
      <c r="CE144" s="152"/>
      <c r="CF144" s="152"/>
      <c r="CG144" s="152"/>
      <c r="CH144" s="152"/>
      <c r="CI144" s="152"/>
      <c r="CJ144" s="152"/>
      <c r="CK144" s="152"/>
      <c r="CL144" s="152"/>
      <c r="CM144" s="152"/>
      <c r="CN144" s="152"/>
      <c r="CO144" s="152"/>
      <c r="CP144" s="152"/>
      <c r="CQ144" s="152"/>
      <c r="CR144" s="152"/>
      <c r="CS144" s="152"/>
      <c r="CT144" s="152"/>
      <c r="CU144" s="152"/>
      <c r="CV144" s="152"/>
      <c r="CW144" s="152"/>
      <c r="CX144" s="152"/>
      <c r="CY144" s="152"/>
      <c r="CZ144" s="152"/>
      <c r="DA144" s="152"/>
      <c r="DB144" s="152"/>
      <c r="DC144" s="152"/>
      <c r="DD144" s="152"/>
      <c r="DE144" s="152"/>
      <c r="DF144" s="152"/>
      <c r="DG144" s="152"/>
      <c r="DH144" s="152"/>
      <c r="DI144" s="152"/>
      <c r="DJ144" s="152"/>
      <c r="DK144" s="152"/>
      <c r="DL144" s="152"/>
      <c r="DM144" s="152"/>
      <c r="DN144" s="152"/>
      <c r="DO144" s="152"/>
      <c r="DP144" s="152"/>
      <c r="DQ144" s="152"/>
      <c r="DR144" s="152"/>
      <c r="DS144" s="152"/>
      <c r="DT144" s="152"/>
      <c r="DU144" s="152"/>
      <c r="DV144" s="152"/>
      <c r="DW144" s="152"/>
      <c r="DX144" s="152"/>
      <c r="DY144" s="152"/>
      <c r="DZ144" s="152"/>
      <c r="EA144" s="152"/>
      <c r="EB144" s="152"/>
      <c r="EC144" s="152"/>
      <c r="ED144" s="152"/>
      <c r="EE144" s="152"/>
      <c r="EF144" s="152"/>
      <c r="EG144" s="152"/>
      <c r="EH144" s="152"/>
      <c r="EI144" s="152"/>
      <c r="EJ144" s="152"/>
      <c r="EK144" s="152"/>
      <c r="EL144" s="152"/>
      <c r="EM144" s="152"/>
      <c r="EN144" s="152"/>
      <c r="EO144" s="152"/>
      <c r="EP144" s="152"/>
      <c r="EQ144" s="152"/>
      <c r="ER144" s="152"/>
    </row>
    <row r="145" s="152" customFormat="1" hidden="1" customHeight="1" spans="1:45">
      <c r="A145" s="166" t="s">
        <v>348</v>
      </c>
      <c r="B145" s="167" t="s">
        <v>101</v>
      </c>
      <c r="C145" s="167" t="s">
        <v>201</v>
      </c>
      <c r="D145" s="168">
        <v>144</v>
      </c>
      <c r="E145" s="167" t="s">
        <v>585</v>
      </c>
      <c r="F145" s="167" t="s">
        <v>585</v>
      </c>
      <c r="G145" s="199"/>
      <c r="H145" s="199"/>
      <c r="I145" s="199"/>
      <c r="J145" s="199"/>
      <c r="K145" s="179">
        <v>0.5</v>
      </c>
      <c r="L145" s="179"/>
      <c r="M145" s="200"/>
      <c r="N145" s="178" t="s">
        <v>104</v>
      </c>
      <c r="O145" s="178">
        <f t="shared" si="59"/>
        <v>0.32</v>
      </c>
      <c r="P145" s="178">
        <f t="shared" si="60"/>
        <v>0.28</v>
      </c>
      <c r="Q145" s="178">
        <f t="shared" si="61"/>
        <v>0.24</v>
      </c>
      <c r="R145" s="181">
        <v>0.2</v>
      </c>
      <c r="S145" s="178">
        <f t="shared" si="62"/>
        <v>0.16</v>
      </c>
      <c r="T145" s="200"/>
      <c r="U145" s="178" t="s">
        <v>350</v>
      </c>
      <c r="V145" s="200">
        <v>2</v>
      </c>
      <c r="W145" s="200"/>
      <c r="X145" s="200"/>
      <c r="Y145" s="200"/>
      <c r="Z145" s="200"/>
      <c r="AA145" s="200"/>
      <c r="AB145" s="167"/>
      <c r="AC145" s="167"/>
      <c r="AD145" s="167"/>
      <c r="AE145" s="167"/>
      <c r="AF145" s="167"/>
      <c r="AG145" s="206"/>
      <c r="AH145" s="172"/>
      <c r="AI145" s="213" t="s">
        <v>586</v>
      </c>
      <c r="AJ145" s="189" t="s">
        <v>578</v>
      </c>
      <c r="AK145" s="167"/>
      <c r="AL145" s="167"/>
      <c r="AM145" s="167"/>
      <c r="AN145" s="167"/>
      <c r="AO145" s="167"/>
      <c r="AP145" s="167"/>
      <c r="AQ145" s="189"/>
      <c r="AR145" s="189"/>
      <c r="AS145" s="189"/>
    </row>
    <row r="146" s="152" customFormat="1" hidden="1" customHeight="1" spans="1:45">
      <c r="A146" s="166" t="s">
        <v>348</v>
      </c>
      <c r="B146" s="167" t="s">
        <v>101</v>
      </c>
      <c r="C146" s="167" t="s">
        <v>201</v>
      </c>
      <c r="D146" s="168">
        <v>145</v>
      </c>
      <c r="E146" s="167" t="s">
        <v>587</v>
      </c>
      <c r="F146" s="167" t="s">
        <v>587</v>
      </c>
      <c r="G146" s="199"/>
      <c r="H146" s="199"/>
      <c r="I146" s="199"/>
      <c r="J146" s="199"/>
      <c r="K146" s="179">
        <v>0.5</v>
      </c>
      <c r="L146" s="179"/>
      <c r="M146" s="200"/>
      <c r="N146" s="178" t="s">
        <v>104</v>
      </c>
      <c r="O146" s="178">
        <f t="shared" si="59"/>
        <v>3.2</v>
      </c>
      <c r="P146" s="178">
        <f t="shared" si="60"/>
        <v>2.8</v>
      </c>
      <c r="Q146" s="178">
        <f t="shared" si="61"/>
        <v>2.4</v>
      </c>
      <c r="R146" s="181">
        <v>2</v>
      </c>
      <c r="S146" s="178">
        <f t="shared" si="62"/>
        <v>1.6</v>
      </c>
      <c r="T146" s="200"/>
      <c r="U146" s="178" t="s">
        <v>187</v>
      </c>
      <c r="V146" s="200">
        <v>2</v>
      </c>
      <c r="W146" s="200"/>
      <c r="X146" s="200"/>
      <c r="Y146" s="200"/>
      <c r="Z146" s="200"/>
      <c r="AA146" s="200"/>
      <c r="AB146" s="167"/>
      <c r="AC146" s="167"/>
      <c r="AD146" s="167"/>
      <c r="AE146" s="167"/>
      <c r="AF146" s="167"/>
      <c r="AG146" s="206"/>
      <c r="AH146" s="172"/>
      <c r="AI146" s="213" t="s">
        <v>588</v>
      </c>
      <c r="AJ146" s="189" t="s">
        <v>578</v>
      </c>
      <c r="AK146" s="167"/>
      <c r="AL146" s="167"/>
      <c r="AM146" s="167"/>
      <c r="AN146" s="167"/>
      <c r="AO146" s="167"/>
      <c r="AP146" s="167"/>
      <c r="AQ146" s="189"/>
      <c r="AR146" s="189"/>
      <c r="AS146" s="189"/>
    </row>
    <row r="147" s="155" customFormat="1" hidden="1" customHeight="1" spans="1:148">
      <c r="A147" s="166" t="s">
        <v>348</v>
      </c>
      <c r="B147" s="167" t="s">
        <v>101</v>
      </c>
      <c r="C147" s="167" t="s">
        <v>201</v>
      </c>
      <c r="D147" s="168">
        <v>146</v>
      </c>
      <c r="E147" s="167" t="s">
        <v>589</v>
      </c>
      <c r="F147" s="167" t="s">
        <v>589</v>
      </c>
      <c r="G147" s="199"/>
      <c r="H147" s="199"/>
      <c r="I147" s="199"/>
      <c r="J147" s="199"/>
      <c r="K147" s="179">
        <v>0.5</v>
      </c>
      <c r="L147" s="179"/>
      <c r="M147" s="200"/>
      <c r="N147" s="178" t="s">
        <v>104</v>
      </c>
      <c r="O147" s="178">
        <f t="shared" si="59"/>
        <v>0.32</v>
      </c>
      <c r="P147" s="178">
        <f t="shared" si="60"/>
        <v>0.28</v>
      </c>
      <c r="Q147" s="178">
        <f t="shared" si="61"/>
        <v>0.24</v>
      </c>
      <c r="R147" s="181">
        <v>0.2</v>
      </c>
      <c r="S147" s="178">
        <f t="shared" si="62"/>
        <v>0.16</v>
      </c>
      <c r="T147" s="200"/>
      <c r="U147" s="178" t="s">
        <v>187</v>
      </c>
      <c r="V147" s="202">
        <v>2</v>
      </c>
      <c r="W147" s="202"/>
      <c r="X147" s="202"/>
      <c r="Y147" s="202"/>
      <c r="Z147" s="202"/>
      <c r="AA147" s="202"/>
      <c r="AB147" s="200"/>
      <c r="AC147" s="200"/>
      <c r="AD147" s="200"/>
      <c r="AE147" s="200"/>
      <c r="AF147" s="167"/>
      <c r="AG147" s="206"/>
      <c r="AH147" s="172" t="s">
        <v>590</v>
      </c>
      <c r="AI147" s="167" t="s">
        <v>495</v>
      </c>
      <c r="AJ147" s="214" t="s">
        <v>578</v>
      </c>
      <c r="AK147" s="167"/>
      <c r="AL147" s="167"/>
      <c r="AM147" s="167"/>
      <c r="AN147" s="167"/>
      <c r="AO147" s="167"/>
      <c r="AP147" s="167"/>
      <c r="AQ147" s="189"/>
      <c r="AR147" s="189"/>
      <c r="AS147" s="189"/>
      <c r="AT147" s="152"/>
      <c r="AU147" s="152"/>
      <c r="AV147" s="152"/>
      <c r="AW147" s="152"/>
      <c r="AX147" s="152"/>
      <c r="AY147" s="152"/>
      <c r="AZ147" s="152"/>
      <c r="BA147" s="152"/>
      <c r="BB147" s="152"/>
      <c r="BC147" s="152"/>
      <c r="BD147" s="152"/>
      <c r="BE147" s="152"/>
      <c r="BF147" s="152"/>
      <c r="BG147" s="152"/>
      <c r="BH147" s="152"/>
      <c r="BI147" s="152"/>
      <c r="BJ147" s="152"/>
      <c r="BK147" s="152"/>
      <c r="BL147" s="152"/>
      <c r="BM147" s="152"/>
      <c r="BN147" s="152"/>
      <c r="BO147" s="152"/>
      <c r="BP147" s="152"/>
      <c r="BQ147" s="152"/>
      <c r="BR147" s="152"/>
      <c r="BS147" s="152"/>
      <c r="BT147" s="152"/>
      <c r="BU147" s="152"/>
      <c r="BV147" s="152"/>
      <c r="BW147" s="152"/>
      <c r="BX147" s="152"/>
      <c r="BY147" s="152"/>
      <c r="BZ147" s="152"/>
      <c r="CA147" s="152"/>
      <c r="CB147" s="152"/>
      <c r="CC147" s="152"/>
      <c r="CD147" s="152"/>
      <c r="CE147" s="152"/>
      <c r="CF147" s="152"/>
      <c r="CG147" s="152"/>
      <c r="CH147" s="152"/>
      <c r="CI147" s="152"/>
      <c r="CJ147" s="152"/>
      <c r="CK147" s="152"/>
      <c r="CL147" s="152"/>
      <c r="CM147" s="152"/>
      <c r="CN147" s="152"/>
      <c r="CO147" s="152"/>
      <c r="CP147" s="152"/>
      <c r="CQ147" s="152"/>
      <c r="CR147" s="152"/>
      <c r="CS147" s="152"/>
      <c r="CT147" s="152"/>
      <c r="CU147" s="152"/>
      <c r="CV147" s="152"/>
      <c r="CW147" s="152"/>
      <c r="CX147" s="152"/>
      <c r="CY147" s="152"/>
      <c r="CZ147" s="152"/>
      <c r="DA147" s="152"/>
      <c r="DB147" s="152"/>
      <c r="DC147" s="152"/>
      <c r="DD147" s="152"/>
      <c r="DE147" s="152"/>
      <c r="DF147" s="152"/>
      <c r="DG147" s="152"/>
      <c r="DH147" s="152"/>
      <c r="DI147" s="152"/>
      <c r="DJ147" s="152"/>
      <c r="DK147" s="152"/>
      <c r="DL147" s="152"/>
      <c r="DM147" s="152"/>
      <c r="DN147" s="152"/>
      <c r="DO147" s="152"/>
      <c r="DP147" s="152"/>
      <c r="DQ147" s="152"/>
      <c r="DR147" s="152"/>
      <c r="DS147" s="152"/>
      <c r="DT147" s="152"/>
      <c r="DU147" s="152"/>
      <c r="DV147" s="152"/>
      <c r="DW147" s="152"/>
      <c r="DX147" s="152"/>
      <c r="DY147" s="152"/>
      <c r="DZ147" s="152"/>
      <c r="EA147" s="152"/>
      <c r="EB147" s="152"/>
      <c r="EC147" s="152"/>
      <c r="ED147" s="152"/>
      <c r="EE147" s="152"/>
      <c r="EF147" s="152"/>
      <c r="EG147" s="152"/>
      <c r="EH147" s="152"/>
      <c r="EI147" s="152"/>
      <c r="EJ147" s="152"/>
      <c r="EK147" s="152"/>
      <c r="EL147" s="152"/>
      <c r="EM147" s="152"/>
      <c r="EN147" s="152"/>
      <c r="EO147" s="152"/>
      <c r="EP147" s="152"/>
      <c r="EQ147" s="152"/>
      <c r="ER147" s="152"/>
    </row>
    <row r="148" s="155" customFormat="1" hidden="1" customHeight="1" spans="1:148">
      <c r="A148" s="166" t="s">
        <v>348</v>
      </c>
      <c r="B148" s="167" t="s">
        <v>101</v>
      </c>
      <c r="C148" s="167" t="s">
        <v>201</v>
      </c>
      <c r="D148" s="168">
        <v>147</v>
      </c>
      <c r="E148" s="167" t="s">
        <v>591</v>
      </c>
      <c r="F148" s="167" t="s">
        <v>591</v>
      </c>
      <c r="G148" s="199"/>
      <c r="H148" s="199"/>
      <c r="I148" s="199"/>
      <c r="J148" s="199"/>
      <c r="K148" s="179">
        <v>0.5</v>
      </c>
      <c r="L148" s="179"/>
      <c r="M148" s="200"/>
      <c r="N148" s="178" t="s">
        <v>104</v>
      </c>
      <c r="O148" s="178">
        <f t="shared" si="59"/>
        <v>0.32</v>
      </c>
      <c r="P148" s="178">
        <f t="shared" si="60"/>
        <v>0.28</v>
      </c>
      <c r="Q148" s="178">
        <f t="shared" si="61"/>
        <v>0.24</v>
      </c>
      <c r="R148" s="181">
        <v>0.2</v>
      </c>
      <c r="S148" s="178">
        <f t="shared" si="62"/>
        <v>0.16</v>
      </c>
      <c r="T148" s="200"/>
      <c r="U148" s="178" t="s">
        <v>350</v>
      </c>
      <c r="V148" s="202">
        <v>2</v>
      </c>
      <c r="W148" s="202"/>
      <c r="X148" s="202"/>
      <c r="Y148" s="202"/>
      <c r="Z148" s="202"/>
      <c r="AA148" s="202"/>
      <c r="AB148" s="200"/>
      <c r="AC148" s="200"/>
      <c r="AD148" s="200"/>
      <c r="AE148" s="200"/>
      <c r="AF148" s="167"/>
      <c r="AG148" s="206"/>
      <c r="AH148" s="172" t="s">
        <v>592</v>
      </c>
      <c r="AI148" s="167" t="s">
        <v>495</v>
      </c>
      <c r="AJ148" s="167" t="s">
        <v>578</v>
      </c>
      <c r="AK148" s="167"/>
      <c r="AL148" s="167"/>
      <c r="AM148" s="167"/>
      <c r="AN148" s="167"/>
      <c r="AO148" s="167"/>
      <c r="AP148" s="167"/>
      <c r="AQ148" s="189"/>
      <c r="AR148" s="189"/>
      <c r="AS148" s="189"/>
      <c r="AT148" s="152"/>
      <c r="AU148" s="152"/>
      <c r="AV148" s="152"/>
      <c r="AW148" s="152"/>
      <c r="AX148" s="152"/>
      <c r="AY148" s="152"/>
      <c r="AZ148" s="152"/>
      <c r="BA148" s="152"/>
      <c r="BB148" s="152"/>
      <c r="BC148" s="152"/>
      <c r="BD148" s="152"/>
      <c r="BE148" s="152"/>
      <c r="BF148" s="152"/>
      <c r="BG148" s="152"/>
      <c r="BH148" s="152"/>
      <c r="BI148" s="152"/>
      <c r="BJ148" s="152"/>
      <c r="BK148" s="152"/>
      <c r="BL148" s="152"/>
      <c r="BM148" s="152"/>
      <c r="BN148" s="152"/>
      <c r="BO148" s="152"/>
      <c r="BP148" s="152"/>
      <c r="BQ148" s="152"/>
      <c r="BR148" s="152"/>
      <c r="BS148" s="152"/>
      <c r="BT148" s="152"/>
      <c r="BU148" s="152"/>
      <c r="BV148" s="152"/>
      <c r="BW148" s="152"/>
      <c r="BX148" s="152"/>
      <c r="BY148" s="152"/>
      <c r="BZ148" s="152"/>
      <c r="CA148" s="152"/>
      <c r="CB148" s="152"/>
      <c r="CC148" s="152"/>
      <c r="CD148" s="152"/>
      <c r="CE148" s="152"/>
      <c r="CF148" s="152"/>
      <c r="CG148" s="152"/>
      <c r="CH148" s="152"/>
      <c r="CI148" s="152"/>
      <c r="CJ148" s="152"/>
      <c r="CK148" s="152"/>
      <c r="CL148" s="152"/>
      <c r="CM148" s="152"/>
      <c r="CN148" s="152"/>
      <c r="CO148" s="152"/>
      <c r="CP148" s="152"/>
      <c r="CQ148" s="152"/>
      <c r="CR148" s="152"/>
      <c r="CS148" s="152"/>
      <c r="CT148" s="152"/>
      <c r="CU148" s="152"/>
      <c r="CV148" s="152"/>
      <c r="CW148" s="152"/>
      <c r="CX148" s="152"/>
      <c r="CY148" s="152"/>
      <c r="CZ148" s="152"/>
      <c r="DA148" s="152"/>
      <c r="DB148" s="152"/>
      <c r="DC148" s="152"/>
      <c r="DD148" s="152"/>
      <c r="DE148" s="152"/>
      <c r="DF148" s="152"/>
      <c r="DG148" s="152"/>
      <c r="DH148" s="152"/>
      <c r="DI148" s="152"/>
      <c r="DJ148" s="152"/>
      <c r="DK148" s="152"/>
      <c r="DL148" s="152"/>
      <c r="DM148" s="152"/>
      <c r="DN148" s="152"/>
      <c r="DO148" s="152"/>
      <c r="DP148" s="152"/>
      <c r="DQ148" s="152"/>
      <c r="DR148" s="152"/>
      <c r="DS148" s="152"/>
      <c r="DT148" s="152"/>
      <c r="DU148" s="152"/>
      <c r="DV148" s="152"/>
      <c r="DW148" s="152"/>
      <c r="DX148" s="152"/>
      <c r="DY148" s="152"/>
      <c r="DZ148" s="152"/>
      <c r="EA148" s="152"/>
      <c r="EB148" s="152"/>
      <c r="EC148" s="152"/>
      <c r="ED148" s="152"/>
      <c r="EE148" s="152"/>
      <c r="EF148" s="152"/>
      <c r="EG148" s="152"/>
      <c r="EH148" s="152"/>
      <c r="EI148" s="152"/>
      <c r="EJ148" s="152"/>
      <c r="EK148" s="152"/>
      <c r="EL148" s="152"/>
      <c r="EM148" s="152"/>
      <c r="EN148" s="152"/>
      <c r="EO148" s="152"/>
      <c r="EP148" s="152"/>
      <c r="EQ148" s="152"/>
      <c r="ER148" s="152"/>
    </row>
    <row r="149" s="155" customFormat="1" hidden="1" customHeight="1" spans="1:148">
      <c r="A149" s="166" t="s">
        <v>348</v>
      </c>
      <c r="B149" s="167" t="s">
        <v>101</v>
      </c>
      <c r="C149" s="167" t="s">
        <v>201</v>
      </c>
      <c r="D149" s="168">
        <v>148</v>
      </c>
      <c r="E149" s="167" t="s">
        <v>593</v>
      </c>
      <c r="F149" s="167" t="s">
        <v>593</v>
      </c>
      <c r="G149" s="199"/>
      <c r="H149" s="199"/>
      <c r="I149" s="199"/>
      <c r="J149" s="199"/>
      <c r="K149" s="179">
        <v>0.5</v>
      </c>
      <c r="L149" s="179"/>
      <c r="M149" s="200"/>
      <c r="N149" s="178" t="s">
        <v>104</v>
      </c>
      <c r="O149" s="178">
        <f t="shared" si="59"/>
        <v>3.2</v>
      </c>
      <c r="P149" s="178">
        <f t="shared" si="60"/>
        <v>2.8</v>
      </c>
      <c r="Q149" s="178">
        <f t="shared" si="61"/>
        <v>2.4</v>
      </c>
      <c r="R149" s="181">
        <v>2</v>
      </c>
      <c r="S149" s="178">
        <f t="shared" si="62"/>
        <v>1.6</v>
      </c>
      <c r="T149" s="200"/>
      <c r="U149" s="178" t="s">
        <v>187</v>
      </c>
      <c r="V149" s="202">
        <v>2</v>
      </c>
      <c r="W149" s="202"/>
      <c r="X149" s="202"/>
      <c r="Y149" s="202"/>
      <c r="Z149" s="202"/>
      <c r="AA149" s="202"/>
      <c r="AB149" s="200"/>
      <c r="AC149" s="200"/>
      <c r="AD149" s="200"/>
      <c r="AE149" s="200"/>
      <c r="AF149" s="167"/>
      <c r="AG149" s="206"/>
      <c r="AH149" s="172" t="s">
        <v>594</v>
      </c>
      <c r="AI149" s="167" t="s">
        <v>495</v>
      </c>
      <c r="AJ149" s="167" t="s">
        <v>578</v>
      </c>
      <c r="AK149" s="167"/>
      <c r="AL149" s="167"/>
      <c r="AM149" s="167"/>
      <c r="AN149" s="167"/>
      <c r="AO149" s="167"/>
      <c r="AP149" s="167"/>
      <c r="AQ149" s="189"/>
      <c r="AR149" s="189"/>
      <c r="AS149" s="189"/>
      <c r="AT149" s="152"/>
      <c r="AU149" s="152"/>
      <c r="AV149" s="152"/>
      <c r="AW149" s="152"/>
      <c r="AX149" s="152"/>
      <c r="AY149" s="152"/>
      <c r="AZ149" s="152"/>
      <c r="BA149" s="152"/>
      <c r="BB149" s="152"/>
      <c r="BC149" s="152"/>
      <c r="BD149" s="152"/>
      <c r="BE149" s="152"/>
      <c r="BF149" s="152"/>
      <c r="BG149" s="152"/>
      <c r="BH149" s="152"/>
      <c r="BI149" s="152"/>
      <c r="BJ149" s="152"/>
      <c r="BK149" s="152"/>
      <c r="BL149" s="152"/>
      <c r="BM149" s="152"/>
      <c r="BN149" s="152"/>
      <c r="BO149" s="152"/>
      <c r="BP149" s="152"/>
      <c r="BQ149" s="152"/>
      <c r="BR149" s="152"/>
      <c r="BS149" s="152"/>
      <c r="BT149" s="152"/>
      <c r="BU149" s="152"/>
      <c r="BV149" s="152"/>
      <c r="BW149" s="152"/>
      <c r="BX149" s="152"/>
      <c r="BY149" s="152"/>
      <c r="BZ149" s="152"/>
      <c r="CA149" s="152"/>
      <c r="CB149" s="152"/>
      <c r="CC149" s="152"/>
      <c r="CD149" s="152"/>
      <c r="CE149" s="152"/>
      <c r="CF149" s="152"/>
      <c r="CG149" s="152"/>
      <c r="CH149" s="152"/>
      <c r="CI149" s="152"/>
      <c r="CJ149" s="152"/>
      <c r="CK149" s="152"/>
      <c r="CL149" s="152"/>
      <c r="CM149" s="152"/>
      <c r="CN149" s="152"/>
      <c r="CO149" s="152"/>
      <c r="CP149" s="152"/>
      <c r="CQ149" s="152"/>
      <c r="CR149" s="152"/>
      <c r="CS149" s="152"/>
      <c r="CT149" s="152"/>
      <c r="CU149" s="152"/>
      <c r="CV149" s="152"/>
      <c r="CW149" s="152"/>
      <c r="CX149" s="152"/>
      <c r="CY149" s="152"/>
      <c r="CZ149" s="152"/>
      <c r="DA149" s="152"/>
      <c r="DB149" s="152"/>
      <c r="DC149" s="152"/>
      <c r="DD149" s="152"/>
      <c r="DE149" s="152"/>
      <c r="DF149" s="152"/>
      <c r="DG149" s="152"/>
      <c r="DH149" s="152"/>
      <c r="DI149" s="152"/>
      <c r="DJ149" s="152"/>
      <c r="DK149" s="152"/>
      <c r="DL149" s="152"/>
      <c r="DM149" s="152"/>
      <c r="DN149" s="152"/>
      <c r="DO149" s="152"/>
      <c r="DP149" s="152"/>
      <c r="DQ149" s="152"/>
      <c r="DR149" s="152"/>
      <c r="DS149" s="152"/>
      <c r="DT149" s="152"/>
      <c r="DU149" s="152"/>
      <c r="DV149" s="152"/>
      <c r="DW149" s="152"/>
      <c r="DX149" s="152"/>
      <c r="DY149" s="152"/>
      <c r="DZ149" s="152"/>
      <c r="EA149" s="152"/>
      <c r="EB149" s="152"/>
      <c r="EC149" s="152"/>
      <c r="ED149" s="152"/>
      <c r="EE149" s="152"/>
      <c r="EF149" s="152"/>
      <c r="EG149" s="152"/>
      <c r="EH149" s="152"/>
      <c r="EI149" s="152"/>
      <c r="EJ149" s="152"/>
      <c r="EK149" s="152"/>
      <c r="EL149" s="152"/>
      <c r="EM149" s="152"/>
      <c r="EN149" s="152"/>
      <c r="EO149" s="152"/>
      <c r="EP149" s="152"/>
      <c r="EQ149" s="152"/>
      <c r="ER149" s="152"/>
    </row>
    <row r="150" s="155" customFormat="1" hidden="1" customHeight="1" spans="1:148">
      <c r="A150" s="166" t="s">
        <v>348</v>
      </c>
      <c r="B150" s="167" t="s">
        <v>101</v>
      </c>
      <c r="C150" s="167" t="s">
        <v>201</v>
      </c>
      <c r="D150" s="168">
        <v>149</v>
      </c>
      <c r="E150" s="167" t="s">
        <v>595</v>
      </c>
      <c r="F150" s="167" t="s">
        <v>595</v>
      </c>
      <c r="G150" s="199"/>
      <c r="H150" s="199"/>
      <c r="I150" s="199"/>
      <c r="J150" s="199"/>
      <c r="K150" s="179">
        <v>0.5</v>
      </c>
      <c r="L150" s="179"/>
      <c r="M150" s="200"/>
      <c r="N150" s="178" t="s">
        <v>104</v>
      </c>
      <c r="O150" s="178">
        <f t="shared" si="59"/>
        <v>0.32</v>
      </c>
      <c r="P150" s="178">
        <f t="shared" si="60"/>
        <v>0.28</v>
      </c>
      <c r="Q150" s="178">
        <f t="shared" si="61"/>
        <v>0.24</v>
      </c>
      <c r="R150" s="181">
        <v>0.2</v>
      </c>
      <c r="S150" s="178">
        <f t="shared" si="62"/>
        <v>0.16</v>
      </c>
      <c r="T150" s="200"/>
      <c r="U150" s="178" t="s">
        <v>350</v>
      </c>
      <c r="V150" s="202">
        <v>2</v>
      </c>
      <c r="W150" s="202"/>
      <c r="X150" s="202"/>
      <c r="Y150" s="202"/>
      <c r="Z150" s="202"/>
      <c r="AA150" s="202"/>
      <c r="AB150" s="200"/>
      <c r="AC150" s="200"/>
      <c r="AD150" s="200"/>
      <c r="AE150" s="200"/>
      <c r="AF150" s="167"/>
      <c r="AG150" s="206"/>
      <c r="AH150" s="172" t="s">
        <v>596</v>
      </c>
      <c r="AI150" s="167" t="s">
        <v>495</v>
      </c>
      <c r="AJ150" s="167" t="s">
        <v>578</v>
      </c>
      <c r="AK150" s="167"/>
      <c r="AL150" s="167"/>
      <c r="AM150" s="167"/>
      <c r="AN150" s="167"/>
      <c r="AO150" s="167"/>
      <c r="AP150" s="167"/>
      <c r="AQ150" s="189"/>
      <c r="AR150" s="189"/>
      <c r="AS150" s="189"/>
      <c r="AT150" s="152"/>
      <c r="AU150" s="152"/>
      <c r="AV150" s="152"/>
      <c r="AW150" s="152"/>
      <c r="AX150" s="152"/>
      <c r="AY150" s="152"/>
      <c r="AZ150" s="152"/>
      <c r="BA150" s="152"/>
      <c r="BB150" s="152"/>
      <c r="BC150" s="152"/>
      <c r="BD150" s="152"/>
      <c r="BE150" s="152"/>
      <c r="BF150" s="152"/>
      <c r="BG150" s="152"/>
      <c r="BH150" s="152"/>
      <c r="BI150" s="152"/>
      <c r="BJ150" s="152"/>
      <c r="BK150" s="152"/>
      <c r="BL150" s="152"/>
      <c r="BM150" s="152"/>
      <c r="BN150" s="152"/>
      <c r="BO150" s="152"/>
      <c r="BP150" s="152"/>
      <c r="BQ150" s="152"/>
      <c r="BR150" s="152"/>
      <c r="BS150" s="152"/>
      <c r="BT150" s="152"/>
      <c r="BU150" s="152"/>
      <c r="BV150" s="152"/>
      <c r="BW150" s="152"/>
      <c r="BX150" s="152"/>
      <c r="BY150" s="152"/>
      <c r="BZ150" s="152"/>
      <c r="CA150" s="152"/>
      <c r="CB150" s="152"/>
      <c r="CC150" s="152"/>
      <c r="CD150" s="152"/>
      <c r="CE150" s="152"/>
      <c r="CF150" s="152"/>
      <c r="CG150" s="152"/>
      <c r="CH150" s="152"/>
      <c r="CI150" s="152"/>
      <c r="CJ150" s="152"/>
      <c r="CK150" s="152"/>
      <c r="CL150" s="152"/>
      <c r="CM150" s="152"/>
      <c r="CN150" s="152"/>
      <c r="CO150" s="152"/>
      <c r="CP150" s="152"/>
      <c r="CQ150" s="152"/>
      <c r="CR150" s="152"/>
      <c r="CS150" s="152"/>
      <c r="CT150" s="152"/>
      <c r="CU150" s="152"/>
      <c r="CV150" s="152"/>
      <c r="CW150" s="152"/>
      <c r="CX150" s="152"/>
      <c r="CY150" s="152"/>
      <c r="CZ150" s="152"/>
      <c r="DA150" s="152"/>
      <c r="DB150" s="152"/>
      <c r="DC150" s="152"/>
      <c r="DD150" s="152"/>
      <c r="DE150" s="152"/>
      <c r="DF150" s="152"/>
      <c r="DG150" s="152"/>
      <c r="DH150" s="152"/>
      <c r="DI150" s="152"/>
      <c r="DJ150" s="152"/>
      <c r="DK150" s="152"/>
      <c r="DL150" s="152"/>
      <c r="DM150" s="152"/>
      <c r="DN150" s="152"/>
      <c r="DO150" s="152"/>
      <c r="DP150" s="152"/>
      <c r="DQ150" s="152"/>
      <c r="DR150" s="152"/>
      <c r="DS150" s="152"/>
      <c r="DT150" s="152"/>
      <c r="DU150" s="152"/>
      <c r="DV150" s="152"/>
      <c r="DW150" s="152"/>
      <c r="DX150" s="152"/>
      <c r="DY150" s="152"/>
      <c r="DZ150" s="152"/>
      <c r="EA150" s="152"/>
      <c r="EB150" s="152"/>
      <c r="EC150" s="152"/>
      <c r="ED150" s="152"/>
      <c r="EE150" s="152"/>
      <c r="EF150" s="152"/>
      <c r="EG150" s="152"/>
      <c r="EH150" s="152"/>
      <c r="EI150" s="152"/>
      <c r="EJ150" s="152"/>
      <c r="EK150" s="152"/>
      <c r="EL150" s="152"/>
      <c r="EM150" s="152"/>
      <c r="EN150" s="152"/>
      <c r="EO150" s="152"/>
      <c r="EP150" s="152"/>
      <c r="EQ150" s="152"/>
      <c r="ER150" s="152"/>
    </row>
    <row r="151" s="151" customFormat="1" hidden="1" customHeight="1" spans="1:148">
      <c r="A151" s="166" t="s">
        <v>348</v>
      </c>
      <c r="B151" s="167" t="s">
        <v>101</v>
      </c>
      <c r="C151" s="167" t="s">
        <v>201</v>
      </c>
      <c r="D151" s="168">
        <v>150</v>
      </c>
      <c r="E151" s="167" t="s">
        <v>597</v>
      </c>
      <c r="F151" s="167" t="s">
        <v>597</v>
      </c>
      <c r="G151" s="199"/>
      <c r="H151" s="199"/>
      <c r="I151" s="199"/>
      <c r="J151" s="199"/>
      <c r="K151" s="179">
        <v>0.5</v>
      </c>
      <c r="L151" s="179"/>
      <c r="M151" s="200"/>
      <c r="N151" s="178" t="s">
        <v>104</v>
      </c>
      <c r="O151" s="178">
        <f t="shared" si="59"/>
        <v>3.2</v>
      </c>
      <c r="P151" s="178">
        <f t="shared" si="60"/>
        <v>2.8</v>
      </c>
      <c r="Q151" s="178">
        <f t="shared" si="61"/>
        <v>2.4</v>
      </c>
      <c r="R151" s="181">
        <v>2</v>
      </c>
      <c r="S151" s="178">
        <f t="shared" si="62"/>
        <v>1.6</v>
      </c>
      <c r="T151" s="200"/>
      <c r="U151" s="178" t="s">
        <v>187</v>
      </c>
      <c r="V151" s="202">
        <v>2</v>
      </c>
      <c r="W151" s="202"/>
      <c r="X151" s="202"/>
      <c r="Y151" s="202"/>
      <c r="Z151" s="202"/>
      <c r="AA151" s="202"/>
      <c r="AB151" s="200"/>
      <c r="AC151" s="200"/>
      <c r="AD151" s="200"/>
      <c r="AE151" s="200"/>
      <c r="AF151" s="167"/>
      <c r="AG151" s="187"/>
      <c r="AH151" s="172" t="s">
        <v>598</v>
      </c>
      <c r="AI151" s="172" t="s">
        <v>599</v>
      </c>
      <c r="AJ151" s="167" t="s">
        <v>578</v>
      </c>
      <c r="AK151" s="167"/>
      <c r="AL151" s="167"/>
      <c r="AM151" s="167"/>
      <c r="AN151" s="167"/>
      <c r="AO151" s="167"/>
      <c r="AP151" s="167"/>
      <c r="AQ151" s="189"/>
      <c r="AR151" s="189"/>
      <c r="AS151" s="189"/>
      <c r="AT151" s="152"/>
      <c r="AU151" s="152"/>
      <c r="AV151" s="152"/>
      <c r="AW151" s="152"/>
      <c r="AX151" s="152"/>
      <c r="AY151" s="152"/>
      <c r="AZ151" s="152"/>
      <c r="BA151" s="152"/>
      <c r="BB151" s="152"/>
      <c r="BC151" s="152"/>
      <c r="BD151" s="152"/>
      <c r="BE151" s="152"/>
      <c r="BF151" s="152"/>
      <c r="BG151" s="152"/>
      <c r="BH151" s="152"/>
      <c r="BI151" s="152"/>
      <c r="BJ151" s="152"/>
      <c r="BK151" s="152"/>
      <c r="BL151" s="152"/>
      <c r="BM151" s="152"/>
      <c r="BN151" s="152"/>
      <c r="BO151" s="152"/>
      <c r="BP151" s="152"/>
      <c r="BQ151" s="152"/>
      <c r="BR151" s="152"/>
      <c r="BS151" s="152"/>
      <c r="BT151" s="152"/>
      <c r="BU151" s="152"/>
      <c r="BV151" s="152"/>
      <c r="BW151" s="152"/>
      <c r="BX151" s="152"/>
      <c r="BY151" s="152"/>
      <c r="BZ151" s="152"/>
      <c r="CA151" s="152"/>
      <c r="CB151" s="152"/>
      <c r="CC151" s="152"/>
      <c r="CD151" s="152"/>
      <c r="CE151" s="152"/>
      <c r="CF151" s="152"/>
      <c r="CG151" s="152"/>
      <c r="CH151" s="152"/>
      <c r="CI151" s="152"/>
      <c r="CJ151" s="152"/>
      <c r="CK151" s="152"/>
      <c r="CL151" s="152"/>
      <c r="CM151" s="152"/>
      <c r="CN151" s="152"/>
      <c r="CO151" s="152"/>
      <c r="CP151" s="152"/>
      <c r="CQ151" s="152"/>
      <c r="CR151" s="152"/>
      <c r="CS151" s="152"/>
      <c r="CT151" s="152"/>
      <c r="CU151" s="152"/>
      <c r="CV151" s="152"/>
      <c r="CW151" s="152"/>
      <c r="CX151" s="152"/>
      <c r="CY151" s="152"/>
      <c r="CZ151" s="152"/>
      <c r="DA151" s="152"/>
      <c r="DB151" s="152"/>
      <c r="DC151" s="152"/>
      <c r="DD151" s="152"/>
      <c r="DE151" s="152"/>
      <c r="DF151" s="152"/>
      <c r="DG151" s="152"/>
      <c r="DH151" s="152"/>
      <c r="DI151" s="152"/>
      <c r="DJ151" s="152"/>
      <c r="DK151" s="152"/>
      <c r="DL151" s="152"/>
      <c r="DM151" s="152"/>
      <c r="DN151" s="152"/>
      <c r="DO151" s="152"/>
      <c r="DP151" s="152"/>
      <c r="DQ151" s="152"/>
      <c r="DR151" s="152"/>
      <c r="DS151" s="152"/>
      <c r="DT151" s="152"/>
      <c r="DU151" s="152"/>
      <c r="DV151" s="152"/>
      <c r="DW151" s="152"/>
      <c r="DX151" s="152"/>
      <c r="DY151" s="152"/>
      <c r="DZ151" s="152"/>
      <c r="EA151" s="152"/>
      <c r="EB151" s="152"/>
      <c r="EC151" s="152"/>
      <c r="ED151" s="152"/>
      <c r="EE151" s="152"/>
      <c r="EF151" s="152"/>
      <c r="EG151" s="152"/>
      <c r="EH151" s="152"/>
      <c r="EI151" s="152"/>
      <c r="EJ151" s="152"/>
      <c r="EK151" s="152"/>
      <c r="EL151" s="152"/>
      <c r="EM151" s="152"/>
      <c r="EN151" s="152"/>
      <c r="EO151" s="152"/>
      <c r="EP151" s="152"/>
      <c r="EQ151" s="152"/>
      <c r="ER151" s="152"/>
    </row>
    <row r="152" s="151" customFormat="1" hidden="1" customHeight="1" spans="1:148">
      <c r="A152" s="166" t="s">
        <v>348</v>
      </c>
      <c r="B152" s="167" t="s">
        <v>101</v>
      </c>
      <c r="C152" s="167" t="s">
        <v>201</v>
      </c>
      <c r="D152" s="168">
        <v>151</v>
      </c>
      <c r="E152" s="167" t="s">
        <v>600</v>
      </c>
      <c r="F152" s="167" t="s">
        <v>600</v>
      </c>
      <c r="G152" s="199"/>
      <c r="H152" s="199"/>
      <c r="I152" s="199"/>
      <c r="J152" s="199"/>
      <c r="K152" s="179">
        <v>0.5</v>
      </c>
      <c r="L152" s="179"/>
      <c r="M152" s="200"/>
      <c r="N152" s="178" t="s">
        <v>104</v>
      </c>
      <c r="O152" s="178">
        <f t="shared" si="59"/>
        <v>0.32</v>
      </c>
      <c r="P152" s="178">
        <f t="shared" si="60"/>
        <v>0.28</v>
      </c>
      <c r="Q152" s="178">
        <f t="shared" si="61"/>
        <v>0.24</v>
      </c>
      <c r="R152" s="181">
        <v>0.2</v>
      </c>
      <c r="S152" s="178">
        <f t="shared" si="62"/>
        <v>0.16</v>
      </c>
      <c r="T152" s="200"/>
      <c r="U152" s="178" t="s">
        <v>350</v>
      </c>
      <c r="V152" s="202">
        <v>2</v>
      </c>
      <c r="W152" s="202"/>
      <c r="X152" s="202"/>
      <c r="Y152" s="202"/>
      <c r="Z152" s="202"/>
      <c r="AA152" s="202"/>
      <c r="AB152" s="200"/>
      <c r="AC152" s="200"/>
      <c r="AD152" s="200"/>
      <c r="AE152" s="200"/>
      <c r="AF152" s="167"/>
      <c r="AG152" s="167" t="s">
        <v>601</v>
      </c>
      <c r="AH152" s="167"/>
      <c r="AI152" s="167"/>
      <c r="AJ152" s="167" t="s">
        <v>578</v>
      </c>
      <c r="AK152" s="167"/>
      <c r="AL152" s="167"/>
      <c r="AM152" s="167"/>
      <c r="AN152" s="167"/>
      <c r="AO152" s="167"/>
      <c r="AP152" s="167"/>
      <c r="AQ152" s="189"/>
      <c r="AR152" s="189"/>
      <c r="AS152" s="189"/>
      <c r="AT152" s="152"/>
      <c r="AU152" s="152"/>
      <c r="AV152" s="152"/>
      <c r="AW152" s="152"/>
      <c r="AX152" s="152"/>
      <c r="AY152" s="152"/>
      <c r="AZ152" s="152"/>
      <c r="BA152" s="152"/>
      <c r="BB152" s="152"/>
      <c r="BC152" s="152"/>
      <c r="BD152" s="152"/>
      <c r="BE152" s="152"/>
      <c r="BF152" s="152"/>
      <c r="BG152" s="152"/>
      <c r="BH152" s="152"/>
      <c r="BI152" s="152"/>
      <c r="BJ152" s="152"/>
      <c r="BK152" s="152"/>
      <c r="BL152" s="152"/>
      <c r="BM152" s="152"/>
      <c r="BN152" s="152"/>
      <c r="BO152" s="152"/>
      <c r="BP152" s="152"/>
      <c r="BQ152" s="152"/>
      <c r="BR152" s="152"/>
      <c r="BS152" s="152"/>
      <c r="BT152" s="152"/>
      <c r="BU152" s="152"/>
      <c r="BV152" s="152"/>
      <c r="BW152" s="152"/>
      <c r="BX152" s="152"/>
      <c r="BY152" s="152"/>
      <c r="BZ152" s="152"/>
      <c r="CA152" s="152"/>
      <c r="CB152" s="152"/>
      <c r="CC152" s="152"/>
      <c r="CD152" s="152"/>
      <c r="CE152" s="152"/>
      <c r="CF152" s="152"/>
      <c r="CG152" s="152"/>
      <c r="CH152" s="152"/>
      <c r="CI152" s="152"/>
      <c r="CJ152" s="152"/>
      <c r="CK152" s="152"/>
      <c r="CL152" s="152"/>
      <c r="CM152" s="152"/>
      <c r="CN152" s="152"/>
      <c r="CO152" s="152"/>
      <c r="CP152" s="152"/>
      <c r="CQ152" s="152"/>
      <c r="CR152" s="152"/>
      <c r="CS152" s="152"/>
      <c r="CT152" s="152"/>
      <c r="CU152" s="152"/>
      <c r="CV152" s="152"/>
      <c r="CW152" s="152"/>
      <c r="CX152" s="152"/>
      <c r="CY152" s="152"/>
      <c r="CZ152" s="152"/>
      <c r="DA152" s="152"/>
      <c r="DB152" s="152"/>
      <c r="DC152" s="152"/>
      <c r="DD152" s="152"/>
      <c r="DE152" s="152"/>
      <c r="DF152" s="152"/>
      <c r="DG152" s="152"/>
      <c r="DH152" s="152"/>
      <c r="DI152" s="152"/>
      <c r="DJ152" s="152"/>
      <c r="DK152" s="152"/>
      <c r="DL152" s="152"/>
      <c r="DM152" s="152"/>
      <c r="DN152" s="152"/>
      <c r="DO152" s="152"/>
      <c r="DP152" s="152"/>
      <c r="DQ152" s="152"/>
      <c r="DR152" s="152"/>
      <c r="DS152" s="152"/>
      <c r="DT152" s="152"/>
      <c r="DU152" s="152"/>
      <c r="DV152" s="152"/>
      <c r="DW152" s="152"/>
      <c r="DX152" s="152"/>
      <c r="DY152" s="152"/>
      <c r="DZ152" s="152"/>
      <c r="EA152" s="152"/>
      <c r="EB152" s="152"/>
      <c r="EC152" s="152"/>
      <c r="ED152" s="152"/>
      <c r="EE152" s="152"/>
      <c r="EF152" s="152"/>
      <c r="EG152" s="152"/>
      <c r="EH152" s="152"/>
      <c r="EI152" s="152"/>
      <c r="EJ152" s="152"/>
      <c r="EK152" s="152"/>
      <c r="EL152" s="152"/>
      <c r="EM152" s="152"/>
      <c r="EN152" s="152"/>
      <c r="EO152" s="152"/>
      <c r="EP152" s="152"/>
      <c r="EQ152" s="152"/>
      <c r="ER152" s="152"/>
    </row>
    <row r="153" s="152" customFormat="1" ht="51.75" hidden="1" customHeight="1" spans="1:45">
      <c r="A153" s="166" t="s">
        <v>348</v>
      </c>
      <c r="B153" s="167" t="s">
        <v>380</v>
      </c>
      <c r="C153" s="167" t="s">
        <v>201</v>
      </c>
      <c r="D153" s="168">
        <v>152</v>
      </c>
      <c r="E153" s="167" t="s">
        <v>602</v>
      </c>
      <c r="F153" s="167" t="s">
        <v>602</v>
      </c>
      <c r="G153" s="199"/>
      <c r="H153" s="199"/>
      <c r="I153" s="199"/>
      <c r="J153" s="199"/>
      <c r="K153" s="179">
        <v>0.5</v>
      </c>
      <c r="L153" s="179"/>
      <c r="M153" s="200"/>
      <c r="N153" s="178" t="s">
        <v>104</v>
      </c>
      <c r="O153" s="178"/>
      <c r="P153" s="178"/>
      <c r="Q153" s="178"/>
      <c r="R153" s="178"/>
      <c r="S153" s="178"/>
      <c r="T153" s="200"/>
      <c r="U153" s="178"/>
      <c r="V153" s="202">
        <v>3</v>
      </c>
      <c r="W153" s="202"/>
      <c r="X153" s="202"/>
      <c r="Y153" s="202"/>
      <c r="Z153" s="202"/>
      <c r="AA153" s="202"/>
      <c r="AB153" s="200"/>
      <c r="AC153" s="200"/>
      <c r="AD153" s="200"/>
      <c r="AE153" s="200"/>
      <c r="AF153" s="167"/>
      <c r="AG153" s="206"/>
      <c r="AH153" s="172" t="s">
        <v>603</v>
      </c>
      <c r="AI153" s="172" t="s">
        <v>604</v>
      </c>
      <c r="AJ153" s="167" t="s">
        <v>578</v>
      </c>
      <c r="AK153" s="167"/>
      <c r="AL153" s="167"/>
      <c r="AM153" s="167"/>
      <c r="AN153" s="167"/>
      <c r="AO153" s="167"/>
      <c r="AP153" s="167"/>
      <c r="AQ153" s="189"/>
      <c r="AR153" s="189"/>
      <c r="AS153" s="189"/>
    </row>
    <row r="154" s="152" customFormat="1" ht="59.25" hidden="1" customHeight="1" spans="1:45">
      <c r="A154" s="166" t="s">
        <v>348</v>
      </c>
      <c r="B154" s="167" t="s">
        <v>380</v>
      </c>
      <c r="C154" s="167" t="s">
        <v>201</v>
      </c>
      <c r="D154" s="168">
        <v>153</v>
      </c>
      <c r="E154" s="167" t="s">
        <v>605</v>
      </c>
      <c r="F154" s="167" t="s">
        <v>605</v>
      </c>
      <c r="G154" s="199"/>
      <c r="H154" s="199"/>
      <c r="I154" s="199"/>
      <c r="J154" s="199"/>
      <c r="K154" s="179">
        <v>0.5</v>
      </c>
      <c r="L154" s="179"/>
      <c r="M154" s="200"/>
      <c r="N154" s="178" t="s">
        <v>104</v>
      </c>
      <c r="O154" s="178"/>
      <c r="P154" s="178"/>
      <c r="Q154" s="178"/>
      <c r="R154" s="178"/>
      <c r="S154" s="178"/>
      <c r="T154" s="200"/>
      <c r="U154" s="178"/>
      <c r="V154" s="202">
        <v>3</v>
      </c>
      <c r="W154" s="202"/>
      <c r="X154" s="202"/>
      <c r="Y154" s="202"/>
      <c r="Z154" s="202"/>
      <c r="AA154" s="202"/>
      <c r="AB154" s="200"/>
      <c r="AC154" s="200"/>
      <c r="AD154" s="200"/>
      <c r="AE154" s="200"/>
      <c r="AF154" s="167"/>
      <c r="AG154" s="206"/>
      <c r="AH154" s="172" t="s">
        <v>606</v>
      </c>
      <c r="AI154" s="172" t="s">
        <v>604</v>
      </c>
      <c r="AJ154" s="167" t="s">
        <v>578</v>
      </c>
      <c r="AK154" s="167"/>
      <c r="AL154" s="167"/>
      <c r="AM154" s="167"/>
      <c r="AN154" s="167"/>
      <c r="AO154" s="167"/>
      <c r="AP154" s="167"/>
      <c r="AQ154" s="189"/>
      <c r="AR154" s="189"/>
      <c r="AS154" s="189"/>
    </row>
    <row r="155" s="152" customFormat="1" ht="59.25" hidden="1" customHeight="1" spans="1:45">
      <c r="A155" s="166" t="s">
        <v>348</v>
      </c>
      <c r="B155" s="167" t="s">
        <v>380</v>
      </c>
      <c r="C155" s="167" t="s">
        <v>201</v>
      </c>
      <c r="D155" s="168">
        <v>154</v>
      </c>
      <c r="E155" s="167" t="s">
        <v>607</v>
      </c>
      <c r="F155" s="167" t="s">
        <v>607</v>
      </c>
      <c r="G155" s="199"/>
      <c r="H155" s="199"/>
      <c r="I155" s="199"/>
      <c r="J155" s="199"/>
      <c r="K155" s="179">
        <v>0.5</v>
      </c>
      <c r="L155" s="179"/>
      <c r="M155" s="200"/>
      <c r="N155" s="178" t="s">
        <v>104</v>
      </c>
      <c r="O155" s="178"/>
      <c r="P155" s="178"/>
      <c r="Q155" s="178"/>
      <c r="R155" s="178"/>
      <c r="S155" s="178"/>
      <c r="T155" s="200"/>
      <c r="U155" s="200"/>
      <c r="V155" s="202">
        <v>3</v>
      </c>
      <c r="W155" s="202"/>
      <c r="X155" s="202"/>
      <c r="Y155" s="202"/>
      <c r="Z155" s="202"/>
      <c r="AA155" s="202"/>
      <c r="AB155" s="200"/>
      <c r="AC155" s="200"/>
      <c r="AD155" s="200"/>
      <c r="AE155" s="200"/>
      <c r="AF155" s="167"/>
      <c r="AG155" s="206"/>
      <c r="AH155" s="172" t="s">
        <v>608</v>
      </c>
      <c r="AI155" s="172" t="s">
        <v>604</v>
      </c>
      <c r="AJ155" s="167" t="s">
        <v>578</v>
      </c>
      <c r="AK155" s="167"/>
      <c r="AL155" s="167"/>
      <c r="AM155" s="167"/>
      <c r="AN155" s="167"/>
      <c r="AO155" s="167"/>
      <c r="AP155" s="167"/>
      <c r="AQ155" s="189"/>
      <c r="AR155" s="189"/>
      <c r="AS155" s="189"/>
    </row>
    <row r="156" s="152" customFormat="1" ht="68.25" hidden="1" customHeight="1" spans="1:45">
      <c r="A156" s="166" t="s">
        <v>348</v>
      </c>
      <c r="B156" s="167" t="s">
        <v>380</v>
      </c>
      <c r="C156" s="167" t="s">
        <v>201</v>
      </c>
      <c r="D156" s="168">
        <v>155</v>
      </c>
      <c r="E156" s="167" t="s">
        <v>609</v>
      </c>
      <c r="F156" s="167" t="s">
        <v>609</v>
      </c>
      <c r="G156" s="199"/>
      <c r="H156" s="199"/>
      <c r="I156" s="199"/>
      <c r="J156" s="199"/>
      <c r="K156" s="179">
        <v>0.5</v>
      </c>
      <c r="L156" s="179"/>
      <c r="M156" s="200"/>
      <c r="N156" s="178" t="s">
        <v>104</v>
      </c>
      <c r="O156" s="178"/>
      <c r="P156" s="178"/>
      <c r="Q156" s="178"/>
      <c r="R156" s="178"/>
      <c r="S156" s="178"/>
      <c r="T156" s="200"/>
      <c r="U156" s="200"/>
      <c r="V156" s="202">
        <v>3</v>
      </c>
      <c r="W156" s="202"/>
      <c r="X156" s="202"/>
      <c r="Y156" s="202"/>
      <c r="Z156" s="202"/>
      <c r="AA156" s="202"/>
      <c r="AB156" s="200"/>
      <c r="AC156" s="200"/>
      <c r="AD156" s="200"/>
      <c r="AE156" s="200"/>
      <c r="AF156" s="167"/>
      <c r="AG156" s="206"/>
      <c r="AH156" s="172" t="s">
        <v>610</v>
      </c>
      <c r="AI156" s="172" t="s">
        <v>604</v>
      </c>
      <c r="AJ156" s="167" t="s">
        <v>578</v>
      </c>
      <c r="AK156" s="167"/>
      <c r="AL156" s="167"/>
      <c r="AM156" s="167"/>
      <c r="AN156" s="167"/>
      <c r="AO156" s="167"/>
      <c r="AP156" s="167"/>
      <c r="AQ156" s="189"/>
      <c r="AR156" s="189"/>
      <c r="AS156" s="189"/>
    </row>
    <row r="157" s="152" customFormat="1" ht="44.25" hidden="1" customHeight="1" spans="1:45">
      <c r="A157" s="166" t="s">
        <v>348</v>
      </c>
      <c r="B157" s="167" t="s">
        <v>380</v>
      </c>
      <c r="C157" s="167" t="s">
        <v>201</v>
      </c>
      <c r="D157" s="168">
        <v>156</v>
      </c>
      <c r="E157" s="167" t="s">
        <v>611</v>
      </c>
      <c r="F157" s="167" t="s">
        <v>611</v>
      </c>
      <c r="G157" s="199"/>
      <c r="H157" s="199"/>
      <c r="I157" s="199"/>
      <c r="J157" s="199"/>
      <c r="K157" s="179">
        <v>0.5</v>
      </c>
      <c r="L157" s="179"/>
      <c r="M157" s="200"/>
      <c r="N157" s="178" t="s">
        <v>104</v>
      </c>
      <c r="O157" s="178"/>
      <c r="P157" s="178"/>
      <c r="Q157" s="178"/>
      <c r="R157" s="178"/>
      <c r="S157" s="178"/>
      <c r="T157" s="200"/>
      <c r="U157" s="200"/>
      <c r="V157" s="202">
        <v>3</v>
      </c>
      <c r="W157" s="202"/>
      <c r="X157" s="202"/>
      <c r="Y157" s="202"/>
      <c r="Z157" s="202"/>
      <c r="AA157" s="202"/>
      <c r="AB157" s="200"/>
      <c r="AC157" s="200"/>
      <c r="AD157" s="200"/>
      <c r="AE157" s="200"/>
      <c r="AF157" s="167"/>
      <c r="AG157" s="206"/>
      <c r="AH157" s="172" t="s">
        <v>612</v>
      </c>
      <c r="AI157" s="167" t="s">
        <v>604</v>
      </c>
      <c r="AJ157" s="167" t="s">
        <v>578</v>
      </c>
      <c r="AK157" s="167"/>
      <c r="AL157" s="167"/>
      <c r="AM157" s="167"/>
      <c r="AN157" s="167"/>
      <c r="AO157" s="167"/>
      <c r="AP157" s="167"/>
      <c r="AQ157" s="189"/>
      <c r="AR157" s="189"/>
      <c r="AS157" s="189"/>
    </row>
  </sheetData>
  <sheetProtection formatCells="0" insertHyperlinks="0" autoFilter="0"/>
  <autoFilter ref="A1:AS157">
    <filterColumn colId="35">
      <customFilters>
        <customFilter operator="equal" val="Baidu"/>
        <customFilter operator="equal" val="Desay/Baidu"/>
      </customFilters>
    </filterColumn>
    <extLst/>
  </autoFilter>
  <sortState ref="B2:AI90">
    <sortCondition ref="D2:D90"/>
  </sortState>
  <conditionalFormatting sqref="S35">
    <cfRule type="expression" dxfId="0" priority="326">
      <formula>$S159&gt;$AS159</formula>
    </cfRule>
  </conditionalFormatting>
  <conditionalFormatting sqref="S36">
    <cfRule type="expression" dxfId="0" priority="327">
      <formula>$S87&gt;$AS87</formula>
    </cfRule>
  </conditionalFormatting>
  <conditionalFormatting sqref="S40">
    <cfRule type="expression" dxfId="0" priority="325">
      <formula>$S35&gt;$AS35</formula>
    </cfRule>
  </conditionalFormatting>
  <conditionalFormatting sqref="S87">
    <cfRule type="expression" dxfId="0" priority="265">
      <formula>$R$2&gt;$AF$2</formula>
    </cfRule>
    <cfRule type="expression" dxfId="0" priority="266">
      <formula>$R86&gt;$AF86</formula>
    </cfRule>
  </conditionalFormatting>
  <conditionalFormatting sqref="S88">
    <cfRule type="expression" dxfId="0" priority="246">
      <formula>#REF!&gt;#REF!</formula>
    </cfRule>
  </conditionalFormatting>
  <conditionalFormatting sqref="S110">
    <cfRule type="expression" dxfId="0" priority="157">
      <formula>#REF!&gt;#REF!</formula>
    </cfRule>
  </conditionalFormatting>
  <conditionalFormatting sqref="S117">
    <cfRule type="expression" dxfId="0" priority="333">
      <formula>#REF!&gt;#REF!</formula>
    </cfRule>
  </conditionalFormatting>
  <conditionalFormatting sqref="S145">
    <cfRule type="expression" dxfId="0" priority="280">
      <formula>#REF!&gt;#REF!</formula>
    </cfRule>
  </conditionalFormatting>
  <conditionalFormatting sqref="S76:S86 S2:S13 S15:S33 S88:S96 S35:S66 S141:S152 S101:S135">
    <cfRule type="expression" dxfId="0" priority="305">
      <formula>$S$2&gt;$AS$2</formula>
    </cfRule>
  </conditionalFormatting>
  <conditionalFormatting sqref="S101:S109 S76:S86 S15:S33 S41:S50 S89:S96 S37:S39 S2:S13 S52:S65 S141:S144 S146:S152 S111:S116 S118:S135">
    <cfRule type="expression" dxfId="0" priority="312">
      <formula>$S1&gt;$AS1</formula>
    </cfRule>
  </conditionalFormatting>
  <conditionalFormatting sqref="AJ76:AJ87 AJ36:AJ39 AJ158:AP1048576 AJ49:AJ57 AJ15:AJ21 AJ26:AJ29 AJ41:AJ42 AJ59:AJ62 AJ66 AJ45 AJ101:AJ157">
    <cfRule type="containsText" dxfId="1" priority="153" operator="between" text="Desay">
      <formula>NOT(ISERROR(SEARCH("Desay",AJ15)))</formula>
    </cfRule>
  </conditionalFormatting>
  <conditionalFormatting sqref="S51 S66">
    <cfRule type="expression" dxfId="0" priority="323">
      <formula>$S49&gt;$AS49</formula>
    </cfRule>
  </conditionalFormatting>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S95"/>
  <sheetViews>
    <sheetView topLeftCell="C30" workbookViewId="0">
      <selection activeCell="S90" sqref="S90"/>
    </sheetView>
  </sheetViews>
  <sheetFormatPr defaultColWidth="8.71428571428571" defaultRowHeight="12.4"/>
  <cols>
    <col min="1" max="1" width="17.8571428571429" style="91" customWidth="1"/>
    <col min="2" max="2" width="20.5714285714286" style="91" customWidth="1"/>
    <col min="3" max="3" width="81.8571428571429" style="91" customWidth="1"/>
    <col min="4" max="4" width="23.1428571428571" style="91" hidden="1" customWidth="1"/>
    <col min="5" max="5" width="16.4285714285714" style="92" customWidth="1"/>
    <col min="6" max="6" width="14.7142857142857" style="92" hidden="1" customWidth="1"/>
    <col min="7" max="7" width="17.4285714285714" style="90" hidden="1" customWidth="1"/>
    <col min="8" max="8" width="18" style="90" hidden="1" customWidth="1"/>
    <col min="9" max="9" width="30.2857142857143" style="90" hidden="1" customWidth="1"/>
    <col min="10" max="10" width="35.1428571428571" style="90" hidden="1" customWidth="1"/>
    <col min="11" max="11" width="14.7142857142857" style="90" customWidth="1"/>
    <col min="12" max="15" width="8.71428571428571" style="91" hidden="1" customWidth="1"/>
    <col min="16" max="17" width="12.7857142857143" style="93"/>
    <col min="18" max="16384" width="8.71428571428571" style="91"/>
  </cols>
  <sheetData>
    <row r="1" ht="31" spans="1:19">
      <c r="A1" s="94" t="s">
        <v>613</v>
      </c>
      <c r="B1" s="94" t="s">
        <v>614</v>
      </c>
      <c r="C1" s="94" t="s">
        <v>615</v>
      </c>
      <c r="D1" s="94" t="s">
        <v>616</v>
      </c>
      <c r="E1" s="119" t="s">
        <v>617</v>
      </c>
      <c r="F1" s="119" t="s">
        <v>618</v>
      </c>
      <c r="G1" s="119" t="s">
        <v>619</v>
      </c>
      <c r="H1" s="119" t="s">
        <v>620</v>
      </c>
      <c r="I1" s="119" t="s">
        <v>621</v>
      </c>
      <c r="J1" s="119" t="s">
        <v>622</v>
      </c>
      <c r="K1" s="119" t="s">
        <v>36</v>
      </c>
      <c r="L1" s="119" t="s">
        <v>97</v>
      </c>
      <c r="M1" s="119" t="s">
        <v>27</v>
      </c>
      <c r="N1" s="119" t="s">
        <v>28</v>
      </c>
      <c r="O1" s="119" t="s">
        <v>29</v>
      </c>
      <c r="P1" s="119" t="s">
        <v>30</v>
      </c>
      <c r="Q1" s="119" t="s">
        <v>31</v>
      </c>
      <c r="R1" s="119" t="s">
        <v>32</v>
      </c>
      <c r="S1" s="119" t="s">
        <v>99</v>
      </c>
    </row>
    <row r="2" s="89" customFormat="1" ht="31.5" hidden="1" customHeight="1" spans="1:19">
      <c r="A2" s="95" t="s">
        <v>623</v>
      </c>
      <c r="B2" s="96"/>
      <c r="C2" s="97" t="s">
        <v>624</v>
      </c>
      <c r="D2" s="98"/>
      <c r="E2" s="120" t="s">
        <v>625</v>
      </c>
      <c r="F2" s="120"/>
      <c r="G2" s="121"/>
      <c r="H2" s="121"/>
      <c r="I2" s="130"/>
      <c r="J2" s="121"/>
      <c r="K2" s="121" t="s">
        <v>113</v>
      </c>
      <c r="L2" s="131"/>
      <c r="M2" s="131"/>
      <c r="N2" s="131"/>
      <c r="O2" s="131"/>
      <c r="P2" s="131"/>
      <c r="Q2" s="131"/>
      <c r="R2" s="131"/>
      <c r="S2" s="131"/>
    </row>
    <row r="3" ht="25" spans="1:19">
      <c r="A3" s="99" t="s">
        <v>626</v>
      </c>
      <c r="B3" s="100" t="s">
        <v>627</v>
      </c>
      <c r="C3" s="97" t="s">
        <v>628</v>
      </c>
      <c r="D3" s="97"/>
      <c r="E3" s="118" t="s">
        <v>629</v>
      </c>
      <c r="F3" s="118"/>
      <c r="G3" s="122"/>
      <c r="H3" s="122"/>
      <c r="I3" s="132"/>
      <c r="J3" s="122"/>
      <c r="K3" s="122" t="s">
        <v>133</v>
      </c>
      <c r="L3" s="133"/>
      <c r="M3" s="133"/>
      <c r="N3" s="133"/>
      <c r="O3" s="133"/>
      <c r="P3" s="135" t="s">
        <v>9</v>
      </c>
      <c r="Q3" s="135" t="s">
        <v>9</v>
      </c>
      <c r="R3" s="133"/>
      <c r="S3" s="133"/>
    </row>
    <row r="4" ht="13" spans="1:19">
      <c r="A4" s="99"/>
      <c r="B4" s="101"/>
      <c r="C4" s="97" t="s">
        <v>630</v>
      </c>
      <c r="D4" s="97"/>
      <c r="E4" s="118"/>
      <c r="F4" s="118"/>
      <c r="G4" s="122"/>
      <c r="H4" s="122"/>
      <c r="I4" s="132"/>
      <c r="J4" s="122"/>
      <c r="K4" s="122" t="s">
        <v>133</v>
      </c>
      <c r="L4" s="133"/>
      <c r="M4" s="133"/>
      <c r="N4" s="133"/>
      <c r="O4" s="133"/>
      <c r="P4" s="135" t="s">
        <v>9</v>
      </c>
      <c r="Q4" s="135" t="s">
        <v>9</v>
      </c>
      <c r="R4" s="133"/>
      <c r="S4" s="133"/>
    </row>
    <row r="5" ht="13" spans="1:19">
      <c r="A5" s="99"/>
      <c r="B5" s="101"/>
      <c r="C5" s="97" t="s">
        <v>631</v>
      </c>
      <c r="D5" s="97"/>
      <c r="E5" s="118"/>
      <c r="F5" s="118"/>
      <c r="G5" s="122"/>
      <c r="H5" s="122"/>
      <c r="I5" s="132"/>
      <c r="J5" s="122"/>
      <c r="K5" s="122" t="s">
        <v>133</v>
      </c>
      <c r="L5" s="133"/>
      <c r="M5" s="133"/>
      <c r="N5" s="133"/>
      <c r="O5" s="133"/>
      <c r="P5" s="135" t="s">
        <v>9</v>
      </c>
      <c r="Q5" s="135" t="s">
        <v>9</v>
      </c>
      <c r="R5" s="133"/>
      <c r="S5" s="133"/>
    </row>
    <row r="6" ht="13" spans="1:19">
      <c r="A6" s="99"/>
      <c r="B6" s="101"/>
      <c r="C6" s="97" t="s">
        <v>632</v>
      </c>
      <c r="D6" s="97"/>
      <c r="E6" s="118"/>
      <c r="F6" s="118"/>
      <c r="G6" s="122"/>
      <c r="H6" s="122"/>
      <c r="I6" s="132"/>
      <c r="J6" s="122"/>
      <c r="K6" s="122" t="s">
        <v>133</v>
      </c>
      <c r="L6" s="133"/>
      <c r="M6" s="133"/>
      <c r="N6" s="133"/>
      <c r="O6" s="133"/>
      <c r="P6" s="135" t="s">
        <v>9</v>
      </c>
      <c r="Q6" s="135" t="s">
        <v>9</v>
      </c>
      <c r="R6" s="133"/>
      <c r="S6" s="133"/>
    </row>
    <row r="7" ht="13" spans="1:19">
      <c r="A7" s="99"/>
      <c r="B7" s="101"/>
      <c r="C7" s="97" t="s">
        <v>633</v>
      </c>
      <c r="D7" s="97"/>
      <c r="E7" s="118"/>
      <c r="F7" s="118"/>
      <c r="G7" s="122"/>
      <c r="H7" s="122"/>
      <c r="I7" s="132"/>
      <c r="J7" s="122"/>
      <c r="K7" s="122" t="s">
        <v>133</v>
      </c>
      <c r="L7" s="133"/>
      <c r="M7" s="133"/>
      <c r="N7" s="133"/>
      <c r="O7" s="133"/>
      <c r="P7" s="135" t="s">
        <v>9</v>
      </c>
      <c r="Q7" s="135" t="s">
        <v>9</v>
      </c>
      <c r="R7" s="133"/>
      <c r="S7" s="133"/>
    </row>
    <row r="8" ht="13" spans="1:19">
      <c r="A8" s="99"/>
      <c r="B8" s="101"/>
      <c r="C8" s="97" t="s">
        <v>634</v>
      </c>
      <c r="D8" s="97"/>
      <c r="E8" s="118"/>
      <c r="F8" s="118"/>
      <c r="G8" s="122"/>
      <c r="H8" s="122"/>
      <c r="I8" s="132"/>
      <c r="J8" s="122"/>
      <c r="K8" s="122" t="s">
        <v>133</v>
      </c>
      <c r="L8" s="133"/>
      <c r="M8" s="133"/>
      <c r="N8" s="133"/>
      <c r="O8" s="133"/>
      <c r="P8" s="135" t="s">
        <v>9</v>
      </c>
      <c r="Q8" s="135" t="s">
        <v>9</v>
      </c>
      <c r="R8" s="133"/>
      <c r="S8" s="133"/>
    </row>
    <row r="9" ht="13" spans="1:19">
      <c r="A9" s="99"/>
      <c r="B9" s="101"/>
      <c r="C9" s="97" t="s">
        <v>635</v>
      </c>
      <c r="D9" s="97"/>
      <c r="E9" s="118"/>
      <c r="F9" s="118"/>
      <c r="G9" s="122"/>
      <c r="H9" s="122"/>
      <c r="I9" s="132"/>
      <c r="J9" s="122"/>
      <c r="K9" s="122" t="s">
        <v>133</v>
      </c>
      <c r="L9" s="133"/>
      <c r="M9" s="133"/>
      <c r="N9" s="133"/>
      <c r="O9" s="133"/>
      <c r="P9" s="135" t="s">
        <v>9</v>
      </c>
      <c r="Q9" s="135" t="s">
        <v>9</v>
      </c>
      <c r="R9" s="133"/>
      <c r="S9" s="133"/>
    </row>
    <row r="10" ht="14" spans="1:19">
      <c r="A10" s="99"/>
      <c r="B10" s="101"/>
      <c r="C10" s="102" t="s">
        <v>636</v>
      </c>
      <c r="D10" s="102"/>
      <c r="E10" s="118"/>
      <c r="F10" s="118"/>
      <c r="G10" s="122"/>
      <c r="H10" s="122"/>
      <c r="I10" s="132"/>
      <c r="J10" s="122"/>
      <c r="K10" s="122" t="s">
        <v>133</v>
      </c>
      <c r="L10" s="133"/>
      <c r="M10" s="133"/>
      <c r="N10" s="133"/>
      <c r="O10" s="133"/>
      <c r="P10" s="135" t="s">
        <v>9</v>
      </c>
      <c r="Q10" s="135" t="s">
        <v>9</v>
      </c>
      <c r="R10" s="133"/>
      <c r="S10" s="133"/>
    </row>
    <row r="11" ht="14" spans="1:19">
      <c r="A11" s="99"/>
      <c r="B11" s="101"/>
      <c r="C11" s="102" t="s">
        <v>637</v>
      </c>
      <c r="D11" s="102"/>
      <c r="E11" s="118"/>
      <c r="F11" s="118"/>
      <c r="G11" s="122"/>
      <c r="H11" s="122"/>
      <c r="I11" s="132"/>
      <c r="J11" s="122"/>
      <c r="K11" s="122" t="s">
        <v>133</v>
      </c>
      <c r="L11" s="133"/>
      <c r="M11" s="133"/>
      <c r="N11" s="133"/>
      <c r="O11" s="133"/>
      <c r="P11" s="135" t="s">
        <v>9</v>
      </c>
      <c r="Q11" s="135" t="s">
        <v>9</v>
      </c>
      <c r="R11" s="133"/>
      <c r="S11" s="133"/>
    </row>
    <row r="12" ht="14" spans="1:19">
      <c r="A12" s="99"/>
      <c r="B12" s="101"/>
      <c r="C12" s="102" t="s">
        <v>638</v>
      </c>
      <c r="D12" s="102"/>
      <c r="E12" s="118"/>
      <c r="F12" s="118"/>
      <c r="G12" s="122"/>
      <c r="H12" s="122"/>
      <c r="I12" s="132"/>
      <c r="J12" s="122"/>
      <c r="K12" s="122" t="s">
        <v>133</v>
      </c>
      <c r="L12" s="133"/>
      <c r="M12" s="133"/>
      <c r="N12" s="133"/>
      <c r="O12" s="133"/>
      <c r="P12" s="135" t="s">
        <v>9</v>
      </c>
      <c r="Q12" s="135" t="s">
        <v>9</v>
      </c>
      <c r="R12" s="133"/>
      <c r="S12" s="133"/>
    </row>
    <row r="13" ht="14" spans="1:19">
      <c r="A13" s="99"/>
      <c r="B13" s="101"/>
      <c r="C13" s="102" t="s">
        <v>639</v>
      </c>
      <c r="D13" s="102"/>
      <c r="E13" s="118"/>
      <c r="F13" s="118"/>
      <c r="G13" s="122"/>
      <c r="H13" s="122"/>
      <c r="I13" s="132"/>
      <c r="J13" s="122"/>
      <c r="K13" s="122" t="s">
        <v>133</v>
      </c>
      <c r="L13" s="133"/>
      <c r="M13" s="133"/>
      <c r="N13" s="133"/>
      <c r="O13" s="133"/>
      <c r="P13" s="135" t="s">
        <v>9</v>
      </c>
      <c r="Q13" s="135" t="s">
        <v>9</v>
      </c>
      <c r="R13" s="133"/>
      <c r="S13" s="133"/>
    </row>
    <row r="14" ht="13" spans="1:19">
      <c r="A14" s="99"/>
      <c r="B14" s="101"/>
      <c r="C14" s="97" t="s">
        <v>640</v>
      </c>
      <c r="D14" s="97"/>
      <c r="E14" s="118"/>
      <c r="F14" s="118"/>
      <c r="G14" s="122"/>
      <c r="H14" s="122"/>
      <c r="I14" s="132"/>
      <c r="J14" s="122"/>
      <c r="K14" s="122" t="s">
        <v>133</v>
      </c>
      <c r="L14" s="133"/>
      <c r="M14" s="133"/>
      <c r="N14" s="133"/>
      <c r="O14" s="133"/>
      <c r="P14" s="135" t="s">
        <v>9</v>
      </c>
      <c r="Q14" s="135" t="s">
        <v>9</v>
      </c>
      <c r="R14" s="133"/>
      <c r="S14" s="133"/>
    </row>
    <row r="15" ht="13" spans="1:19">
      <c r="A15" s="99"/>
      <c r="B15" s="101"/>
      <c r="C15" s="97" t="s">
        <v>641</v>
      </c>
      <c r="D15" s="97"/>
      <c r="E15" s="118"/>
      <c r="F15" s="118"/>
      <c r="G15" s="122"/>
      <c r="H15" s="122"/>
      <c r="I15" s="132"/>
      <c r="J15" s="122"/>
      <c r="K15" s="122" t="s">
        <v>133</v>
      </c>
      <c r="L15" s="133"/>
      <c r="M15" s="133"/>
      <c r="N15" s="133"/>
      <c r="O15" s="133"/>
      <c r="P15" s="135" t="s">
        <v>9</v>
      </c>
      <c r="Q15" s="135" t="s">
        <v>9</v>
      </c>
      <c r="R15" s="133"/>
      <c r="S15" s="133"/>
    </row>
    <row r="16" ht="13" spans="1:19">
      <c r="A16" s="99"/>
      <c r="B16" s="101"/>
      <c r="C16" s="97" t="s">
        <v>642</v>
      </c>
      <c r="D16" s="97"/>
      <c r="E16" s="118"/>
      <c r="F16" s="118"/>
      <c r="G16" s="122"/>
      <c r="H16" s="122"/>
      <c r="I16" s="132"/>
      <c r="J16" s="122"/>
      <c r="K16" s="122" t="s">
        <v>133</v>
      </c>
      <c r="L16" s="133"/>
      <c r="M16" s="133"/>
      <c r="N16" s="133"/>
      <c r="O16" s="133"/>
      <c r="P16" s="135" t="s">
        <v>9</v>
      </c>
      <c r="Q16" s="135" t="s">
        <v>9</v>
      </c>
      <c r="R16" s="133"/>
      <c r="S16" s="133"/>
    </row>
    <row r="17" ht="13" spans="1:19">
      <c r="A17" s="99"/>
      <c r="B17" s="101"/>
      <c r="C17" s="97" t="s">
        <v>643</v>
      </c>
      <c r="D17" s="97"/>
      <c r="E17" s="118"/>
      <c r="F17" s="118"/>
      <c r="G17" s="122"/>
      <c r="H17" s="122"/>
      <c r="I17" s="132"/>
      <c r="J17" s="122"/>
      <c r="K17" s="122" t="s">
        <v>133</v>
      </c>
      <c r="L17" s="133"/>
      <c r="M17" s="133"/>
      <c r="N17" s="133"/>
      <c r="O17" s="133"/>
      <c r="P17" s="135" t="s">
        <v>9</v>
      </c>
      <c r="Q17" s="135" t="s">
        <v>9</v>
      </c>
      <c r="R17" s="133"/>
      <c r="S17" s="133"/>
    </row>
    <row r="18" ht="13" spans="1:19">
      <c r="A18" s="99"/>
      <c r="B18" s="101"/>
      <c r="C18" s="97" t="s">
        <v>644</v>
      </c>
      <c r="D18" s="97"/>
      <c r="E18" s="118"/>
      <c r="F18" s="118"/>
      <c r="G18" s="122"/>
      <c r="H18" s="122"/>
      <c r="I18" s="132"/>
      <c r="J18" s="122"/>
      <c r="K18" s="122" t="s">
        <v>133</v>
      </c>
      <c r="L18" s="133"/>
      <c r="M18" s="133"/>
      <c r="N18" s="133"/>
      <c r="O18" s="133"/>
      <c r="P18" s="135" t="s">
        <v>9</v>
      </c>
      <c r="Q18" s="135" t="s">
        <v>9</v>
      </c>
      <c r="R18" s="133"/>
      <c r="S18" s="133"/>
    </row>
    <row r="19" ht="13" spans="1:19">
      <c r="A19" s="99"/>
      <c r="B19" s="101"/>
      <c r="C19" s="97" t="s">
        <v>645</v>
      </c>
      <c r="D19" s="97"/>
      <c r="E19" s="118"/>
      <c r="F19" s="118"/>
      <c r="G19" s="122"/>
      <c r="H19" s="122"/>
      <c r="I19" s="132"/>
      <c r="J19" s="122"/>
      <c r="K19" s="122" t="s">
        <v>133</v>
      </c>
      <c r="L19" s="133"/>
      <c r="M19" s="133"/>
      <c r="N19" s="133"/>
      <c r="O19" s="133"/>
      <c r="P19" s="135" t="s">
        <v>9</v>
      </c>
      <c r="Q19" s="135" t="s">
        <v>9</v>
      </c>
      <c r="R19" s="133"/>
      <c r="S19" s="133"/>
    </row>
    <row r="20" ht="13" spans="1:19">
      <c r="A20" s="99"/>
      <c r="B20" s="101"/>
      <c r="C20" s="97" t="s">
        <v>646</v>
      </c>
      <c r="D20" s="97"/>
      <c r="E20" s="118"/>
      <c r="F20" s="118"/>
      <c r="G20" s="122"/>
      <c r="H20" s="122"/>
      <c r="I20" s="132"/>
      <c r="J20" s="122"/>
      <c r="K20" s="122" t="s">
        <v>133</v>
      </c>
      <c r="L20" s="133"/>
      <c r="M20" s="133"/>
      <c r="N20" s="133"/>
      <c r="O20" s="133"/>
      <c r="P20" s="135" t="s">
        <v>9</v>
      </c>
      <c r="Q20" s="135" t="s">
        <v>9</v>
      </c>
      <c r="R20" s="133"/>
      <c r="S20" s="133"/>
    </row>
    <row r="21" ht="13" spans="1:19">
      <c r="A21" s="99"/>
      <c r="B21" s="101"/>
      <c r="C21" s="97" t="s">
        <v>647</v>
      </c>
      <c r="D21" s="97"/>
      <c r="E21" s="118"/>
      <c r="F21" s="118"/>
      <c r="G21" s="122"/>
      <c r="H21" s="122"/>
      <c r="I21" s="132"/>
      <c r="J21" s="122"/>
      <c r="K21" s="122" t="s">
        <v>133</v>
      </c>
      <c r="L21" s="133"/>
      <c r="M21" s="133"/>
      <c r="N21" s="133"/>
      <c r="O21" s="133"/>
      <c r="P21" s="135" t="s">
        <v>9</v>
      </c>
      <c r="Q21" s="135" t="s">
        <v>9</v>
      </c>
      <c r="R21" s="133"/>
      <c r="S21" s="133"/>
    </row>
    <row r="22" ht="13" spans="1:19">
      <c r="A22" s="99"/>
      <c r="B22" s="101"/>
      <c r="C22" s="97" t="s">
        <v>648</v>
      </c>
      <c r="D22" s="97"/>
      <c r="E22" s="118"/>
      <c r="F22" s="118"/>
      <c r="G22" s="122"/>
      <c r="H22" s="122"/>
      <c r="I22" s="132"/>
      <c r="J22" s="122"/>
      <c r="K22" s="122" t="s">
        <v>133</v>
      </c>
      <c r="L22" s="133"/>
      <c r="M22" s="133"/>
      <c r="N22" s="133"/>
      <c r="O22" s="133"/>
      <c r="P22" s="135" t="s">
        <v>9</v>
      </c>
      <c r="Q22" s="135" t="s">
        <v>9</v>
      </c>
      <c r="R22" s="133"/>
      <c r="S22" s="133"/>
    </row>
    <row r="23" ht="13" spans="1:19">
      <c r="A23" s="99"/>
      <c r="B23" s="101"/>
      <c r="C23" s="97" t="s">
        <v>649</v>
      </c>
      <c r="D23" s="97"/>
      <c r="E23" s="118"/>
      <c r="F23" s="118"/>
      <c r="G23" s="122"/>
      <c r="H23" s="122"/>
      <c r="I23" s="132"/>
      <c r="J23" s="122"/>
      <c r="K23" s="122" t="s">
        <v>133</v>
      </c>
      <c r="L23" s="133"/>
      <c r="M23" s="133"/>
      <c r="N23" s="133"/>
      <c r="O23" s="133"/>
      <c r="P23" s="135" t="s">
        <v>9</v>
      </c>
      <c r="Q23" s="135" t="s">
        <v>9</v>
      </c>
      <c r="R23" s="133"/>
      <c r="S23" s="133"/>
    </row>
    <row r="24" ht="13" spans="1:19">
      <c r="A24" s="99"/>
      <c r="B24" s="101"/>
      <c r="C24" s="97" t="s">
        <v>650</v>
      </c>
      <c r="D24" s="97"/>
      <c r="E24" s="118"/>
      <c r="F24" s="118"/>
      <c r="G24" s="122"/>
      <c r="H24" s="122"/>
      <c r="I24" s="132"/>
      <c r="J24" s="122"/>
      <c r="K24" s="122" t="s">
        <v>133</v>
      </c>
      <c r="L24" s="133"/>
      <c r="M24" s="133"/>
      <c r="N24" s="133"/>
      <c r="O24" s="133"/>
      <c r="P24" s="135" t="s">
        <v>9</v>
      </c>
      <c r="Q24" s="135" t="s">
        <v>9</v>
      </c>
      <c r="R24" s="133"/>
      <c r="S24" s="133"/>
    </row>
    <row r="25" ht="13" spans="1:19">
      <c r="A25" s="99"/>
      <c r="B25" s="101"/>
      <c r="C25" s="97" t="s">
        <v>651</v>
      </c>
      <c r="D25" s="97"/>
      <c r="E25" s="118"/>
      <c r="F25" s="118"/>
      <c r="G25" s="122"/>
      <c r="H25" s="122"/>
      <c r="I25" s="132"/>
      <c r="J25" s="122"/>
      <c r="K25" s="122" t="s">
        <v>133</v>
      </c>
      <c r="L25" s="133"/>
      <c r="M25" s="133"/>
      <c r="N25" s="133"/>
      <c r="O25" s="133"/>
      <c r="P25" s="135" t="s">
        <v>9</v>
      </c>
      <c r="Q25" s="135" t="s">
        <v>9</v>
      </c>
      <c r="R25" s="133"/>
      <c r="S25" s="133"/>
    </row>
    <row r="26" ht="13" spans="1:19">
      <c r="A26" s="99"/>
      <c r="B26" s="101"/>
      <c r="C26" s="97" t="s">
        <v>652</v>
      </c>
      <c r="D26" s="97"/>
      <c r="E26" s="118"/>
      <c r="F26" s="118"/>
      <c r="G26" s="122"/>
      <c r="H26" s="122"/>
      <c r="I26" s="132"/>
      <c r="J26" s="122"/>
      <c r="K26" s="122" t="s">
        <v>133</v>
      </c>
      <c r="L26" s="133"/>
      <c r="M26" s="133"/>
      <c r="N26" s="133"/>
      <c r="O26" s="133"/>
      <c r="P26" s="135" t="s">
        <v>9</v>
      </c>
      <c r="Q26" s="135" t="s">
        <v>9</v>
      </c>
      <c r="R26" s="133"/>
      <c r="S26" s="133"/>
    </row>
    <row r="27" ht="13" spans="1:19">
      <c r="A27" s="99"/>
      <c r="B27" s="101"/>
      <c r="C27" s="97" t="s">
        <v>653</v>
      </c>
      <c r="D27" s="97"/>
      <c r="E27" s="118"/>
      <c r="F27" s="118"/>
      <c r="G27" s="122"/>
      <c r="H27" s="122"/>
      <c r="I27" s="132"/>
      <c r="J27" s="122"/>
      <c r="K27" s="122" t="s">
        <v>133</v>
      </c>
      <c r="L27" s="133"/>
      <c r="M27" s="133"/>
      <c r="N27" s="133"/>
      <c r="O27" s="133"/>
      <c r="P27" s="135" t="s">
        <v>9</v>
      </c>
      <c r="Q27" s="135" t="s">
        <v>9</v>
      </c>
      <c r="R27" s="133"/>
      <c r="S27" s="133"/>
    </row>
    <row r="28" ht="13" spans="1:19">
      <c r="A28" s="99"/>
      <c r="B28" s="101"/>
      <c r="C28" s="97" t="s">
        <v>654</v>
      </c>
      <c r="D28" s="97"/>
      <c r="E28" s="118"/>
      <c r="F28" s="118"/>
      <c r="G28" s="122"/>
      <c r="H28" s="122"/>
      <c r="I28" s="132"/>
      <c r="J28" s="122"/>
      <c r="K28" s="122" t="s">
        <v>133</v>
      </c>
      <c r="L28" s="133"/>
      <c r="M28" s="133"/>
      <c r="N28" s="133"/>
      <c r="O28" s="133"/>
      <c r="P28" s="135" t="s">
        <v>9</v>
      </c>
      <c r="Q28" s="135" t="s">
        <v>9</v>
      </c>
      <c r="R28" s="133"/>
      <c r="S28" s="133"/>
    </row>
    <row r="29" ht="13" spans="1:19">
      <c r="A29" s="99"/>
      <c r="B29" s="101"/>
      <c r="C29" s="97" t="s">
        <v>655</v>
      </c>
      <c r="D29" s="97"/>
      <c r="E29" s="118"/>
      <c r="F29" s="118"/>
      <c r="G29" s="122"/>
      <c r="H29" s="122"/>
      <c r="I29" s="132"/>
      <c r="J29" s="122"/>
      <c r="K29" s="122" t="s">
        <v>133</v>
      </c>
      <c r="L29" s="133"/>
      <c r="M29" s="133"/>
      <c r="N29" s="133"/>
      <c r="O29" s="133"/>
      <c r="P29" s="135" t="s">
        <v>9</v>
      </c>
      <c r="Q29" s="135" t="s">
        <v>9</v>
      </c>
      <c r="R29" s="133"/>
      <c r="S29" s="133"/>
    </row>
    <row r="30" ht="25" spans="1:19">
      <c r="A30" s="99"/>
      <c r="B30" s="101"/>
      <c r="C30" s="97" t="s">
        <v>656</v>
      </c>
      <c r="D30" s="97"/>
      <c r="E30" s="118"/>
      <c r="F30" s="118"/>
      <c r="G30" s="122"/>
      <c r="H30" s="122"/>
      <c r="I30" s="132"/>
      <c r="J30" s="122"/>
      <c r="K30" s="122" t="s">
        <v>133</v>
      </c>
      <c r="L30" s="133"/>
      <c r="M30" s="133"/>
      <c r="N30" s="133"/>
      <c r="O30" s="133"/>
      <c r="P30" s="135" t="s">
        <v>9</v>
      </c>
      <c r="Q30" s="135" t="s">
        <v>9</v>
      </c>
      <c r="R30" s="133"/>
      <c r="S30" s="133"/>
    </row>
    <row r="31" ht="13" spans="1:19">
      <c r="A31" s="99"/>
      <c r="B31" s="101"/>
      <c r="C31" s="97" t="s">
        <v>657</v>
      </c>
      <c r="D31" s="97"/>
      <c r="E31" s="118"/>
      <c r="F31" s="118"/>
      <c r="G31" s="122"/>
      <c r="H31" s="122"/>
      <c r="I31" s="132"/>
      <c r="J31" s="122"/>
      <c r="K31" s="122" t="s">
        <v>133</v>
      </c>
      <c r="L31" s="133"/>
      <c r="M31" s="133"/>
      <c r="N31" s="133"/>
      <c r="O31" s="133"/>
      <c r="P31" s="135" t="s">
        <v>9</v>
      </c>
      <c r="Q31" s="135" t="s">
        <v>9</v>
      </c>
      <c r="R31" s="133"/>
      <c r="S31" s="133"/>
    </row>
    <row r="32" ht="13" spans="1:19">
      <c r="A32" s="99"/>
      <c r="B32" s="101"/>
      <c r="C32" s="97" t="s">
        <v>658</v>
      </c>
      <c r="D32" s="97"/>
      <c r="E32" s="118"/>
      <c r="F32" s="118"/>
      <c r="G32" s="122"/>
      <c r="H32" s="122"/>
      <c r="I32" s="132"/>
      <c r="J32" s="122"/>
      <c r="K32" s="122" t="s">
        <v>133</v>
      </c>
      <c r="L32" s="133"/>
      <c r="M32" s="133"/>
      <c r="N32" s="133"/>
      <c r="O32" s="133"/>
      <c r="P32" s="135" t="s">
        <v>9</v>
      </c>
      <c r="Q32" s="135" t="s">
        <v>9</v>
      </c>
      <c r="R32" s="133"/>
      <c r="S32" s="133"/>
    </row>
    <row r="33" ht="25" spans="1:19">
      <c r="A33" s="99"/>
      <c r="B33" s="101"/>
      <c r="C33" s="97" t="s">
        <v>659</v>
      </c>
      <c r="D33" s="97" t="s">
        <v>108</v>
      </c>
      <c r="E33" s="118" t="s">
        <v>625</v>
      </c>
      <c r="F33" s="118"/>
      <c r="G33" s="122"/>
      <c r="H33" s="122"/>
      <c r="I33" s="132"/>
      <c r="J33" s="122"/>
      <c r="K33" s="122" t="s">
        <v>133</v>
      </c>
      <c r="L33" s="133"/>
      <c r="M33" s="133"/>
      <c r="N33" s="133"/>
      <c r="O33" s="133"/>
      <c r="P33" s="135" t="s">
        <v>9</v>
      </c>
      <c r="Q33" s="135" t="s">
        <v>9</v>
      </c>
      <c r="R33" s="133"/>
      <c r="S33" s="133"/>
    </row>
    <row r="34" ht="25" spans="1:19">
      <c r="A34" s="99"/>
      <c r="B34" s="101"/>
      <c r="C34" s="97" t="s">
        <v>660</v>
      </c>
      <c r="D34" s="97" t="s">
        <v>108</v>
      </c>
      <c r="E34" s="118" t="s">
        <v>625</v>
      </c>
      <c r="F34" s="118"/>
      <c r="G34" s="122"/>
      <c r="H34" s="122"/>
      <c r="I34" s="132"/>
      <c r="J34" s="122"/>
      <c r="K34" s="122" t="s">
        <v>133</v>
      </c>
      <c r="L34" s="133"/>
      <c r="M34" s="133"/>
      <c r="N34" s="133"/>
      <c r="O34" s="133"/>
      <c r="P34" s="135" t="s">
        <v>9</v>
      </c>
      <c r="Q34" s="135" t="s">
        <v>9</v>
      </c>
      <c r="R34" s="133"/>
      <c r="S34" s="133"/>
    </row>
    <row r="35" ht="13" spans="1:19">
      <c r="A35" s="99"/>
      <c r="B35" s="103"/>
      <c r="C35" s="97" t="s">
        <v>661</v>
      </c>
      <c r="D35" s="97"/>
      <c r="E35" s="118" t="s">
        <v>625</v>
      </c>
      <c r="F35" s="118"/>
      <c r="G35" s="122"/>
      <c r="H35" s="122"/>
      <c r="I35" s="132"/>
      <c r="J35" s="122"/>
      <c r="K35" s="122" t="s">
        <v>133</v>
      </c>
      <c r="L35" s="133"/>
      <c r="M35" s="133"/>
      <c r="N35" s="133"/>
      <c r="O35" s="133"/>
      <c r="P35" s="135" t="s">
        <v>9</v>
      </c>
      <c r="Q35" s="135" t="s">
        <v>9</v>
      </c>
      <c r="R35" s="133"/>
      <c r="S35" s="133"/>
    </row>
    <row r="36" ht="13" spans="1:19">
      <c r="A36" s="104" t="s">
        <v>662</v>
      </c>
      <c r="B36" s="104" t="s">
        <v>663</v>
      </c>
      <c r="C36" s="97" t="s">
        <v>664</v>
      </c>
      <c r="D36" s="97"/>
      <c r="E36" s="118" t="s">
        <v>665</v>
      </c>
      <c r="F36" s="118"/>
      <c r="G36" s="122"/>
      <c r="H36" s="122"/>
      <c r="I36" s="132"/>
      <c r="J36" s="122"/>
      <c r="K36" s="122" t="s">
        <v>133</v>
      </c>
      <c r="L36" s="133"/>
      <c r="M36" s="133"/>
      <c r="N36" s="133"/>
      <c r="O36" s="133"/>
      <c r="P36" s="136">
        <f>(734+816+771)/3</f>
        <v>773.666666666667</v>
      </c>
      <c r="Q36" s="135">
        <v>812</v>
      </c>
      <c r="R36" s="133"/>
      <c r="S36" s="133"/>
    </row>
    <row r="37" ht="13" spans="1:19">
      <c r="A37" s="99"/>
      <c r="B37" s="99"/>
      <c r="C37" s="97" t="s">
        <v>666</v>
      </c>
      <c r="D37" s="105"/>
      <c r="E37" s="113" t="s">
        <v>667</v>
      </c>
      <c r="F37" s="113"/>
      <c r="G37" s="123"/>
      <c r="H37" s="123"/>
      <c r="I37" s="132"/>
      <c r="J37" s="123"/>
      <c r="K37" s="122" t="s">
        <v>133</v>
      </c>
      <c r="L37" s="133"/>
      <c r="M37" s="133"/>
      <c r="N37" s="133"/>
      <c r="O37" s="133"/>
      <c r="P37" s="137">
        <f>(1.224+1.3+1.413)/3</f>
        <v>1.31233333333333</v>
      </c>
      <c r="Q37" s="135">
        <v>1.265</v>
      </c>
      <c r="R37" s="133"/>
      <c r="S37" s="133"/>
    </row>
    <row r="38" ht="13" spans="1:19">
      <c r="A38" s="106"/>
      <c r="B38" s="99"/>
      <c r="C38" s="97" t="s">
        <v>668</v>
      </c>
      <c r="D38" s="97"/>
      <c r="E38" s="118" t="s">
        <v>669</v>
      </c>
      <c r="F38" s="118"/>
      <c r="G38" s="122"/>
      <c r="H38" s="122"/>
      <c r="I38" s="132"/>
      <c r="J38" s="122"/>
      <c r="K38" s="122" t="s">
        <v>133</v>
      </c>
      <c r="L38" s="133"/>
      <c r="M38" s="133"/>
      <c r="N38" s="133"/>
      <c r="O38" s="133"/>
      <c r="P38" s="136">
        <f>(511+551+492)/3</f>
        <v>518</v>
      </c>
      <c r="Q38" s="135">
        <v>551</v>
      </c>
      <c r="R38" s="133"/>
      <c r="S38" s="133"/>
    </row>
    <row r="39" ht="13" spans="1:19">
      <c r="A39" s="99"/>
      <c r="B39" s="99"/>
      <c r="C39" s="107" t="s">
        <v>670</v>
      </c>
      <c r="D39" s="108"/>
      <c r="E39" s="115"/>
      <c r="F39" s="115"/>
      <c r="G39" s="124"/>
      <c r="H39" s="124"/>
      <c r="I39" s="132"/>
      <c r="J39" s="124"/>
      <c r="K39" s="122" t="s">
        <v>133</v>
      </c>
      <c r="L39" s="133"/>
      <c r="M39" s="133"/>
      <c r="N39" s="133"/>
      <c r="O39" s="133"/>
      <c r="P39" s="138">
        <f>(1.237+1.12+1.516)/3</f>
        <v>1.291</v>
      </c>
      <c r="Q39" s="135">
        <v>1.2</v>
      </c>
      <c r="R39" s="133"/>
      <c r="S39" s="133"/>
    </row>
    <row r="40" ht="13" spans="1:19">
      <c r="A40" s="99"/>
      <c r="B40" s="99"/>
      <c r="C40" s="107" t="s">
        <v>671</v>
      </c>
      <c r="D40" s="108"/>
      <c r="E40" s="115"/>
      <c r="F40" s="115"/>
      <c r="G40" s="124"/>
      <c r="H40" s="124"/>
      <c r="I40" s="132"/>
      <c r="J40" s="124"/>
      <c r="K40" s="122" t="s">
        <v>133</v>
      </c>
      <c r="L40" s="133"/>
      <c r="M40" s="133"/>
      <c r="N40" s="133"/>
      <c r="O40" s="133"/>
      <c r="P40" s="138">
        <f>(877+912+798)/3</f>
        <v>862.333333333333</v>
      </c>
      <c r="Q40" s="135">
        <v>913</v>
      </c>
      <c r="R40" s="133"/>
      <c r="S40" s="133"/>
    </row>
    <row r="41" ht="13" spans="1:19">
      <c r="A41" s="99"/>
      <c r="B41" s="99"/>
      <c r="C41" s="97" t="s">
        <v>672</v>
      </c>
      <c r="D41" s="98"/>
      <c r="E41" s="115" t="s">
        <v>665</v>
      </c>
      <c r="F41" s="115"/>
      <c r="G41" s="124"/>
      <c r="H41" s="124"/>
      <c r="I41" s="132"/>
      <c r="J41" s="124"/>
      <c r="K41" s="122" t="s">
        <v>133</v>
      </c>
      <c r="L41" s="133"/>
      <c r="M41" s="133"/>
      <c r="N41" s="133"/>
      <c r="O41" s="133"/>
      <c r="P41" s="138">
        <f>(616+729+794)/3</f>
        <v>713</v>
      </c>
      <c r="Q41" s="135">
        <v>804</v>
      </c>
      <c r="R41" s="133"/>
      <c r="S41" s="133"/>
    </row>
    <row r="42" ht="13" spans="1:19">
      <c r="A42" s="99"/>
      <c r="B42" s="99"/>
      <c r="C42" s="109" t="s">
        <v>673</v>
      </c>
      <c r="D42" s="109"/>
      <c r="E42" s="118" t="s">
        <v>665</v>
      </c>
      <c r="F42" s="118"/>
      <c r="G42" s="122"/>
      <c r="H42" s="122"/>
      <c r="I42" s="132"/>
      <c r="J42" s="122"/>
      <c r="K42" s="122" t="s">
        <v>133</v>
      </c>
      <c r="L42" s="133"/>
      <c r="M42" s="133"/>
      <c r="N42" s="133"/>
      <c r="O42" s="133"/>
      <c r="P42" s="136">
        <f>(812+731+778)/3</f>
        <v>773.666666666667</v>
      </c>
      <c r="Q42" s="135">
        <v>774</v>
      </c>
      <c r="R42" s="133"/>
      <c r="S42" s="133"/>
    </row>
    <row r="43" ht="13" spans="1:19">
      <c r="A43" s="99"/>
      <c r="B43" s="99"/>
      <c r="C43" s="109" t="s">
        <v>674</v>
      </c>
      <c r="D43" s="109"/>
      <c r="E43" s="118" t="s">
        <v>665</v>
      </c>
      <c r="F43" s="118"/>
      <c r="G43" s="122"/>
      <c r="H43" s="122"/>
      <c r="I43" s="132"/>
      <c r="J43" s="122"/>
      <c r="K43" s="122" t="s">
        <v>133</v>
      </c>
      <c r="L43" s="133"/>
      <c r="M43" s="133"/>
      <c r="N43" s="133"/>
      <c r="O43" s="133"/>
      <c r="P43" s="138">
        <f>(616+729+794)/3</f>
        <v>713</v>
      </c>
      <c r="Q43" s="135">
        <v>804</v>
      </c>
      <c r="R43" s="133"/>
      <c r="S43" s="133"/>
    </row>
    <row r="44" ht="13" spans="1:19">
      <c r="A44" s="99"/>
      <c r="B44" s="99"/>
      <c r="C44" s="109" t="s">
        <v>675</v>
      </c>
      <c r="D44" s="109"/>
      <c r="E44" s="118" t="s">
        <v>665</v>
      </c>
      <c r="F44" s="118"/>
      <c r="G44" s="122"/>
      <c r="H44" s="122"/>
      <c r="I44" s="132"/>
      <c r="J44" s="122"/>
      <c r="K44" s="122" t="s">
        <v>133</v>
      </c>
      <c r="L44" s="133"/>
      <c r="M44" s="133"/>
      <c r="N44" s="133"/>
      <c r="O44" s="133"/>
      <c r="P44" s="136">
        <f>(951+812+881)/3</f>
        <v>881.333333333333</v>
      </c>
      <c r="Q44" s="135">
        <v>883</v>
      </c>
      <c r="R44" s="133"/>
      <c r="S44" s="133"/>
    </row>
    <row r="45" ht="13" spans="1:19">
      <c r="A45" s="99"/>
      <c r="B45" s="99"/>
      <c r="C45" s="107" t="s">
        <v>676</v>
      </c>
      <c r="D45" s="107"/>
      <c r="E45" s="118"/>
      <c r="F45" s="118"/>
      <c r="G45" s="122"/>
      <c r="H45" s="122"/>
      <c r="I45" s="132"/>
      <c r="J45" s="122"/>
      <c r="K45" s="122" t="s">
        <v>133</v>
      </c>
      <c r="L45" s="133"/>
      <c r="M45" s="133"/>
      <c r="N45" s="133"/>
      <c r="O45" s="133"/>
      <c r="P45" s="136">
        <f>(1.63+1.365+1.11)/3</f>
        <v>1.36833333333333</v>
      </c>
      <c r="Q45" s="135">
        <v>1.01</v>
      </c>
      <c r="R45" s="133"/>
      <c r="S45" s="133"/>
    </row>
    <row r="46" ht="13" spans="1:19">
      <c r="A46" s="99"/>
      <c r="B46" s="99"/>
      <c r="C46" s="107" t="s">
        <v>677</v>
      </c>
      <c r="D46" s="107"/>
      <c r="E46" s="118"/>
      <c r="F46" s="118"/>
      <c r="G46" s="122"/>
      <c r="H46" s="122"/>
      <c r="I46" s="132"/>
      <c r="J46" s="122"/>
      <c r="K46" s="122" t="s">
        <v>133</v>
      </c>
      <c r="L46" s="133"/>
      <c r="M46" s="133"/>
      <c r="N46" s="133"/>
      <c r="O46" s="133"/>
      <c r="P46" s="136">
        <f>(1.2+1.08+1.65)/3</f>
        <v>1.31</v>
      </c>
      <c r="Q46" s="135">
        <v>1.776</v>
      </c>
      <c r="R46" s="133"/>
      <c r="S46" s="133"/>
    </row>
    <row r="47" ht="13" spans="1:19">
      <c r="A47" s="99"/>
      <c r="B47" s="99"/>
      <c r="C47" s="107" t="s">
        <v>678</v>
      </c>
      <c r="D47" s="107"/>
      <c r="E47" s="118"/>
      <c r="F47" s="118"/>
      <c r="G47" s="122"/>
      <c r="H47" s="122"/>
      <c r="I47" s="132"/>
      <c r="J47" s="122"/>
      <c r="K47" s="122" t="s">
        <v>133</v>
      </c>
      <c r="L47" s="133"/>
      <c r="M47" s="133"/>
      <c r="N47" s="133"/>
      <c r="O47" s="133"/>
      <c r="P47" s="136">
        <f>(1.91+1.62+1.321)/3</f>
        <v>1.617</v>
      </c>
      <c r="Q47" s="135">
        <v>1.321</v>
      </c>
      <c r="R47" s="133"/>
      <c r="S47" s="133"/>
    </row>
    <row r="48" ht="13" spans="1:19">
      <c r="A48" s="99"/>
      <c r="B48" s="99"/>
      <c r="C48" s="110" t="s">
        <v>679</v>
      </c>
      <c r="D48" s="110"/>
      <c r="E48" s="118"/>
      <c r="F48" s="118"/>
      <c r="G48" s="122"/>
      <c r="H48" s="122"/>
      <c r="I48" s="132"/>
      <c r="J48" s="122"/>
      <c r="K48" s="122" t="s">
        <v>133</v>
      </c>
      <c r="L48" s="133"/>
      <c r="M48" s="133"/>
      <c r="N48" s="133"/>
      <c r="O48" s="133"/>
      <c r="P48" s="136">
        <f>(1.71+1.886+1.69)/3</f>
        <v>1.762</v>
      </c>
      <c r="Q48" s="135">
        <v>1.998</v>
      </c>
      <c r="R48" s="133"/>
      <c r="S48" s="133"/>
    </row>
    <row r="49" ht="13" spans="1:19">
      <c r="A49" s="99"/>
      <c r="B49" s="99"/>
      <c r="C49" s="110" t="s">
        <v>680</v>
      </c>
      <c r="D49" s="110"/>
      <c r="E49" s="118"/>
      <c r="F49" s="118"/>
      <c r="G49" s="122"/>
      <c r="H49" s="122"/>
      <c r="I49" s="132"/>
      <c r="J49" s="122"/>
      <c r="K49" s="122" t="s">
        <v>133</v>
      </c>
      <c r="L49" s="133"/>
      <c r="M49" s="133"/>
      <c r="N49" s="133"/>
      <c r="O49" s="133"/>
      <c r="P49" s="136">
        <f>(2.17+2.04+2.012)/3</f>
        <v>2.074</v>
      </c>
      <c r="Q49" s="135">
        <v>1.992</v>
      </c>
      <c r="R49" s="133"/>
      <c r="S49" s="133"/>
    </row>
    <row r="50" ht="13" spans="1:19">
      <c r="A50" s="99"/>
      <c r="B50" s="99"/>
      <c r="C50" s="97" t="s">
        <v>681</v>
      </c>
      <c r="D50" s="97"/>
      <c r="E50" s="118"/>
      <c r="F50" s="118"/>
      <c r="G50" s="122"/>
      <c r="H50" s="122"/>
      <c r="I50" s="132"/>
      <c r="J50" s="122"/>
      <c r="K50" s="122" t="s">
        <v>133</v>
      </c>
      <c r="L50" s="133"/>
      <c r="M50" s="133"/>
      <c r="N50" s="133"/>
      <c r="O50" s="133"/>
      <c r="P50" s="136">
        <f>(734+816+771)/3</f>
        <v>773.666666666667</v>
      </c>
      <c r="Q50" s="135">
        <v>812</v>
      </c>
      <c r="R50" s="133"/>
      <c r="S50" s="133"/>
    </row>
    <row r="51" ht="13" hidden="1" spans="1:19">
      <c r="A51" s="99"/>
      <c r="B51" s="99"/>
      <c r="C51" s="107" t="s">
        <v>682</v>
      </c>
      <c r="D51" s="107"/>
      <c r="E51" s="118" t="s">
        <v>667</v>
      </c>
      <c r="F51" s="118"/>
      <c r="G51" s="122"/>
      <c r="H51" s="122"/>
      <c r="I51" s="132"/>
      <c r="J51" s="122"/>
      <c r="K51" s="122" t="s">
        <v>578</v>
      </c>
      <c r="L51" s="133"/>
      <c r="M51" s="133"/>
      <c r="N51" s="133"/>
      <c r="O51" s="133"/>
      <c r="P51" s="133"/>
      <c r="Q51" s="133"/>
      <c r="R51" s="133"/>
      <c r="S51" s="133"/>
    </row>
    <row r="52" ht="13" hidden="1" spans="1:19">
      <c r="A52" s="99"/>
      <c r="B52" s="99"/>
      <c r="C52" s="107" t="s">
        <v>683</v>
      </c>
      <c r="D52" s="111"/>
      <c r="E52" s="113"/>
      <c r="F52" s="113"/>
      <c r="G52" s="123"/>
      <c r="H52" s="123"/>
      <c r="I52" s="132"/>
      <c r="J52" s="123"/>
      <c r="K52" s="122" t="s">
        <v>578</v>
      </c>
      <c r="L52" s="133"/>
      <c r="M52" s="133"/>
      <c r="N52" s="133"/>
      <c r="O52" s="133"/>
      <c r="P52" s="133"/>
      <c r="Q52" s="133"/>
      <c r="R52" s="133"/>
      <c r="S52" s="133"/>
    </row>
    <row r="53" ht="13" hidden="1" spans="1:19">
      <c r="A53" s="99"/>
      <c r="B53" s="99"/>
      <c r="C53" s="107" t="s">
        <v>684</v>
      </c>
      <c r="D53" s="111"/>
      <c r="E53" s="113"/>
      <c r="F53" s="113"/>
      <c r="G53" s="123"/>
      <c r="H53" s="123"/>
      <c r="I53" s="132"/>
      <c r="J53" s="123"/>
      <c r="K53" s="122" t="s">
        <v>578</v>
      </c>
      <c r="L53" s="133"/>
      <c r="M53" s="133"/>
      <c r="N53" s="133"/>
      <c r="O53" s="133"/>
      <c r="P53" s="133"/>
      <c r="Q53" s="133"/>
      <c r="R53" s="133"/>
      <c r="S53" s="133"/>
    </row>
    <row r="54" ht="13" hidden="1" spans="1:19">
      <c r="A54" s="99"/>
      <c r="B54" s="99"/>
      <c r="C54" s="107" t="s">
        <v>685</v>
      </c>
      <c r="D54" s="111"/>
      <c r="E54" s="113"/>
      <c r="F54" s="113"/>
      <c r="G54" s="123"/>
      <c r="H54" s="123"/>
      <c r="I54" s="132"/>
      <c r="J54" s="123"/>
      <c r="K54" s="122" t="s">
        <v>578</v>
      </c>
      <c r="L54" s="133"/>
      <c r="M54" s="133"/>
      <c r="N54" s="133"/>
      <c r="O54" s="133"/>
      <c r="P54" s="133"/>
      <c r="Q54" s="133"/>
      <c r="R54" s="133"/>
      <c r="S54" s="133"/>
    </row>
    <row r="55" ht="13" hidden="1" spans="1:19">
      <c r="A55" s="104" t="s">
        <v>686</v>
      </c>
      <c r="B55" s="104" t="s">
        <v>687</v>
      </c>
      <c r="C55" s="97" t="s">
        <v>688</v>
      </c>
      <c r="D55" s="97"/>
      <c r="E55" s="125" t="s">
        <v>689</v>
      </c>
      <c r="F55" s="126">
        <f>(9.52+8.86+8.55)/3</f>
        <v>8.97666666666667</v>
      </c>
      <c r="G55" s="127"/>
      <c r="H55" s="128" t="s">
        <v>690</v>
      </c>
      <c r="I55" s="132"/>
      <c r="J55" s="134" t="s">
        <v>691</v>
      </c>
      <c r="K55" s="122" t="s">
        <v>113</v>
      </c>
      <c r="L55" s="133"/>
      <c r="M55" s="133"/>
      <c r="N55" s="133"/>
      <c r="O55" s="133"/>
      <c r="P55" s="133"/>
      <c r="Q55" s="133"/>
      <c r="R55" s="133"/>
      <c r="S55" s="133"/>
    </row>
    <row r="56" ht="13" hidden="1" spans="1:19">
      <c r="A56" s="99"/>
      <c r="B56" s="99"/>
      <c r="C56" s="97" t="s">
        <v>692</v>
      </c>
      <c r="D56" s="97"/>
      <c r="E56" s="125" t="s">
        <v>629</v>
      </c>
      <c r="F56" s="126">
        <f>(168+132+101+233+234+134)/6</f>
        <v>167</v>
      </c>
      <c r="G56" s="127"/>
      <c r="H56" s="128" t="s">
        <v>690</v>
      </c>
      <c r="I56" s="132"/>
      <c r="J56" s="134" t="s">
        <v>691</v>
      </c>
      <c r="K56" s="122" t="s">
        <v>113</v>
      </c>
      <c r="L56" s="133"/>
      <c r="M56" s="133"/>
      <c r="N56" s="133"/>
      <c r="O56" s="133"/>
      <c r="P56" s="133"/>
      <c r="Q56" s="133"/>
      <c r="R56" s="133"/>
      <c r="S56" s="133"/>
    </row>
    <row r="57" ht="13" hidden="1" spans="1:19">
      <c r="A57" s="99"/>
      <c r="B57" s="99"/>
      <c r="C57" s="97" t="s">
        <v>693</v>
      </c>
      <c r="D57" s="97"/>
      <c r="E57" s="125" t="s">
        <v>694</v>
      </c>
      <c r="F57" s="126">
        <f>(1.99+1.83+1.6)/3</f>
        <v>1.80666666666667</v>
      </c>
      <c r="G57" s="127"/>
      <c r="H57" s="128" t="s">
        <v>690</v>
      </c>
      <c r="I57" s="132"/>
      <c r="J57" s="134" t="s">
        <v>691</v>
      </c>
      <c r="K57" s="122" t="s">
        <v>695</v>
      </c>
      <c r="L57" s="133"/>
      <c r="M57" s="133"/>
      <c r="N57" s="133"/>
      <c r="O57" s="133"/>
      <c r="P57" s="133"/>
      <c r="Q57" s="133"/>
      <c r="R57" s="133"/>
      <c r="S57" s="133"/>
    </row>
    <row r="58" ht="13" hidden="1" spans="1:19">
      <c r="A58" s="112"/>
      <c r="B58" s="112"/>
      <c r="C58" s="97" t="s">
        <v>696</v>
      </c>
      <c r="D58" s="97"/>
      <c r="E58" s="125" t="s">
        <v>697</v>
      </c>
      <c r="F58" s="126">
        <f>(266+241+300)/3</f>
        <v>269</v>
      </c>
      <c r="G58" s="129"/>
      <c r="H58" s="128" t="s">
        <v>690</v>
      </c>
      <c r="I58" s="132"/>
      <c r="J58" s="134" t="s">
        <v>691</v>
      </c>
      <c r="K58" s="122" t="s">
        <v>113</v>
      </c>
      <c r="L58" s="133"/>
      <c r="M58" s="133"/>
      <c r="N58" s="133"/>
      <c r="O58" s="133"/>
      <c r="P58" s="133"/>
      <c r="Q58" s="133"/>
      <c r="R58" s="133"/>
      <c r="S58" s="133"/>
    </row>
    <row r="59" ht="13" spans="1:19">
      <c r="A59" s="104" t="s">
        <v>698</v>
      </c>
      <c r="B59" s="113" t="s">
        <v>699</v>
      </c>
      <c r="C59" s="109" t="s">
        <v>700</v>
      </c>
      <c r="D59" s="114"/>
      <c r="E59" s="115" t="s">
        <v>694</v>
      </c>
      <c r="F59" s="115"/>
      <c r="G59" s="124"/>
      <c r="H59" s="124"/>
      <c r="I59" s="132"/>
      <c r="J59" s="124"/>
      <c r="K59" s="124" t="s">
        <v>133</v>
      </c>
      <c r="L59" s="133"/>
      <c r="M59" s="133"/>
      <c r="N59" s="133"/>
      <c r="O59" s="133"/>
      <c r="P59" s="136">
        <f>(1.203+1.87+1.1)/3</f>
        <v>1.391</v>
      </c>
      <c r="Q59" s="135">
        <f>(1.38+1.3+1.31)/3</f>
        <v>1.33</v>
      </c>
      <c r="R59" s="133"/>
      <c r="S59" s="133"/>
    </row>
    <row r="60" ht="13" spans="1:19">
      <c r="A60" s="112"/>
      <c r="B60" s="115"/>
      <c r="C60" s="109" t="s">
        <v>701</v>
      </c>
      <c r="D60" s="109"/>
      <c r="E60" s="118" t="s">
        <v>702</v>
      </c>
      <c r="F60" s="118"/>
      <c r="G60" s="122"/>
      <c r="H60" s="122"/>
      <c r="I60" s="132"/>
      <c r="J60" s="122"/>
      <c r="K60" s="122" t="s">
        <v>133</v>
      </c>
      <c r="L60" s="133"/>
      <c r="M60" s="133"/>
      <c r="N60" s="133"/>
      <c r="O60" s="133"/>
      <c r="P60" s="136">
        <f>(1.737+1.839+1.78)/3</f>
        <v>1.78533333333333</v>
      </c>
      <c r="Q60" s="135">
        <f>(1.972+1.804+1.81)/3</f>
        <v>1.862</v>
      </c>
      <c r="R60" s="133"/>
      <c r="S60" s="133"/>
    </row>
    <row r="61" ht="13" spans="1:19">
      <c r="A61" s="113" t="s">
        <v>703</v>
      </c>
      <c r="B61" s="104" t="s">
        <v>699</v>
      </c>
      <c r="C61" s="116" t="s">
        <v>704</v>
      </c>
      <c r="D61" s="116"/>
      <c r="E61" s="118" t="s">
        <v>136</v>
      </c>
      <c r="F61" s="118"/>
      <c r="G61" s="122"/>
      <c r="H61" s="122"/>
      <c r="I61" s="132"/>
      <c r="J61" s="122"/>
      <c r="K61" s="122" t="s">
        <v>133</v>
      </c>
      <c r="L61" s="133"/>
      <c r="M61" s="133"/>
      <c r="N61" s="133"/>
      <c r="O61" s="133"/>
      <c r="P61" s="135" t="s">
        <v>705</v>
      </c>
      <c r="Q61" s="135" t="s">
        <v>705</v>
      </c>
      <c r="R61" s="133"/>
      <c r="S61" s="133"/>
    </row>
    <row r="62" ht="13" spans="1:19">
      <c r="A62" s="117"/>
      <c r="B62" s="99"/>
      <c r="C62" s="116" t="s">
        <v>706</v>
      </c>
      <c r="D62" s="116"/>
      <c r="E62" s="118" t="s">
        <v>136</v>
      </c>
      <c r="F62" s="118"/>
      <c r="G62" s="122"/>
      <c r="H62" s="122"/>
      <c r="I62" s="132"/>
      <c r="J62" s="122"/>
      <c r="K62" s="122" t="s">
        <v>133</v>
      </c>
      <c r="L62" s="133"/>
      <c r="M62" s="133"/>
      <c r="N62" s="133"/>
      <c r="O62" s="133"/>
      <c r="P62" s="135" t="s">
        <v>705</v>
      </c>
      <c r="Q62" s="135" t="s">
        <v>705</v>
      </c>
      <c r="R62" s="133"/>
      <c r="S62" s="133"/>
    </row>
    <row r="63" ht="13" spans="1:19">
      <c r="A63" s="115"/>
      <c r="B63" s="112"/>
      <c r="C63" s="116" t="s">
        <v>707</v>
      </c>
      <c r="D63" s="116"/>
      <c r="E63" s="118" t="s">
        <v>136</v>
      </c>
      <c r="F63" s="118"/>
      <c r="G63" s="122"/>
      <c r="H63" s="122"/>
      <c r="I63" s="132"/>
      <c r="J63" s="122"/>
      <c r="K63" s="122" t="s">
        <v>133</v>
      </c>
      <c r="L63" s="133"/>
      <c r="M63" s="133"/>
      <c r="N63" s="133"/>
      <c r="O63" s="133"/>
      <c r="P63" s="135" t="s">
        <v>705</v>
      </c>
      <c r="Q63" s="135" t="s">
        <v>705</v>
      </c>
      <c r="R63" s="133"/>
      <c r="S63" s="133"/>
    </row>
    <row r="64" ht="13" spans="1:19">
      <c r="A64" s="118" t="s">
        <v>708</v>
      </c>
      <c r="B64" s="118" t="s">
        <v>699</v>
      </c>
      <c r="C64" s="116" t="s">
        <v>709</v>
      </c>
      <c r="D64" s="116"/>
      <c r="E64" s="118" t="s">
        <v>136</v>
      </c>
      <c r="F64" s="118"/>
      <c r="G64" s="122"/>
      <c r="H64" s="122"/>
      <c r="I64" s="132"/>
      <c r="J64" s="122"/>
      <c r="K64" s="122" t="s">
        <v>133</v>
      </c>
      <c r="L64" s="133"/>
      <c r="M64" s="133"/>
      <c r="N64" s="133"/>
      <c r="O64" s="133"/>
      <c r="P64" s="135" t="s">
        <v>705</v>
      </c>
      <c r="Q64" s="135" t="s">
        <v>705</v>
      </c>
      <c r="R64" s="133"/>
      <c r="S64" s="133"/>
    </row>
    <row r="65" ht="13" spans="1:19">
      <c r="A65" s="139" t="s">
        <v>710</v>
      </c>
      <c r="B65" s="113" t="s">
        <v>699</v>
      </c>
      <c r="C65" s="116" t="s">
        <v>711</v>
      </c>
      <c r="D65" s="116"/>
      <c r="E65" s="118" t="s">
        <v>136</v>
      </c>
      <c r="F65" s="118"/>
      <c r="G65" s="122"/>
      <c r="H65" s="122"/>
      <c r="I65" s="132"/>
      <c r="J65" s="122"/>
      <c r="K65" s="122" t="s">
        <v>133</v>
      </c>
      <c r="L65" s="133"/>
      <c r="M65" s="133"/>
      <c r="N65" s="133"/>
      <c r="O65" s="133"/>
      <c r="P65" s="135" t="s">
        <v>705</v>
      </c>
      <c r="Q65" s="135" t="s">
        <v>705</v>
      </c>
      <c r="R65" s="133"/>
      <c r="S65" s="133"/>
    </row>
    <row r="66" ht="13" spans="1:19">
      <c r="A66" s="140"/>
      <c r="B66" s="115"/>
      <c r="C66" s="116" t="s">
        <v>712</v>
      </c>
      <c r="D66" s="116"/>
      <c r="E66" s="118" t="s">
        <v>182</v>
      </c>
      <c r="F66" s="118"/>
      <c r="G66" s="122"/>
      <c r="H66" s="122"/>
      <c r="I66" s="132"/>
      <c r="J66" s="122"/>
      <c r="K66" s="122" t="s">
        <v>133</v>
      </c>
      <c r="L66" s="133"/>
      <c r="M66" s="133"/>
      <c r="N66" s="133"/>
      <c r="O66" s="133"/>
      <c r="P66" s="135" t="s">
        <v>705</v>
      </c>
      <c r="Q66" s="135" t="s">
        <v>705</v>
      </c>
      <c r="R66" s="133"/>
      <c r="S66" s="133"/>
    </row>
    <row r="67" ht="13" spans="1:19">
      <c r="A67" s="118" t="s">
        <v>713</v>
      </c>
      <c r="B67" s="118" t="s">
        <v>699</v>
      </c>
      <c r="C67" s="116" t="s">
        <v>714</v>
      </c>
      <c r="D67" s="116"/>
      <c r="E67" s="118" t="s">
        <v>136</v>
      </c>
      <c r="F67" s="118"/>
      <c r="G67" s="122"/>
      <c r="H67" s="122"/>
      <c r="I67" s="132"/>
      <c r="J67" s="122"/>
      <c r="K67" s="122" t="s">
        <v>133</v>
      </c>
      <c r="L67" s="133"/>
      <c r="M67" s="133"/>
      <c r="N67" s="133"/>
      <c r="O67" s="133"/>
      <c r="P67" s="135" t="s">
        <v>705</v>
      </c>
      <c r="Q67" s="135" t="s">
        <v>705</v>
      </c>
      <c r="R67" s="133"/>
      <c r="S67" s="133"/>
    </row>
    <row r="68" ht="13" spans="1:19">
      <c r="A68" s="104" t="s">
        <v>715</v>
      </c>
      <c r="B68" s="113" t="s">
        <v>699</v>
      </c>
      <c r="C68" s="116" t="s">
        <v>716</v>
      </c>
      <c r="D68" s="116"/>
      <c r="E68" s="118" t="s">
        <v>136</v>
      </c>
      <c r="F68" s="118"/>
      <c r="G68" s="122"/>
      <c r="H68" s="122"/>
      <c r="I68" s="132"/>
      <c r="J68" s="122"/>
      <c r="K68" s="122" t="s">
        <v>133</v>
      </c>
      <c r="L68" s="133"/>
      <c r="M68" s="133"/>
      <c r="N68" s="133"/>
      <c r="O68" s="133"/>
      <c r="P68" s="146">
        <f>(1.966+1.533+2.1)/3</f>
        <v>1.86633333333333</v>
      </c>
      <c r="Q68" s="135" t="s">
        <v>705</v>
      </c>
      <c r="R68" s="133"/>
      <c r="S68" s="133"/>
    </row>
    <row r="69" ht="13" hidden="1" spans="1:19">
      <c r="A69" s="112"/>
      <c r="B69" s="115"/>
      <c r="C69" s="116" t="s">
        <v>717</v>
      </c>
      <c r="D69" s="116"/>
      <c r="E69" s="118" t="s">
        <v>694</v>
      </c>
      <c r="F69" s="118"/>
      <c r="G69" s="122"/>
      <c r="H69" s="122"/>
      <c r="I69" s="132"/>
      <c r="J69" s="122"/>
      <c r="K69" s="122" t="s">
        <v>133</v>
      </c>
      <c r="L69" s="133"/>
      <c r="M69" s="133"/>
      <c r="N69" s="133"/>
      <c r="O69" s="133"/>
      <c r="P69" s="147"/>
      <c r="Q69" s="133"/>
      <c r="R69" s="133"/>
      <c r="S69" s="133"/>
    </row>
    <row r="70" ht="13" spans="1:19">
      <c r="A70" s="104" t="s">
        <v>718</v>
      </c>
      <c r="B70" s="113" t="s">
        <v>699</v>
      </c>
      <c r="C70" s="116" t="s">
        <v>719</v>
      </c>
      <c r="D70" s="116"/>
      <c r="E70" s="118" t="s">
        <v>105</v>
      </c>
      <c r="F70" s="118"/>
      <c r="G70" s="122"/>
      <c r="H70" s="122"/>
      <c r="I70" s="132"/>
      <c r="J70" s="122"/>
      <c r="K70" s="122" t="s">
        <v>133</v>
      </c>
      <c r="L70" s="133"/>
      <c r="M70" s="133"/>
      <c r="N70" s="133"/>
      <c r="O70" s="133"/>
      <c r="P70" s="135">
        <f>(1.5+1.133+2.1)/3</f>
        <v>1.57766666666667</v>
      </c>
      <c r="Q70" s="148">
        <v>1.666666667</v>
      </c>
      <c r="R70" s="133"/>
      <c r="S70" s="133"/>
    </row>
    <row r="71" ht="13" spans="1:19">
      <c r="A71" s="99"/>
      <c r="B71" s="117"/>
      <c r="C71" s="116" t="s">
        <v>720</v>
      </c>
      <c r="D71" s="116"/>
      <c r="E71" s="118" t="s">
        <v>105</v>
      </c>
      <c r="F71" s="118"/>
      <c r="G71" s="122"/>
      <c r="H71" s="122"/>
      <c r="I71" s="132"/>
      <c r="J71" s="122"/>
      <c r="K71" s="122" t="s">
        <v>133</v>
      </c>
      <c r="L71" s="133"/>
      <c r="M71" s="133"/>
      <c r="N71" s="133"/>
      <c r="O71" s="133"/>
      <c r="P71" s="135">
        <f>(7.167+5.6+4.733)/3</f>
        <v>5.83333333333333</v>
      </c>
      <c r="Q71" s="149">
        <v>6.011</v>
      </c>
      <c r="R71" s="133"/>
      <c r="S71" s="133"/>
    </row>
    <row r="72" ht="13" spans="1:19">
      <c r="A72" s="112"/>
      <c r="B72" s="115"/>
      <c r="C72" s="116" t="s">
        <v>721</v>
      </c>
      <c r="D72" s="141"/>
      <c r="E72" s="113" t="s">
        <v>105</v>
      </c>
      <c r="F72" s="113"/>
      <c r="G72" s="123"/>
      <c r="H72" s="123"/>
      <c r="I72" s="132"/>
      <c r="J72" s="123"/>
      <c r="K72" s="123" t="s">
        <v>133</v>
      </c>
      <c r="L72" s="133"/>
      <c r="M72" s="133"/>
      <c r="N72" s="133"/>
      <c r="O72" s="133"/>
      <c r="P72" s="135">
        <f>(3.8+4.233+4.134)/3</f>
        <v>4.05566666666667</v>
      </c>
      <c r="Q72" s="149">
        <v>5.311</v>
      </c>
      <c r="R72" s="133"/>
      <c r="S72" s="133"/>
    </row>
    <row r="73" ht="13" hidden="1" spans="1:19">
      <c r="A73" s="104" t="s">
        <v>722</v>
      </c>
      <c r="B73" s="104" t="s">
        <v>723</v>
      </c>
      <c r="C73" s="116" t="s">
        <v>724</v>
      </c>
      <c r="D73" s="116"/>
      <c r="E73" s="125" t="s">
        <v>114</v>
      </c>
      <c r="F73" s="125"/>
      <c r="G73" s="127"/>
      <c r="H73" s="128" t="s">
        <v>725</v>
      </c>
      <c r="I73" s="145" t="s">
        <v>726</v>
      </c>
      <c r="J73" s="134"/>
      <c r="K73" s="122" t="s">
        <v>113</v>
      </c>
      <c r="L73" s="133"/>
      <c r="M73" s="133"/>
      <c r="N73" s="133"/>
      <c r="O73" s="133"/>
      <c r="P73" s="133"/>
      <c r="Q73" s="133"/>
      <c r="R73" s="133"/>
      <c r="S73" s="133"/>
    </row>
    <row r="74" ht="13" hidden="1" spans="1:19">
      <c r="A74" s="99"/>
      <c r="B74" s="99"/>
      <c r="C74" s="116" t="s">
        <v>727</v>
      </c>
      <c r="D74" s="116"/>
      <c r="E74" s="125" t="s">
        <v>136</v>
      </c>
      <c r="F74" s="125"/>
      <c r="G74" s="127"/>
      <c r="H74" s="128" t="s">
        <v>725</v>
      </c>
      <c r="I74" s="132"/>
      <c r="J74" s="134" t="s">
        <v>691</v>
      </c>
      <c r="K74" s="122" t="s">
        <v>113</v>
      </c>
      <c r="L74" s="133"/>
      <c r="M74" s="133"/>
      <c r="N74" s="133"/>
      <c r="O74" s="133"/>
      <c r="P74" s="133"/>
      <c r="Q74" s="133"/>
      <c r="R74" s="133"/>
      <c r="S74" s="133"/>
    </row>
    <row r="75" ht="25" hidden="1" spans="1:19">
      <c r="A75" s="99"/>
      <c r="B75" s="99"/>
      <c r="C75" s="116" t="s">
        <v>728</v>
      </c>
      <c r="D75" s="116" t="s">
        <v>108</v>
      </c>
      <c r="E75" s="125" t="s">
        <v>729</v>
      </c>
      <c r="F75" s="125"/>
      <c r="G75" s="127"/>
      <c r="H75" s="128" t="s">
        <v>725</v>
      </c>
      <c r="I75" s="132"/>
      <c r="J75" s="134" t="s">
        <v>691</v>
      </c>
      <c r="K75" s="122" t="s">
        <v>113</v>
      </c>
      <c r="L75" s="133"/>
      <c r="M75" s="133"/>
      <c r="N75" s="133"/>
      <c r="O75" s="133"/>
      <c r="P75" s="133"/>
      <c r="Q75" s="133"/>
      <c r="R75" s="133"/>
      <c r="S75" s="133"/>
    </row>
    <row r="76" ht="25" hidden="1" spans="1:19">
      <c r="A76" s="99"/>
      <c r="B76" s="99"/>
      <c r="C76" s="142" t="s">
        <v>730</v>
      </c>
      <c r="D76" s="142"/>
      <c r="E76" s="125" t="s">
        <v>731</v>
      </c>
      <c r="F76" s="125"/>
      <c r="G76" s="127"/>
      <c r="H76" s="128" t="s">
        <v>725</v>
      </c>
      <c r="I76" s="132"/>
      <c r="J76" s="134" t="s">
        <v>691</v>
      </c>
      <c r="K76" s="122" t="s">
        <v>113</v>
      </c>
      <c r="L76" s="133"/>
      <c r="M76" s="133"/>
      <c r="N76" s="133"/>
      <c r="O76" s="133"/>
      <c r="P76" s="133"/>
      <c r="Q76" s="133"/>
      <c r="R76" s="133"/>
      <c r="S76" s="133"/>
    </row>
    <row r="77" ht="25" hidden="1" spans="1:19">
      <c r="A77" s="99"/>
      <c r="B77" s="99"/>
      <c r="C77" s="142" t="s">
        <v>732</v>
      </c>
      <c r="D77" s="142"/>
      <c r="E77" s="125" t="s">
        <v>733</v>
      </c>
      <c r="F77" s="125"/>
      <c r="G77" s="127"/>
      <c r="H77" s="128" t="s">
        <v>725</v>
      </c>
      <c r="I77" s="132"/>
      <c r="J77" s="134" t="s">
        <v>691</v>
      </c>
      <c r="K77" s="122" t="s">
        <v>113</v>
      </c>
      <c r="L77" s="133"/>
      <c r="M77" s="133"/>
      <c r="N77" s="133"/>
      <c r="O77" s="133"/>
      <c r="P77" s="133"/>
      <c r="Q77" s="133"/>
      <c r="R77" s="133"/>
      <c r="S77" s="133"/>
    </row>
    <row r="78" ht="25" hidden="1" spans="1:19">
      <c r="A78" s="99"/>
      <c r="B78" s="99"/>
      <c r="C78" s="142" t="s">
        <v>734</v>
      </c>
      <c r="D78" s="142"/>
      <c r="E78" s="232" t="s">
        <v>735</v>
      </c>
      <c r="F78" s="125"/>
      <c r="G78" s="127"/>
      <c r="H78" s="128" t="s">
        <v>725</v>
      </c>
      <c r="I78" s="132"/>
      <c r="J78" s="134" t="s">
        <v>691</v>
      </c>
      <c r="K78" s="122" t="s">
        <v>113</v>
      </c>
      <c r="L78" s="133"/>
      <c r="M78" s="133"/>
      <c r="N78" s="133"/>
      <c r="O78" s="133"/>
      <c r="P78" s="133"/>
      <c r="Q78" s="133"/>
      <c r="R78" s="133"/>
      <c r="S78" s="133"/>
    </row>
    <row r="79" ht="25" hidden="1" spans="1:19">
      <c r="A79" s="112"/>
      <c r="B79" s="112"/>
      <c r="C79" s="142" t="s">
        <v>736</v>
      </c>
      <c r="D79" s="142" t="s">
        <v>108</v>
      </c>
      <c r="E79" s="125" t="s">
        <v>187</v>
      </c>
      <c r="F79" s="125"/>
      <c r="G79" s="127"/>
      <c r="H79" s="128" t="s">
        <v>690</v>
      </c>
      <c r="I79" s="132"/>
      <c r="J79" s="134" t="s">
        <v>691</v>
      </c>
      <c r="K79" s="122" t="s">
        <v>113</v>
      </c>
      <c r="L79" s="133"/>
      <c r="M79" s="133"/>
      <c r="N79" s="133"/>
      <c r="O79" s="133"/>
      <c r="P79" s="133"/>
      <c r="Q79" s="133"/>
      <c r="R79" s="133"/>
      <c r="S79" s="133"/>
    </row>
    <row r="80" ht="13" hidden="1" spans="1:19">
      <c r="A80" s="113" t="s">
        <v>737</v>
      </c>
      <c r="B80" s="139" t="s">
        <v>723</v>
      </c>
      <c r="C80" s="142" t="s">
        <v>738</v>
      </c>
      <c r="D80" s="142"/>
      <c r="E80" s="125" t="s">
        <v>702</v>
      </c>
      <c r="F80" s="125"/>
      <c r="G80" s="127"/>
      <c r="H80" s="128" t="s">
        <v>725</v>
      </c>
      <c r="I80" s="132"/>
      <c r="J80" s="134" t="s">
        <v>691</v>
      </c>
      <c r="K80" s="122" t="s">
        <v>113</v>
      </c>
      <c r="L80" s="133"/>
      <c r="M80" s="133"/>
      <c r="N80" s="133"/>
      <c r="O80" s="133"/>
      <c r="P80" s="133"/>
      <c r="Q80" s="133"/>
      <c r="R80" s="133"/>
      <c r="S80" s="133"/>
    </row>
    <row r="81" ht="13" hidden="1" spans="1:19">
      <c r="A81" s="115"/>
      <c r="B81" s="140"/>
      <c r="C81" s="142" t="s">
        <v>739</v>
      </c>
      <c r="D81" s="142"/>
      <c r="E81" s="125" t="s">
        <v>702</v>
      </c>
      <c r="F81" s="125"/>
      <c r="G81" s="127"/>
      <c r="H81" s="128" t="s">
        <v>725</v>
      </c>
      <c r="I81" s="132"/>
      <c r="J81" s="134" t="s">
        <v>691</v>
      </c>
      <c r="K81" s="122" t="s">
        <v>113</v>
      </c>
      <c r="L81" s="133"/>
      <c r="M81" s="133"/>
      <c r="N81" s="133"/>
      <c r="O81" s="133"/>
      <c r="P81" s="133"/>
      <c r="Q81" s="133"/>
      <c r="R81" s="133"/>
      <c r="S81" s="133"/>
    </row>
    <row r="82" ht="13" hidden="1" spans="1:19">
      <c r="A82" s="104" t="s">
        <v>740</v>
      </c>
      <c r="B82" s="104" t="s">
        <v>723</v>
      </c>
      <c r="C82" s="142" t="s">
        <v>741</v>
      </c>
      <c r="D82" s="142"/>
      <c r="E82" s="125" t="s">
        <v>105</v>
      </c>
      <c r="F82" s="125"/>
      <c r="G82" s="129"/>
      <c r="H82" s="128" t="s">
        <v>690</v>
      </c>
      <c r="I82" s="132"/>
      <c r="J82" s="134" t="s">
        <v>691</v>
      </c>
      <c r="K82" s="122" t="s">
        <v>113</v>
      </c>
      <c r="L82" s="133"/>
      <c r="M82" s="133"/>
      <c r="N82" s="133"/>
      <c r="O82" s="133"/>
      <c r="P82" s="133"/>
      <c r="Q82" s="133"/>
      <c r="R82" s="133"/>
      <c r="S82" s="133"/>
    </row>
    <row r="83" ht="13" hidden="1" spans="1:19">
      <c r="A83" s="99"/>
      <c r="B83" s="99"/>
      <c r="C83" s="142" t="s">
        <v>742</v>
      </c>
      <c r="D83" s="142"/>
      <c r="E83" s="125" t="s">
        <v>743</v>
      </c>
      <c r="F83" s="125"/>
      <c r="G83" s="129"/>
      <c r="H83" s="128" t="s">
        <v>690</v>
      </c>
      <c r="I83" s="132"/>
      <c r="J83" s="134" t="s">
        <v>691</v>
      </c>
      <c r="K83" s="122" t="s">
        <v>113</v>
      </c>
      <c r="L83" s="133"/>
      <c r="M83" s="133"/>
      <c r="N83" s="133"/>
      <c r="O83" s="133"/>
      <c r="P83" s="133"/>
      <c r="Q83" s="133"/>
      <c r="R83" s="133"/>
      <c r="S83" s="133"/>
    </row>
    <row r="84" ht="13" hidden="1" spans="1:19">
      <c r="A84" s="99"/>
      <c r="B84" s="99"/>
      <c r="C84" s="142" t="s">
        <v>744</v>
      </c>
      <c r="D84" s="142" t="s">
        <v>108</v>
      </c>
      <c r="E84" s="125" t="s">
        <v>136</v>
      </c>
      <c r="F84" s="125"/>
      <c r="G84" s="129"/>
      <c r="H84" s="128" t="s">
        <v>690</v>
      </c>
      <c r="I84" s="132"/>
      <c r="J84" s="134" t="s">
        <v>691</v>
      </c>
      <c r="K84" s="122" t="s">
        <v>113</v>
      </c>
      <c r="L84" s="133"/>
      <c r="M84" s="133"/>
      <c r="N84" s="133"/>
      <c r="O84" s="133"/>
      <c r="P84" s="133"/>
      <c r="Q84" s="133"/>
      <c r="R84" s="133"/>
      <c r="S84" s="133"/>
    </row>
    <row r="85" ht="13" hidden="1" spans="1:19">
      <c r="A85" s="112"/>
      <c r="B85" s="112"/>
      <c r="C85" s="142" t="s">
        <v>745</v>
      </c>
      <c r="D85" s="142"/>
      <c r="E85" s="125" t="s">
        <v>746</v>
      </c>
      <c r="F85" s="125"/>
      <c r="G85" s="129"/>
      <c r="H85" s="128" t="s">
        <v>690</v>
      </c>
      <c r="I85" s="132"/>
      <c r="J85" s="134" t="s">
        <v>691</v>
      </c>
      <c r="K85" s="122" t="s">
        <v>113</v>
      </c>
      <c r="L85" s="133"/>
      <c r="M85" s="133"/>
      <c r="N85" s="133"/>
      <c r="O85" s="133"/>
      <c r="P85" s="133"/>
      <c r="Q85" s="133"/>
      <c r="R85" s="133"/>
      <c r="S85" s="133"/>
    </row>
    <row r="86" ht="13" hidden="1" spans="1:19">
      <c r="A86" s="133" t="s">
        <v>747</v>
      </c>
      <c r="B86" s="133" t="s">
        <v>748</v>
      </c>
      <c r="C86" s="142" t="s">
        <v>749</v>
      </c>
      <c r="D86" s="142"/>
      <c r="E86" s="125" t="s">
        <v>750</v>
      </c>
      <c r="F86" s="125"/>
      <c r="G86" s="127"/>
      <c r="H86" s="128" t="s">
        <v>751</v>
      </c>
      <c r="I86" s="132"/>
      <c r="J86" s="17" t="s">
        <v>691</v>
      </c>
      <c r="K86" s="122" t="s">
        <v>45</v>
      </c>
      <c r="L86" s="133"/>
      <c r="M86" s="133"/>
      <c r="N86" s="133"/>
      <c r="O86" s="133"/>
      <c r="P86" s="133"/>
      <c r="Q86" s="133"/>
      <c r="R86" s="133"/>
      <c r="S86" s="133"/>
    </row>
    <row r="87" ht="25" hidden="1" spans="1:19">
      <c r="A87" s="140" t="s">
        <v>752</v>
      </c>
      <c r="B87" s="143"/>
      <c r="C87" s="142" t="s">
        <v>753</v>
      </c>
      <c r="D87" s="144"/>
      <c r="E87" s="115" t="s">
        <v>114</v>
      </c>
      <c r="F87" s="115"/>
      <c r="G87" s="124"/>
      <c r="H87" s="124"/>
      <c r="I87" s="132"/>
      <c r="J87" s="124"/>
      <c r="K87" s="124" t="s">
        <v>133</v>
      </c>
      <c r="L87" s="133"/>
      <c r="M87" s="133"/>
      <c r="N87" s="133"/>
      <c r="O87" s="133"/>
      <c r="P87" s="133"/>
      <c r="Q87" s="133"/>
      <c r="R87" s="133"/>
      <c r="S87" s="133"/>
    </row>
    <row r="88" s="90" customFormat="1" spans="1:17">
      <c r="A88" s="91"/>
      <c r="B88" s="91"/>
      <c r="C88" s="91"/>
      <c r="D88" s="91"/>
      <c r="E88" s="92"/>
      <c r="F88" s="92"/>
      <c r="P88" s="92"/>
      <c r="Q88" s="92"/>
    </row>
    <row r="89" s="90" customFormat="1" spans="1:17">
      <c r="A89" s="91"/>
      <c r="B89" s="91"/>
      <c r="C89" s="91"/>
      <c r="D89" s="91"/>
      <c r="E89" s="92"/>
      <c r="F89" s="92"/>
      <c r="P89" s="92"/>
      <c r="Q89" s="92"/>
    </row>
    <row r="90" s="90" customFormat="1" spans="1:17">
      <c r="A90" s="91"/>
      <c r="B90" s="91"/>
      <c r="C90" s="91"/>
      <c r="D90" s="91"/>
      <c r="E90" s="92"/>
      <c r="F90" s="92"/>
      <c r="P90" s="92"/>
      <c r="Q90" s="92"/>
    </row>
    <row r="95" s="90" customFormat="1" spans="1:17">
      <c r="A95" s="91"/>
      <c r="B95" s="91"/>
      <c r="C95" s="91"/>
      <c r="D95" s="91"/>
      <c r="E95" s="92"/>
      <c r="F95" s="92"/>
      <c r="P95" s="92"/>
      <c r="Q95" s="92"/>
    </row>
  </sheetData>
  <sheetProtection formatCells="0" insertHyperlinks="0" autoFilter="0"/>
  <autoFilter ref="A1:S87">
    <filterColumn colId="10">
      <customFilters>
        <customFilter operator="equal" val="Baidu"/>
      </customFilters>
    </filterColumn>
    <extLst/>
  </autoFilter>
  <mergeCells count="22">
    <mergeCell ref="A3:A35"/>
    <mergeCell ref="A36:A54"/>
    <mergeCell ref="A55:A58"/>
    <mergeCell ref="A59:A60"/>
    <mergeCell ref="A61:A63"/>
    <mergeCell ref="A65:A66"/>
    <mergeCell ref="A68:A69"/>
    <mergeCell ref="A70:A72"/>
    <mergeCell ref="A73:A79"/>
    <mergeCell ref="A80:A81"/>
    <mergeCell ref="A82:A85"/>
    <mergeCell ref="B3:B35"/>
    <mergeCell ref="B36:B54"/>
    <mergeCell ref="B55:B58"/>
    <mergeCell ref="B59:B60"/>
    <mergeCell ref="B61:B63"/>
    <mergeCell ref="B65:B66"/>
    <mergeCell ref="B68:B69"/>
    <mergeCell ref="B70:B72"/>
    <mergeCell ref="B73:B79"/>
    <mergeCell ref="B80:B81"/>
    <mergeCell ref="B82:B85"/>
  </mergeCells>
  <conditionalFormatting sqref="G55">
    <cfRule type="cellIs" dxfId="2" priority="17" operator="equal">
      <formula>"Fail"</formula>
    </cfRule>
    <cfRule type="cellIs" dxfId="3" priority="18" operator="equal">
      <formula>"Pass"</formula>
    </cfRule>
  </conditionalFormatting>
  <conditionalFormatting sqref="G56">
    <cfRule type="cellIs" dxfId="2" priority="19" operator="equal">
      <formula>"Fail"</formula>
    </cfRule>
    <cfRule type="cellIs" dxfId="3" priority="20" operator="equal">
      <formula>"Pass"</formula>
    </cfRule>
  </conditionalFormatting>
  <conditionalFormatting sqref="G57">
    <cfRule type="cellIs" dxfId="2" priority="15" operator="equal">
      <formula>"Fail"</formula>
    </cfRule>
    <cfRule type="cellIs" dxfId="3" priority="16" operator="equal">
      <formula>"Pass"</formula>
    </cfRule>
  </conditionalFormatting>
  <conditionalFormatting sqref="G58">
    <cfRule type="cellIs" dxfId="4" priority="21" operator="equal">
      <formula>"NA"</formula>
    </cfRule>
    <cfRule type="cellIs" dxfId="5" priority="22" operator="equal">
      <formula>"NT"</formula>
    </cfRule>
    <cfRule type="cellIs" dxfId="2" priority="23" operator="equal">
      <formula>"Fail"</formula>
    </cfRule>
    <cfRule type="cellIs" dxfId="3" priority="24" operator="equal">
      <formula>"Pass"</formula>
    </cfRule>
  </conditionalFormatting>
  <conditionalFormatting sqref="G79">
    <cfRule type="cellIs" dxfId="2" priority="13" operator="equal">
      <formula>"Fail"</formula>
    </cfRule>
    <cfRule type="cellIs" dxfId="3" priority="14" operator="equal">
      <formula>"Pass"</formula>
    </cfRule>
  </conditionalFormatting>
  <conditionalFormatting sqref="G82">
    <cfRule type="cellIs" dxfId="4" priority="5" operator="equal">
      <formula>"NA"</formula>
    </cfRule>
    <cfRule type="cellIs" dxfId="5" priority="6" operator="equal">
      <formula>"NT"</formula>
    </cfRule>
    <cfRule type="cellIs" dxfId="2" priority="7" operator="equal">
      <formula>"Fail"</formula>
    </cfRule>
    <cfRule type="cellIs" dxfId="3" priority="8" operator="equal">
      <formula>"Pass"</formula>
    </cfRule>
  </conditionalFormatting>
  <conditionalFormatting sqref="G83">
    <cfRule type="cellIs" dxfId="4" priority="1" operator="equal">
      <formula>"NA"</formula>
    </cfRule>
    <cfRule type="cellIs" dxfId="5" priority="2" operator="equal">
      <formula>"NT"</formula>
    </cfRule>
    <cfRule type="cellIs" dxfId="2" priority="3" operator="equal">
      <formula>"Fail"</formula>
    </cfRule>
    <cfRule type="cellIs" dxfId="3" priority="4" operator="equal">
      <formula>"Pass"</formula>
    </cfRule>
  </conditionalFormatting>
  <conditionalFormatting sqref="G86">
    <cfRule type="cellIs" dxfId="2" priority="60" operator="equal">
      <formula>"Fail"</formula>
    </cfRule>
    <cfRule type="cellIs" dxfId="3" priority="61" operator="equal">
      <formula>"Pass"</formula>
    </cfRule>
  </conditionalFormatting>
  <conditionalFormatting sqref="G84:G85">
    <cfRule type="cellIs" dxfId="4" priority="9" operator="equal">
      <formula>"NA"</formula>
    </cfRule>
    <cfRule type="cellIs" dxfId="5" priority="10" operator="equal">
      <formula>"NT"</formula>
    </cfRule>
    <cfRule type="cellIs" dxfId="2" priority="11" operator="equal">
      <formula>"Fail"</formula>
    </cfRule>
    <cfRule type="cellIs" dxfId="3" priority="12" operator="equal">
      <formula>"Pass"</formula>
    </cfRule>
  </conditionalFormatting>
  <conditionalFormatting sqref="G73:G78 G80:G81">
    <cfRule type="cellIs" dxfId="2" priority="32" operator="equal">
      <formula>"Fail"</formula>
    </cfRule>
    <cfRule type="cellIs" dxfId="3" priority="33" operator="equal">
      <formula>"Pass"</formula>
    </cfRule>
  </conditionalFormatting>
  <dataValidations count="2">
    <dataValidation type="list" allowBlank="1" showInputMessage="1" showErrorMessage="1" sqref="G86 G55:G57 G73:G81">
      <formula1>"Pass,Fail"</formula1>
    </dataValidation>
    <dataValidation type="list" allowBlank="1" showInputMessage="1" showErrorMessage="1" sqref="G58 G82:G85">
      <formula1>"Pass,Fail,NT,NA"</formula1>
    </dataValidation>
  </dataValidations>
  <pageMargins left="0.7" right="0.7" top="0.75" bottom="0.75" header="0.3" footer="0.3"/>
  <pageSetup paperSize="1" orientation="portrait" horizontalDpi="90" verticalDpi="9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D143"/>
  <sheetViews>
    <sheetView workbookViewId="0">
      <pane xSplit="1" ySplit="1" topLeftCell="B90" activePane="bottomRight" state="frozen"/>
      <selection/>
      <selection pane="topRight"/>
      <selection pane="bottomLeft"/>
      <selection pane="bottomRight" activeCell="H68" sqref="H68"/>
    </sheetView>
  </sheetViews>
  <sheetFormatPr defaultColWidth="9" defaultRowHeight="12.4"/>
  <cols>
    <col min="1" max="1" width="16.7142857142857" style="58" customWidth="1"/>
    <col min="2" max="2" width="38.1428571428571" style="58" customWidth="1"/>
    <col min="3" max="3" width="11.4285714285714" style="58" customWidth="1"/>
    <col min="4" max="4" width="20.0803571428571" style="58" customWidth="1"/>
    <col min="5" max="5" width="9" style="58"/>
    <col min="6" max="6" width="14.4285714285714" style="58" customWidth="1"/>
    <col min="7" max="7" width="15" style="58" customWidth="1"/>
    <col min="8" max="8" width="12.5714285714286" style="58" customWidth="1"/>
    <col min="9" max="9" width="13.2857142857143" style="58" customWidth="1"/>
    <col min="10" max="10" width="8.71428571428571" style="58" customWidth="1"/>
    <col min="11" max="11" width="9.28571428571429" style="58" customWidth="1"/>
    <col min="12" max="12" width="14.5714285714286" style="58" customWidth="1"/>
    <col min="13" max="13" width="27.5714285714286" style="58" customWidth="1"/>
    <col min="14" max="14" width="24.8571428571429" style="58" customWidth="1"/>
    <col min="15" max="15" width="27.5714285714286" style="58" customWidth="1"/>
    <col min="16" max="16" width="14" style="58" customWidth="1"/>
    <col min="17" max="16384" width="9" style="58"/>
  </cols>
  <sheetData>
    <row r="1" spans="1:82">
      <c r="A1" s="59" t="s">
        <v>754</v>
      </c>
      <c r="B1" s="59" t="s">
        <v>35</v>
      </c>
      <c r="C1" s="59" t="s">
        <v>755</v>
      </c>
      <c r="D1" s="59" t="s">
        <v>756</v>
      </c>
      <c r="E1" s="59" t="s">
        <v>36</v>
      </c>
      <c r="F1" s="69" t="s">
        <v>757</v>
      </c>
      <c r="G1" s="69" t="s">
        <v>758</v>
      </c>
      <c r="H1" s="70" t="s">
        <v>759</v>
      </c>
      <c r="I1" s="70" t="s">
        <v>760</v>
      </c>
      <c r="J1" s="69" t="s">
        <v>761</v>
      </c>
      <c r="K1" s="69" t="s">
        <v>762</v>
      </c>
      <c r="L1" s="70" t="s">
        <v>763</v>
      </c>
      <c r="M1" s="70" t="s">
        <v>764</v>
      </c>
      <c r="N1" s="70" t="s">
        <v>765</v>
      </c>
      <c r="O1" s="70" t="s">
        <v>766</v>
      </c>
      <c r="P1" s="81" t="s">
        <v>767</v>
      </c>
      <c r="Q1" s="69" t="s">
        <v>757</v>
      </c>
      <c r="R1" s="69" t="s">
        <v>758</v>
      </c>
      <c r="S1" s="70" t="s">
        <v>759</v>
      </c>
      <c r="T1" s="70" t="s">
        <v>760</v>
      </c>
      <c r="U1" s="69" t="s">
        <v>761</v>
      </c>
      <c r="V1" s="69" t="s">
        <v>762</v>
      </c>
      <c r="W1" s="70" t="s">
        <v>763</v>
      </c>
      <c r="X1" s="70" t="s">
        <v>764</v>
      </c>
      <c r="Y1" s="70" t="s">
        <v>765</v>
      </c>
      <c r="Z1" s="70" t="s">
        <v>766</v>
      </c>
      <c r="AA1" s="70" t="s">
        <v>767</v>
      </c>
      <c r="AB1" s="69" t="s">
        <v>757</v>
      </c>
      <c r="AC1" s="69" t="s">
        <v>758</v>
      </c>
      <c r="AD1" s="70" t="s">
        <v>759</v>
      </c>
      <c r="AE1" s="70" t="s">
        <v>760</v>
      </c>
      <c r="AF1" s="69" t="s">
        <v>761</v>
      </c>
      <c r="AG1" s="69" t="s">
        <v>762</v>
      </c>
      <c r="AH1" s="70" t="s">
        <v>763</v>
      </c>
      <c r="AI1" s="70" t="s">
        <v>764</v>
      </c>
      <c r="AJ1" s="70" t="s">
        <v>765</v>
      </c>
      <c r="AK1" s="70" t="s">
        <v>766</v>
      </c>
      <c r="AL1" s="70" t="s">
        <v>767</v>
      </c>
      <c r="AM1" s="69" t="s">
        <v>757</v>
      </c>
      <c r="AN1" s="69" t="s">
        <v>758</v>
      </c>
      <c r="AO1" s="70" t="s">
        <v>759</v>
      </c>
      <c r="AP1" s="70" t="s">
        <v>760</v>
      </c>
      <c r="AQ1" s="69" t="s">
        <v>761</v>
      </c>
      <c r="AR1" s="69" t="s">
        <v>762</v>
      </c>
      <c r="AS1" s="70" t="s">
        <v>763</v>
      </c>
      <c r="AT1" s="70" t="s">
        <v>764</v>
      </c>
      <c r="AU1" s="70" t="s">
        <v>765</v>
      </c>
      <c r="AV1" s="70" t="s">
        <v>766</v>
      </c>
      <c r="AW1" s="70" t="s">
        <v>767</v>
      </c>
      <c r="AX1" s="69" t="s">
        <v>757</v>
      </c>
      <c r="AY1" s="69" t="s">
        <v>758</v>
      </c>
      <c r="AZ1" s="70" t="s">
        <v>759</v>
      </c>
      <c r="BA1" s="70" t="s">
        <v>760</v>
      </c>
      <c r="BB1" s="69" t="s">
        <v>761</v>
      </c>
      <c r="BC1" s="69" t="s">
        <v>762</v>
      </c>
      <c r="BD1" s="70" t="s">
        <v>763</v>
      </c>
      <c r="BE1" s="70" t="s">
        <v>764</v>
      </c>
      <c r="BF1" s="70" t="s">
        <v>765</v>
      </c>
      <c r="BG1" s="70" t="s">
        <v>766</v>
      </c>
      <c r="BH1" s="70" t="s">
        <v>767</v>
      </c>
      <c r="BI1" s="69" t="s">
        <v>757</v>
      </c>
      <c r="BJ1" s="69" t="s">
        <v>758</v>
      </c>
      <c r="BK1" s="70" t="s">
        <v>759</v>
      </c>
      <c r="BL1" s="70" t="s">
        <v>760</v>
      </c>
      <c r="BM1" s="69" t="s">
        <v>761</v>
      </c>
      <c r="BN1" s="69" t="s">
        <v>762</v>
      </c>
      <c r="BO1" s="70" t="s">
        <v>763</v>
      </c>
      <c r="BP1" s="70" t="s">
        <v>764</v>
      </c>
      <c r="BQ1" s="70" t="s">
        <v>765</v>
      </c>
      <c r="BR1" s="70" t="s">
        <v>766</v>
      </c>
      <c r="BS1" s="70" t="s">
        <v>767</v>
      </c>
      <c r="BT1" s="69" t="s">
        <v>757</v>
      </c>
      <c r="BU1" s="69" t="s">
        <v>758</v>
      </c>
      <c r="BV1" s="70" t="s">
        <v>759</v>
      </c>
      <c r="BW1" s="70" t="s">
        <v>760</v>
      </c>
      <c r="BX1" s="69" t="s">
        <v>761</v>
      </c>
      <c r="BY1" s="69" t="s">
        <v>762</v>
      </c>
      <c r="BZ1" s="70" t="s">
        <v>763</v>
      </c>
      <c r="CA1" s="70" t="s">
        <v>764</v>
      </c>
      <c r="CB1" s="70" t="s">
        <v>765</v>
      </c>
      <c r="CC1" s="70" t="s">
        <v>766</v>
      </c>
      <c r="CD1" s="70" t="s">
        <v>767</v>
      </c>
    </row>
    <row r="2" hidden="1" spans="1:82">
      <c r="A2" s="60" t="s">
        <v>768</v>
      </c>
      <c r="B2" s="60" t="s">
        <v>769</v>
      </c>
      <c r="C2" s="61" t="s">
        <v>770</v>
      </c>
      <c r="D2" s="60" t="s">
        <v>771</v>
      </c>
      <c r="E2" s="61" t="s">
        <v>113</v>
      </c>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row>
    <row r="3" ht="23" hidden="1" spans="1:82">
      <c r="A3" s="62" t="s">
        <v>772</v>
      </c>
      <c r="B3" s="62" t="s">
        <v>773</v>
      </c>
      <c r="C3" s="61" t="s">
        <v>770</v>
      </c>
      <c r="D3" s="62" t="s">
        <v>774</v>
      </c>
      <c r="E3" s="61" t="s">
        <v>113</v>
      </c>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row>
    <row r="4" ht="23" hidden="1" spans="1:82">
      <c r="A4" s="62"/>
      <c r="B4" s="62" t="s">
        <v>775</v>
      </c>
      <c r="C4" s="61" t="s">
        <v>776</v>
      </c>
      <c r="D4" s="62" t="s">
        <v>774</v>
      </c>
      <c r="E4" s="61" t="s">
        <v>113</v>
      </c>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row>
    <row r="5" hidden="1" spans="1:82">
      <c r="A5" s="63" t="s">
        <v>777</v>
      </c>
      <c r="B5" s="63" t="s">
        <v>778</v>
      </c>
      <c r="C5" s="61" t="s">
        <v>770</v>
      </c>
      <c r="D5" s="63" t="s">
        <v>779</v>
      </c>
      <c r="E5" s="61" t="s">
        <v>113</v>
      </c>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row>
    <row r="6" hidden="1" spans="1:82">
      <c r="A6" s="63"/>
      <c r="B6" s="63" t="s">
        <v>780</v>
      </c>
      <c r="C6" s="61" t="s">
        <v>776</v>
      </c>
      <c r="D6" s="63" t="s">
        <v>779</v>
      </c>
      <c r="E6" s="61" t="s">
        <v>113</v>
      </c>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row>
    <row r="7" hidden="1" spans="1:82">
      <c r="A7" s="63" t="s">
        <v>781</v>
      </c>
      <c r="B7" s="63" t="s">
        <v>778</v>
      </c>
      <c r="C7" s="61" t="s">
        <v>770</v>
      </c>
      <c r="D7" s="63" t="s">
        <v>782</v>
      </c>
      <c r="E7" s="61" t="s">
        <v>113</v>
      </c>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row>
    <row r="8" hidden="1" spans="1:82">
      <c r="A8" s="63"/>
      <c r="B8" s="63" t="s">
        <v>780</v>
      </c>
      <c r="C8" s="61" t="s">
        <v>776</v>
      </c>
      <c r="D8" s="63" t="s">
        <v>782</v>
      </c>
      <c r="E8" s="61" t="s">
        <v>113</v>
      </c>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row>
    <row r="9" s="55" customFormat="1" hidden="1" spans="1:82">
      <c r="A9" s="64" t="s">
        <v>783</v>
      </c>
      <c r="B9" s="64" t="s">
        <v>784</v>
      </c>
      <c r="C9" s="65" t="s">
        <v>770</v>
      </c>
      <c r="D9" s="64" t="s">
        <v>785</v>
      </c>
      <c r="E9" s="65" t="s">
        <v>113</v>
      </c>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5"/>
      <c r="BL9" s="65"/>
      <c r="BM9" s="65"/>
      <c r="BN9" s="65"/>
      <c r="BO9" s="65"/>
      <c r="BP9" s="65"/>
      <c r="BQ9" s="65"/>
      <c r="BR9" s="65"/>
      <c r="BS9" s="65"/>
      <c r="BT9" s="65"/>
      <c r="BU9" s="65"/>
      <c r="BV9" s="65"/>
      <c r="BW9" s="65"/>
      <c r="BX9" s="65"/>
      <c r="BY9" s="65"/>
      <c r="BZ9" s="65"/>
      <c r="CA9" s="65"/>
      <c r="CB9" s="65"/>
      <c r="CC9" s="65"/>
      <c r="CD9" s="65"/>
    </row>
    <row r="10" s="55" customFormat="1" hidden="1" spans="1:82">
      <c r="A10" s="64"/>
      <c r="B10" s="64" t="s">
        <v>784</v>
      </c>
      <c r="C10" s="65" t="s">
        <v>776</v>
      </c>
      <c r="D10" s="64" t="s">
        <v>785</v>
      </c>
      <c r="E10" s="65" t="s">
        <v>113</v>
      </c>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65"/>
      <c r="BW10" s="65"/>
      <c r="BX10" s="65"/>
      <c r="BY10" s="65"/>
      <c r="BZ10" s="65"/>
      <c r="CA10" s="65"/>
      <c r="CB10" s="65"/>
      <c r="CC10" s="65"/>
      <c r="CD10" s="65"/>
    </row>
    <row r="11" hidden="1" spans="1:82">
      <c r="A11" s="63" t="s">
        <v>786</v>
      </c>
      <c r="B11" s="63" t="s">
        <v>780</v>
      </c>
      <c r="C11" s="61" t="s">
        <v>776</v>
      </c>
      <c r="D11" s="63" t="s">
        <v>787</v>
      </c>
      <c r="E11" s="61" t="s">
        <v>113</v>
      </c>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row>
    <row r="12" ht="23" hidden="1" spans="1:82">
      <c r="A12" s="63" t="s">
        <v>788</v>
      </c>
      <c r="B12" s="63" t="s">
        <v>778</v>
      </c>
      <c r="C12" s="61" t="s">
        <v>770</v>
      </c>
      <c r="D12" s="63" t="s">
        <v>789</v>
      </c>
      <c r="E12" s="61" t="s">
        <v>113</v>
      </c>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row>
    <row r="13" ht="23" hidden="1" spans="1:82">
      <c r="A13" s="63"/>
      <c r="B13" s="63" t="s">
        <v>780</v>
      </c>
      <c r="C13" s="61" t="s">
        <v>776</v>
      </c>
      <c r="D13" s="63" t="s">
        <v>789</v>
      </c>
      <c r="E13" s="61" t="s">
        <v>113</v>
      </c>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row>
    <row r="14" ht="23" hidden="1" spans="1:82">
      <c r="A14" s="63" t="s">
        <v>790</v>
      </c>
      <c r="B14" s="63" t="s">
        <v>778</v>
      </c>
      <c r="C14" s="61" t="s">
        <v>770</v>
      </c>
      <c r="D14" s="63" t="s">
        <v>791</v>
      </c>
      <c r="E14" s="61" t="s">
        <v>113</v>
      </c>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row>
    <row r="15" hidden="1" spans="1:82">
      <c r="A15" s="63" t="s">
        <v>792</v>
      </c>
      <c r="B15" s="62" t="s">
        <v>773</v>
      </c>
      <c r="C15" s="61" t="s">
        <v>770</v>
      </c>
      <c r="D15" s="63" t="s">
        <v>793</v>
      </c>
      <c r="E15" s="61" t="s">
        <v>113</v>
      </c>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row>
    <row r="16" hidden="1" spans="1:82">
      <c r="A16" s="63"/>
      <c r="B16" s="62" t="s">
        <v>775</v>
      </c>
      <c r="C16" s="61" t="s">
        <v>776</v>
      </c>
      <c r="D16" s="63" t="s">
        <v>793</v>
      </c>
      <c r="E16" s="61" t="s">
        <v>113</v>
      </c>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row>
    <row r="17" hidden="1" spans="1:82">
      <c r="A17" s="63"/>
      <c r="B17" s="63" t="s">
        <v>794</v>
      </c>
      <c r="C17" s="61" t="s">
        <v>776</v>
      </c>
      <c r="D17" s="63" t="s">
        <v>793</v>
      </c>
      <c r="E17" s="61" t="s">
        <v>113</v>
      </c>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c r="BZ17" s="61"/>
      <c r="CA17" s="61"/>
      <c r="CB17" s="61"/>
      <c r="CC17" s="61"/>
      <c r="CD17" s="61"/>
    </row>
    <row r="18" hidden="1" spans="1:82">
      <c r="A18" s="63" t="s">
        <v>795</v>
      </c>
      <c r="B18" s="62" t="s">
        <v>773</v>
      </c>
      <c r="C18" s="61" t="s">
        <v>770</v>
      </c>
      <c r="D18" s="61" t="s">
        <v>796</v>
      </c>
      <c r="E18" s="61" t="s">
        <v>113</v>
      </c>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row>
    <row r="19" hidden="1" spans="1:82">
      <c r="A19" s="63"/>
      <c r="B19" s="62" t="s">
        <v>775</v>
      </c>
      <c r="C19" s="61" t="s">
        <v>776</v>
      </c>
      <c r="D19" s="61" t="s">
        <v>796</v>
      </c>
      <c r="E19" s="61" t="s">
        <v>113</v>
      </c>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row>
    <row r="20" hidden="1" spans="1:82">
      <c r="A20" s="63"/>
      <c r="B20" s="63" t="s">
        <v>794</v>
      </c>
      <c r="C20" s="61" t="s">
        <v>776</v>
      </c>
      <c r="D20" s="61" t="s">
        <v>796</v>
      </c>
      <c r="E20" s="61" t="s">
        <v>113</v>
      </c>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row>
    <row r="21" ht="23" hidden="1" spans="1:82">
      <c r="A21" s="63" t="s">
        <v>797</v>
      </c>
      <c r="B21" s="63" t="s">
        <v>778</v>
      </c>
      <c r="C21" s="61" t="s">
        <v>770</v>
      </c>
      <c r="D21" s="63" t="s">
        <v>798</v>
      </c>
      <c r="E21" s="61" t="s">
        <v>113</v>
      </c>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row>
    <row r="22" ht="23" hidden="1" spans="1:82">
      <c r="A22" s="63"/>
      <c r="B22" s="63" t="s">
        <v>799</v>
      </c>
      <c r="C22" s="61" t="s">
        <v>770</v>
      </c>
      <c r="D22" s="63" t="s">
        <v>798</v>
      </c>
      <c r="E22" s="61" t="s">
        <v>113</v>
      </c>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row>
    <row r="23" ht="23" hidden="1" spans="1:82">
      <c r="A23" s="63"/>
      <c r="B23" s="63" t="s">
        <v>800</v>
      </c>
      <c r="C23" s="61" t="s">
        <v>770</v>
      </c>
      <c r="D23" s="63" t="s">
        <v>798</v>
      </c>
      <c r="E23" s="61" t="s">
        <v>113</v>
      </c>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row>
    <row r="24" ht="23" hidden="1" spans="1:82">
      <c r="A24" s="63"/>
      <c r="B24" s="63" t="s">
        <v>780</v>
      </c>
      <c r="C24" s="61" t="s">
        <v>776</v>
      </c>
      <c r="D24" s="63" t="s">
        <v>798</v>
      </c>
      <c r="E24" s="61" t="s">
        <v>113</v>
      </c>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row>
    <row r="25" ht="13.5" hidden="1" customHeight="1" spans="1:82">
      <c r="A25" s="63" t="s">
        <v>801</v>
      </c>
      <c r="B25" s="63" t="s">
        <v>778</v>
      </c>
      <c r="C25" s="61" t="s">
        <v>770</v>
      </c>
      <c r="D25" s="63" t="s">
        <v>802</v>
      </c>
      <c r="E25" s="61" t="s">
        <v>113</v>
      </c>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row>
    <row r="26" hidden="1" spans="1:82">
      <c r="A26" s="63"/>
      <c r="B26" s="63" t="s">
        <v>803</v>
      </c>
      <c r="C26" s="61" t="s">
        <v>776</v>
      </c>
      <c r="D26" s="63" t="s">
        <v>802</v>
      </c>
      <c r="E26" s="61" t="s">
        <v>113</v>
      </c>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row>
    <row r="27" hidden="1" spans="1:82">
      <c r="A27" s="63"/>
      <c r="B27" s="63" t="s">
        <v>794</v>
      </c>
      <c r="C27" s="61" t="s">
        <v>776</v>
      </c>
      <c r="D27" s="63" t="s">
        <v>802</v>
      </c>
      <c r="E27" s="61" t="s">
        <v>113</v>
      </c>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row>
    <row r="28" hidden="1" spans="1:82">
      <c r="A28" s="63" t="s">
        <v>804</v>
      </c>
      <c r="B28" s="63" t="s">
        <v>780</v>
      </c>
      <c r="C28" s="61" t="s">
        <v>776</v>
      </c>
      <c r="D28" s="63" t="s">
        <v>805</v>
      </c>
      <c r="E28" s="61" t="s">
        <v>113</v>
      </c>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row>
    <row r="29" hidden="1" spans="1:82">
      <c r="A29" s="63" t="s">
        <v>806</v>
      </c>
      <c r="B29" s="63" t="s">
        <v>780</v>
      </c>
      <c r="C29" s="61" t="s">
        <v>776</v>
      </c>
      <c r="D29" s="63" t="s">
        <v>807</v>
      </c>
      <c r="E29" s="61" t="s">
        <v>113</v>
      </c>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c r="BZ29" s="61"/>
      <c r="CA29" s="61"/>
      <c r="CB29" s="61"/>
      <c r="CC29" s="61"/>
      <c r="CD29" s="61"/>
    </row>
    <row r="30" s="56" customFormat="1" hidden="1" spans="1:82">
      <c r="A30" s="62" t="s">
        <v>808</v>
      </c>
      <c r="B30" s="62" t="s">
        <v>778</v>
      </c>
      <c r="C30" s="66" t="s">
        <v>770</v>
      </c>
      <c r="D30" s="62" t="s">
        <v>809</v>
      </c>
      <c r="E30" s="66" t="s">
        <v>113</v>
      </c>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row>
    <row r="31" s="56" customFormat="1" hidden="1" spans="1:82">
      <c r="A31" s="62"/>
      <c r="B31" s="62" t="s">
        <v>780</v>
      </c>
      <c r="C31" s="66" t="s">
        <v>776</v>
      </c>
      <c r="D31" s="62" t="s">
        <v>809</v>
      </c>
      <c r="E31" s="66" t="s">
        <v>113</v>
      </c>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row>
    <row r="32" ht="23" hidden="1" spans="1:82">
      <c r="A32" s="63" t="s">
        <v>810</v>
      </c>
      <c r="B32" s="63" t="s">
        <v>778</v>
      </c>
      <c r="C32" s="61" t="s">
        <v>770</v>
      </c>
      <c r="D32" s="63" t="s">
        <v>811</v>
      </c>
      <c r="E32" s="61" t="s">
        <v>113</v>
      </c>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row>
    <row r="33" ht="23" hidden="1" spans="1:82">
      <c r="A33" s="63"/>
      <c r="B33" s="63" t="s">
        <v>780</v>
      </c>
      <c r="C33" s="61" t="s">
        <v>776</v>
      </c>
      <c r="D33" s="63" t="s">
        <v>811</v>
      </c>
      <c r="E33" s="61" t="s">
        <v>113</v>
      </c>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row>
    <row r="34" ht="23" hidden="1" spans="1:82">
      <c r="A34" s="63" t="s">
        <v>812</v>
      </c>
      <c r="B34" s="63" t="s">
        <v>780</v>
      </c>
      <c r="C34" s="61" t="s">
        <v>776</v>
      </c>
      <c r="D34" s="63" t="s">
        <v>813</v>
      </c>
      <c r="E34" s="61" t="s">
        <v>113</v>
      </c>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row>
    <row r="35" hidden="1" spans="1:82">
      <c r="A35" s="63" t="s">
        <v>814</v>
      </c>
      <c r="B35" s="63" t="s">
        <v>778</v>
      </c>
      <c r="C35" s="61" t="s">
        <v>770</v>
      </c>
      <c r="D35" s="63" t="s">
        <v>815</v>
      </c>
      <c r="E35" s="61" t="s">
        <v>113</v>
      </c>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row>
    <row r="36" s="57" customFormat="1" hidden="1" spans="1:82">
      <c r="A36" s="67" t="s">
        <v>814</v>
      </c>
      <c r="B36" s="67" t="s">
        <v>814</v>
      </c>
      <c r="C36" s="68" t="s">
        <v>776</v>
      </c>
      <c r="D36" s="67" t="s">
        <v>815</v>
      </c>
      <c r="E36" s="68" t="s">
        <v>113</v>
      </c>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row>
    <row r="37" ht="23" hidden="1" spans="1:82">
      <c r="A37" s="63" t="s">
        <v>816</v>
      </c>
      <c r="B37" s="63" t="s">
        <v>780</v>
      </c>
      <c r="C37" s="61" t="s">
        <v>776</v>
      </c>
      <c r="D37" s="63" t="s">
        <v>817</v>
      </c>
      <c r="E37" s="61" t="s">
        <v>113</v>
      </c>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row>
    <row r="38" spans="1:82">
      <c r="A38" s="63" t="s">
        <v>662</v>
      </c>
      <c r="B38" s="63" t="s">
        <v>818</v>
      </c>
      <c r="C38" s="61" t="s">
        <v>770</v>
      </c>
      <c r="D38" s="63" t="s">
        <v>819</v>
      </c>
      <c r="E38" s="61" t="s">
        <v>133</v>
      </c>
      <c r="F38" s="71">
        <v>38.01</v>
      </c>
      <c r="G38" s="71">
        <v>145</v>
      </c>
      <c r="H38" s="71">
        <v>296.65</v>
      </c>
      <c r="I38" s="78">
        <v>321.24</v>
      </c>
      <c r="J38" s="71">
        <v>17</v>
      </c>
      <c r="K38" s="71">
        <v>24</v>
      </c>
      <c r="L38" s="79" t="s">
        <v>820</v>
      </c>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c r="CA38" s="61"/>
      <c r="CB38" s="61"/>
      <c r="CC38" s="61"/>
      <c r="CD38" s="61"/>
    </row>
    <row r="39" spans="1:82">
      <c r="A39" s="61"/>
      <c r="B39" s="63" t="s">
        <v>821</v>
      </c>
      <c r="C39" s="61" t="s">
        <v>770</v>
      </c>
      <c r="D39" s="63" t="s">
        <v>819</v>
      </c>
      <c r="E39" s="61" t="s">
        <v>133</v>
      </c>
      <c r="F39" s="71">
        <v>30.1</v>
      </c>
      <c r="G39" s="71">
        <v>158</v>
      </c>
      <c r="H39" s="71">
        <v>279.63</v>
      </c>
      <c r="I39" s="78">
        <v>303.74</v>
      </c>
      <c r="J39" s="71">
        <v>9</v>
      </c>
      <c r="K39" s="71">
        <v>18</v>
      </c>
      <c r="L39" s="79" t="s">
        <v>820</v>
      </c>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c r="BZ39" s="61"/>
      <c r="CA39" s="61"/>
      <c r="CB39" s="61"/>
      <c r="CC39" s="61"/>
      <c r="CD39" s="61"/>
    </row>
    <row r="40" spans="1:82">
      <c r="A40" s="61"/>
      <c r="B40" s="63" t="s">
        <v>822</v>
      </c>
      <c r="C40" s="61" t="s">
        <v>770</v>
      </c>
      <c r="D40" s="63" t="s">
        <v>819</v>
      </c>
      <c r="E40" s="61" t="s">
        <v>133</v>
      </c>
      <c r="F40" s="71">
        <v>38.68</v>
      </c>
      <c r="G40" s="71">
        <v>161</v>
      </c>
      <c r="H40" s="71">
        <v>295.96</v>
      </c>
      <c r="I40" s="78">
        <v>313.9</v>
      </c>
      <c r="J40" s="71">
        <v>16</v>
      </c>
      <c r="K40" s="71">
        <v>29</v>
      </c>
      <c r="L40" s="79" t="s">
        <v>820</v>
      </c>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row>
    <row r="41" spans="1:82">
      <c r="A41" s="61"/>
      <c r="B41" s="63" t="s">
        <v>823</v>
      </c>
      <c r="C41" s="61" t="s">
        <v>770</v>
      </c>
      <c r="D41" s="63" t="s">
        <v>819</v>
      </c>
      <c r="E41" s="61" t="s">
        <v>133</v>
      </c>
      <c r="F41" s="71">
        <v>16.6</v>
      </c>
      <c r="G41" s="71">
        <v>96.8</v>
      </c>
      <c r="H41" s="71">
        <v>290.34</v>
      </c>
      <c r="I41" s="78">
        <v>308.27</v>
      </c>
      <c r="J41" s="71">
        <v>8</v>
      </c>
      <c r="K41" s="71">
        <v>19</v>
      </c>
      <c r="L41" s="79" t="s">
        <v>820</v>
      </c>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row>
    <row r="42" spans="1:82">
      <c r="A42" s="61"/>
      <c r="B42" s="63" t="s">
        <v>824</v>
      </c>
      <c r="C42" s="61" t="s">
        <v>776</v>
      </c>
      <c r="D42" s="63" t="s">
        <v>819</v>
      </c>
      <c r="E42" s="61" t="s">
        <v>133</v>
      </c>
      <c r="F42" s="71">
        <v>14.15</v>
      </c>
      <c r="G42" s="71">
        <v>37.1</v>
      </c>
      <c r="H42" s="71">
        <v>288.86</v>
      </c>
      <c r="I42" s="78">
        <v>295.52</v>
      </c>
      <c r="J42" s="71">
        <v>6</v>
      </c>
      <c r="K42" s="71">
        <v>14</v>
      </c>
      <c r="L42" s="79" t="s">
        <v>820</v>
      </c>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row>
    <row r="43" ht="14.1" customHeight="1" spans="1:82">
      <c r="A43" s="61" t="s">
        <v>825</v>
      </c>
      <c r="B43" s="61" t="s">
        <v>826</v>
      </c>
      <c r="C43" s="61" t="s">
        <v>770</v>
      </c>
      <c r="D43" s="61" t="s">
        <v>827</v>
      </c>
      <c r="E43" s="61" t="s">
        <v>133</v>
      </c>
      <c r="F43" s="72">
        <v>0.03</v>
      </c>
      <c r="G43" s="73">
        <v>3.2</v>
      </c>
      <c r="H43" s="74">
        <v>76.82</v>
      </c>
      <c r="I43" s="74">
        <v>118.05</v>
      </c>
      <c r="J43" s="80">
        <v>5</v>
      </c>
      <c r="K43" s="80">
        <v>6</v>
      </c>
      <c r="L43" s="79" t="s">
        <v>820</v>
      </c>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row>
    <row r="44" spans="1:82">
      <c r="A44" s="61"/>
      <c r="B44" s="61" t="s">
        <v>828</v>
      </c>
      <c r="C44" s="61" t="s">
        <v>770</v>
      </c>
      <c r="D44" s="61" t="s">
        <v>827</v>
      </c>
      <c r="E44" s="61" t="s">
        <v>133</v>
      </c>
      <c r="F44" s="72">
        <v>0.04</v>
      </c>
      <c r="G44" s="73">
        <v>3.1</v>
      </c>
      <c r="H44" s="74">
        <v>59.02</v>
      </c>
      <c r="I44" s="74">
        <v>118.05</v>
      </c>
      <c r="J44" s="80">
        <v>4</v>
      </c>
      <c r="K44" s="80">
        <v>22</v>
      </c>
      <c r="L44" s="79" t="s">
        <v>820</v>
      </c>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c r="CA44" s="61"/>
      <c r="CB44" s="61"/>
      <c r="CC44" s="61"/>
      <c r="CD44" s="61"/>
    </row>
    <row r="45" spans="1:82">
      <c r="A45" s="61"/>
      <c r="B45" s="61" t="s">
        <v>829</v>
      </c>
      <c r="C45" s="61" t="s">
        <v>770</v>
      </c>
      <c r="D45" s="61" t="s">
        <v>827</v>
      </c>
      <c r="E45" s="61" t="s">
        <v>133</v>
      </c>
      <c r="F45" s="72">
        <v>15.53</v>
      </c>
      <c r="G45" s="72">
        <v>34.3</v>
      </c>
      <c r="H45" s="74">
        <v>136.39</v>
      </c>
      <c r="I45" s="74">
        <v>151.77</v>
      </c>
      <c r="J45" s="80">
        <v>10</v>
      </c>
      <c r="K45" s="80">
        <v>14</v>
      </c>
      <c r="L45" s="79" t="s">
        <v>820</v>
      </c>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row>
    <row r="46" spans="1:82">
      <c r="A46" s="61"/>
      <c r="B46" s="61" t="s">
        <v>824</v>
      </c>
      <c r="C46" s="61" t="s">
        <v>776</v>
      </c>
      <c r="D46" s="61" t="s">
        <v>827</v>
      </c>
      <c r="E46" s="61" t="s">
        <v>133</v>
      </c>
      <c r="F46" s="72">
        <v>0.02</v>
      </c>
      <c r="G46" s="72">
        <v>3</v>
      </c>
      <c r="H46" s="74">
        <v>0</v>
      </c>
      <c r="I46" s="74">
        <v>0</v>
      </c>
      <c r="J46" s="80">
        <v>28</v>
      </c>
      <c r="K46" s="80">
        <v>29</v>
      </c>
      <c r="L46" s="79" t="s">
        <v>820</v>
      </c>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row>
    <row r="47" spans="1:82">
      <c r="A47" s="61" t="s">
        <v>830</v>
      </c>
      <c r="B47" s="61" t="s">
        <v>829</v>
      </c>
      <c r="C47" s="61" t="s">
        <v>770</v>
      </c>
      <c r="D47" s="61"/>
      <c r="E47" s="61" t="s">
        <v>133</v>
      </c>
      <c r="F47" s="75" t="s">
        <v>705</v>
      </c>
      <c r="G47" s="75" t="s">
        <v>705</v>
      </c>
      <c r="H47" s="75" t="s">
        <v>705</v>
      </c>
      <c r="I47" s="75" t="s">
        <v>705</v>
      </c>
      <c r="J47" s="75" t="s">
        <v>705</v>
      </c>
      <c r="K47" s="75" t="s">
        <v>705</v>
      </c>
      <c r="L47" s="75" t="s">
        <v>705</v>
      </c>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row>
    <row r="48" spans="1:82">
      <c r="A48" s="61"/>
      <c r="B48" s="61" t="s">
        <v>824</v>
      </c>
      <c r="C48" s="61" t="s">
        <v>776</v>
      </c>
      <c r="D48" s="61"/>
      <c r="E48" s="61" t="s">
        <v>133</v>
      </c>
      <c r="F48" s="75" t="s">
        <v>705</v>
      </c>
      <c r="G48" s="75" t="s">
        <v>705</v>
      </c>
      <c r="H48" s="75" t="s">
        <v>705</v>
      </c>
      <c r="I48" s="75" t="s">
        <v>705</v>
      </c>
      <c r="J48" s="75" t="s">
        <v>705</v>
      </c>
      <c r="K48" s="75" t="s">
        <v>705</v>
      </c>
      <c r="L48" s="75" t="s">
        <v>705</v>
      </c>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c r="CA48" s="61"/>
      <c r="CB48" s="61"/>
      <c r="CC48" s="61"/>
      <c r="CD48" s="61"/>
    </row>
    <row r="49" spans="1:82">
      <c r="A49" s="61" t="s">
        <v>831</v>
      </c>
      <c r="B49" s="61" t="s">
        <v>829</v>
      </c>
      <c r="C49" s="61" t="s">
        <v>770</v>
      </c>
      <c r="D49" s="61" t="s">
        <v>832</v>
      </c>
      <c r="E49" s="61" t="s">
        <v>133</v>
      </c>
      <c r="F49" s="71">
        <v>13.09</v>
      </c>
      <c r="G49" s="71">
        <v>133</v>
      </c>
      <c r="H49" s="71">
        <v>135.23</v>
      </c>
      <c r="I49" s="71">
        <v>166.75</v>
      </c>
      <c r="J49" s="71">
        <v>11</v>
      </c>
      <c r="K49" s="71">
        <v>17</v>
      </c>
      <c r="L49" s="76" t="s">
        <v>833</v>
      </c>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c r="CA49" s="61"/>
      <c r="CB49" s="61"/>
      <c r="CC49" s="61"/>
      <c r="CD49" s="61"/>
    </row>
    <row r="50" spans="1:82">
      <c r="A50" s="61"/>
      <c r="B50" s="61" t="s">
        <v>824</v>
      </c>
      <c r="C50" s="61" t="s">
        <v>776</v>
      </c>
      <c r="D50" s="61" t="s">
        <v>832</v>
      </c>
      <c r="E50" s="61" t="s">
        <v>133</v>
      </c>
      <c r="F50" s="71">
        <v>0</v>
      </c>
      <c r="G50" s="71">
        <v>0</v>
      </c>
      <c r="H50" s="71">
        <v>99.73</v>
      </c>
      <c r="I50" s="71">
        <v>106.35</v>
      </c>
      <c r="J50" s="71">
        <v>3</v>
      </c>
      <c r="K50" s="71">
        <v>9</v>
      </c>
      <c r="L50" s="76" t="s">
        <v>833</v>
      </c>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c r="BZ50" s="61"/>
      <c r="CA50" s="61"/>
      <c r="CB50" s="61"/>
      <c r="CC50" s="61"/>
      <c r="CD50" s="61"/>
    </row>
    <row r="51" ht="13.2" spans="1:82">
      <c r="A51" s="61" t="s">
        <v>834</v>
      </c>
      <c r="B51" s="61" t="s">
        <v>835</v>
      </c>
      <c r="C51" s="61" t="s">
        <v>770</v>
      </c>
      <c r="D51" s="61" t="s">
        <v>836</v>
      </c>
      <c r="E51" s="61" t="s">
        <v>133</v>
      </c>
      <c r="F51" s="76">
        <v>11.9</v>
      </c>
      <c r="G51" s="77">
        <v>34</v>
      </c>
      <c r="H51" s="77">
        <v>178</v>
      </c>
      <c r="I51" s="76">
        <v>210</v>
      </c>
      <c r="J51" s="76">
        <v>4</v>
      </c>
      <c r="K51" s="76">
        <v>8</v>
      </c>
      <c r="L51" s="76" t="s">
        <v>820</v>
      </c>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c r="BZ51" s="61"/>
      <c r="CA51" s="61"/>
      <c r="CB51" s="61"/>
      <c r="CC51" s="61"/>
      <c r="CD51" s="61"/>
    </row>
    <row r="52" ht="13.2" spans="1:82">
      <c r="A52" s="61"/>
      <c r="B52" s="61" t="s">
        <v>837</v>
      </c>
      <c r="C52" s="61"/>
      <c r="D52" s="61" t="s">
        <v>836</v>
      </c>
      <c r="E52" s="61" t="s">
        <v>133</v>
      </c>
      <c r="F52" s="77">
        <v>13.3</v>
      </c>
      <c r="G52" s="77">
        <v>15.6</v>
      </c>
      <c r="H52" s="77">
        <v>219</v>
      </c>
      <c r="I52" s="77">
        <v>226</v>
      </c>
      <c r="J52" s="77">
        <v>5.383</v>
      </c>
      <c r="K52" s="77">
        <v>14</v>
      </c>
      <c r="L52" s="76" t="s">
        <v>820</v>
      </c>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c r="BZ52" s="61"/>
      <c r="CA52" s="61"/>
      <c r="CB52" s="61"/>
      <c r="CC52" s="61"/>
      <c r="CD52" s="61"/>
    </row>
    <row r="53" ht="13.2" spans="1:82">
      <c r="A53" s="61"/>
      <c r="B53" s="61" t="s">
        <v>838</v>
      </c>
      <c r="C53" s="61" t="s">
        <v>770</v>
      </c>
      <c r="D53" s="61" t="s">
        <v>836</v>
      </c>
      <c r="E53" s="61" t="s">
        <v>133</v>
      </c>
      <c r="F53" s="77">
        <v>51.4</v>
      </c>
      <c r="G53" s="77">
        <v>261</v>
      </c>
      <c r="H53" s="77">
        <v>223.7</v>
      </c>
      <c r="I53" s="77">
        <v>240</v>
      </c>
      <c r="J53" s="77">
        <v>34.4</v>
      </c>
      <c r="K53" s="77">
        <v>55</v>
      </c>
      <c r="L53" s="76" t="s">
        <v>820</v>
      </c>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c r="BZ53" s="61"/>
      <c r="CA53" s="61"/>
      <c r="CB53" s="61"/>
      <c r="CC53" s="61"/>
      <c r="CD53" s="61"/>
    </row>
    <row r="54" ht="13.2" spans="1:82">
      <c r="A54" s="61"/>
      <c r="B54" s="61" t="s">
        <v>839</v>
      </c>
      <c r="C54" s="61" t="s">
        <v>770</v>
      </c>
      <c r="D54" s="61" t="s">
        <v>836</v>
      </c>
      <c r="E54" s="61" t="s">
        <v>133</v>
      </c>
      <c r="F54" s="77">
        <v>38.4</v>
      </c>
      <c r="G54" s="77">
        <v>60.6</v>
      </c>
      <c r="H54" s="77">
        <v>256.1</v>
      </c>
      <c r="I54" s="77">
        <v>300</v>
      </c>
      <c r="J54" s="76">
        <v>24.769</v>
      </c>
      <c r="K54" s="76">
        <v>28</v>
      </c>
      <c r="L54" s="76" t="s">
        <v>820</v>
      </c>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c r="BM54" s="61"/>
      <c r="BN54" s="61"/>
      <c r="BO54" s="61"/>
      <c r="BP54" s="61"/>
      <c r="BQ54" s="61"/>
      <c r="BR54" s="61"/>
      <c r="BS54" s="61"/>
      <c r="BT54" s="61"/>
      <c r="BU54" s="61"/>
      <c r="BV54" s="61"/>
      <c r="BW54" s="61"/>
      <c r="BX54" s="61"/>
      <c r="BY54" s="61"/>
      <c r="BZ54" s="61"/>
      <c r="CA54" s="61"/>
      <c r="CB54" s="61"/>
      <c r="CC54" s="61"/>
      <c r="CD54" s="61"/>
    </row>
    <row r="55" ht="13.2" spans="1:82">
      <c r="A55" s="61"/>
      <c r="B55" s="61" t="s">
        <v>840</v>
      </c>
      <c r="C55" s="61" t="s">
        <v>770</v>
      </c>
      <c r="D55" s="61" t="s">
        <v>836</v>
      </c>
      <c r="E55" s="61" t="s">
        <v>133</v>
      </c>
      <c r="F55" s="77">
        <v>26.7</v>
      </c>
      <c r="G55" s="77">
        <v>50</v>
      </c>
      <c r="H55" s="77">
        <v>206.7</v>
      </c>
      <c r="I55" s="77">
        <v>213</v>
      </c>
      <c r="J55" s="77">
        <v>32.14</v>
      </c>
      <c r="K55" s="77">
        <v>56</v>
      </c>
      <c r="L55" s="76" t="s">
        <v>820</v>
      </c>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1"/>
      <c r="BF55" s="61"/>
      <c r="BG55" s="61"/>
      <c r="BH55" s="61"/>
      <c r="BI55" s="61"/>
      <c r="BJ55" s="61"/>
      <c r="BK55" s="61"/>
      <c r="BL55" s="61"/>
      <c r="BM55" s="61"/>
      <c r="BN55" s="61"/>
      <c r="BO55" s="61"/>
      <c r="BP55" s="61"/>
      <c r="BQ55" s="61"/>
      <c r="BR55" s="61"/>
      <c r="BS55" s="61"/>
      <c r="BT55" s="61"/>
      <c r="BU55" s="61"/>
      <c r="BV55" s="61"/>
      <c r="BW55" s="61"/>
      <c r="BX55" s="61"/>
      <c r="BY55" s="61"/>
      <c r="BZ55" s="61"/>
      <c r="CA55" s="61"/>
      <c r="CB55" s="61"/>
      <c r="CC55" s="61"/>
      <c r="CD55" s="61"/>
    </row>
    <row r="56" ht="13.2" spans="1:82">
      <c r="A56" s="61"/>
      <c r="B56" s="61" t="s">
        <v>824</v>
      </c>
      <c r="C56" s="61" t="s">
        <v>776</v>
      </c>
      <c r="D56" s="61" t="s">
        <v>836</v>
      </c>
      <c r="E56" s="61" t="s">
        <v>133</v>
      </c>
      <c r="F56" s="77">
        <v>0.4</v>
      </c>
      <c r="G56" s="77">
        <v>3.1</v>
      </c>
      <c r="H56" s="77">
        <v>134</v>
      </c>
      <c r="I56" s="77">
        <v>134</v>
      </c>
      <c r="J56" s="77">
        <v>0.333</v>
      </c>
      <c r="K56" s="77">
        <v>2</v>
      </c>
      <c r="L56" s="76" t="s">
        <v>820</v>
      </c>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c r="CA56" s="61"/>
      <c r="CB56" s="61"/>
      <c r="CC56" s="61"/>
      <c r="CD56" s="61"/>
    </row>
    <row r="57" spans="1:82">
      <c r="A57" s="61" t="s">
        <v>841</v>
      </c>
      <c r="B57" s="61" t="s">
        <v>828</v>
      </c>
      <c r="C57" s="61" t="s">
        <v>770</v>
      </c>
      <c r="D57" s="61" t="s">
        <v>842</v>
      </c>
      <c r="E57" s="61" t="s">
        <v>133</v>
      </c>
      <c r="F57" s="76">
        <v>32.56</v>
      </c>
      <c r="G57" s="76">
        <v>36.3</v>
      </c>
      <c r="H57" s="76">
        <v>325.72</v>
      </c>
      <c r="I57" s="76">
        <v>337</v>
      </c>
      <c r="J57" s="76">
        <v>28</v>
      </c>
      <c r="K57" s="76">
        <v>29</v>
      </c>
      <c r="L57" s="76" t="s">
        <v>820</v>
      </c>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row>
    <row r="58" spans="1:82">
      <c r="A58" s="61"/>
      <c r="B58" s="61" t="s">
        <v>843</v>
      </c>
      <c r="C58" s="61" t="s">
        <v>770</v>
      </c>
      <c r="D58" s="61" t="s">
        <v>842</v>
      </c>
      <c r="E58" s="61" t="s">
        <v>133</v>
      </c>
      <c r="F58" s="76">
        <v>46.25</v>
      </c>
      <c r="G58" s="76">
        <v>121</v>
      </c>
      <c r="H58" s="76">
        <v>353.85</v>
      </c>
      <c r="I58" s="76">
        <v>372</v>
      </c>
      <c r="J58" s="76">
        <v>37</v>
      </c>
      <c r="K58" s="76">
        <v>45</v>
      </c>
      <c r="L58" s="76" t="s">
        <v>820</v>
      </c>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61"/>
      <c r="BZ58" s="61"/>
      <c r="CA58" s="61"/>
      <c r="CB58" s="61"/>
      <c r="CC58" s="61"/>
      <c r="CD58" s="61"/>
    </row>
    <row r="59" spans="1:82">
      <c r="A59" s="61"/>
      <c r="B59" s="61" t="s">
        <v>824</v>
      </c>
      <c r="C59" s="61" t="s">
        <v>776</v>
      </c>
      <c r="D59" s="61" t="s">
        <v>842</v>
      </c>
      <c r="E59" s="61" t="s">
        <v>133</v>
      </c>
      <c r="F59" s="76">
        <v>0.8</v>
      </c>
      <c r="G59" s="76">
        <v>1.6</v>
      </c>
      <c r="H59" s="76">
        <v>329.53</v>
      </c>
      <c r="I59" s="76">
        <v>332</v>
      </c>
      <c r="J59" s="76">
        <v>14</v>
      </c>
      <c r="K59" s="76">
        <v>18</v>
      </c>
      <c r="L59" s="76" t="s">
        <v>820</v>
      </c>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61"/>
      <c r="BZ59" s="61"/>
      <c r="CA59" s="61"/>
      <c r="CB59" s="61"/>
      <c r="CC59" s="61"/>
      <c r="CD59" s="61"/>
    </row>
    <row r="60" spans="1:82">
      <c r="A60" s="61" t="s">
        <v>844</v>
      </c>
      <c r="B60" s="61" t="s">
        <v>839</v>
      </c>
      <c r="C60" s="61" t="s">
        <v>770</v>
      </c>
      <c r="D60" s="61" t="s">
        <v>845</v>
      </c>
      <c r="E60" s="61" t="s">
        <v>133</v>
      </c>
      <c r="F60" s="71">
        <v>20.17</v>
      </c>
      <c r="G60" s="71">
        <v>42.3</v>
      </c>
      <c r="H60" s="71">
        <v>115.98</v>
      </c>
      <c r="I60" s="71">
        <v>130</v>
      </c>
      <c r="J60" s="71">
        <v>3</v>
      </c>
      <c r="K60" s="71">
        <v>7</v>
      </c>
      <c r="L60" s="79" t="s">
        <v>820</v>
      </c>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c r="CA60" s="61"/>
      <c r="CB60" s="61"/>
      <c r="CC60" s="61"/>
      <c r="CD60" s="61"/>
    </row>
    <row r="61" spans="1:82">
      <c r="A61" s="61"/>
      <c r="B61" s="61" t="s">
        <v>846</v>
      </c>
      <c r="C61" s="61" t="s">
        <v>770</v>
      </c>
      <c r="D61" s="61" t="s">
        <v>845</v>
      </c>
      <c r="E61" s="61" t="s">
        <v>133</v>
      </c>
      <c r="F61" s="71">
        <v>4.72</v>
      </c>
      <c r="G61" s="71">
        <v>6</v>
      </c>
      <c r="H61" s="71">
        <v>117.61</v>
      </c>
      <c r="I61" s="71">
        <v>120</v>
      </c>
      <c r="J61" s="71">
        <v>2</v>
      </c>
      <c r="K61" s="71">
        <v>5</v>
      </c>
      <c r="L61" s="79" t="s">
        <v>820</v>
      </c>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61"/>
      <c r="BZ61" s="61"/>
      <c r="CA61" s="61"/>
      <c r="CB61" s="61"/>
      <c r="CC61" s="61"/>
      <c r="CD61" s="61"/>
    </row>
    <row r="62" spans="1:82">
      <c r="A62" s="61"/>
      <c r="B62" s="61" t="s">
        <v>824</v>
      </c>
      <c r="C62" s="61" t="s">
        <v>776</v>
      </c>
      <c r="D62" s="61" t="s">
        <v>845</v>
      </c>
      <c r="E62" s="61" t="s">
        <v>133</v>
      </c>
      <c r="F62" s="71">
        <v>4.52</v>
      </c>
      <c r="G62" s="71">
        <v>6</v>
      </c>
      <c r="H62" s="71">
        <v>103.73</v>
      </c>
      <c r="I62" s="71">
        <v>118</v>
      </c>
      <c r="J62" s="71">
        <v>2</v>
      </c>
      <c r="K62" s="71">
        <v>2</v>
      </c>
      <c r="L62" s="79" t="s">
        <v>820</v>
      </c>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c r="CA62" s="61"/>
      <c r="CB62" s="61"/>
      <c r="CC62" s="61"/>
      <c r="CD62" s="61"/>
    </row>
    <row r="63" spans="1:82">
      <c r="A63" s="61" t="s">
        <v>715</v>
      </c>
      <c r="B63" s="61" t="s">
        <v>829</v>
      </c>
      <c r="C63" s="61" t="s">
        <v>770</v>
      </c>
      <c r="D63" s="61"/>
      <c r="E63" s="61" t="s">
        <v>133</v>
      </c>
      <c r="F63" s="75" t="s">
        <v>705</v>
      </c>
      <c r="G63" s="75" t="s">
        <v>705</v>
      </c>
      <c r="H63" s="75" t="s">
        <v>705</v>
      </c>
      <c r="I63" s="75" t="s">
        <v>705</v>
      </c>
      <c r="J63" s="75" t="s">
        <v>705</v>
      </c>
      <c r="K63" s="75" t="s">
        <v>705</v>
      </c>
      <c r="L63" s="75" t="s">
        <v>705</v>
      </c>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c r="CA63" s="61"/>
      <c r="CB63" s="61"/>
      <c r="CC63" s="61"/>
      <c r="CD63" s="61"/>
    </row>
    <row r="64" spans="1:82">
      <c r="A64" s="61"/>
      <c r="B64" s="61" t="s">
        <v>824</v>
      </c>
      <c r="C64" s="61" t="s">
        <v>776</v>
      </c>
      <c r="D64" s="61"/>
      <c r="E64" s="61" t="s">
        <v>133</v>
      </c>
      <c r="F64" s="75" t="s">
        <v>705</v>
      </c>
      <c r="G64" s="75" t="s">
        <v>705</v>
      </c>
      <c r="H64" s="75" t="s">
        <v>705</v>
      </c>
      <c r="I64" s="75" t="s">
        <v>705</v>
      </c>
      <c r="J64" s="75" t="s">
        <v>705</v>
      </c>
      <c r="K64" s="75" t="s">
        <v>705</v>
      </c>
      <c r="L64" s="75" t="s">
        <v>705</v>
      </c>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61"/>
      <c r="BZ64" s="61"/>
      <c r="CA64" s="61"/>
      <c r="CB64" s="61"/>
      <c r="CC64" s="61"/>
      <c r="CD64" s="61"/>
    </row>
    <row r="65" spans="1:82">
      <c r="A65" s="61" t="s">
        <v>847</v>
      </c>
      <c r="B65" s="61" t="s">
        <v>835</v>
      </c>
      <c r="C65" s="61" t="s">
        <v>770</v>
      </c>
      <c r="D65" s="61" t="s">
        <v>848</v>
      </c>
      <c r="E65" s="61" t="s">
        <v>133</v>
      </c>
      <c r="F65" s="71">
        <v>89.8</v>
      </c>
      <c r="G65" s="71">
        <v>190</v>
      </c>
      <c r="H65" s="71">
        <v>131.1</v>
      </c>
      <c r="I65" s="71">
        <v>164</v>
      </c>
      <c r="J65" s="71">
        <v>3</v>
      </c>
      <c r="K65" s="71">
        <v>5</v>
      </c>
      <c r="L65" s="79" t="s">
        <v>820</v>
      </c>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c r="CA65" s="61"/>
      <c r="CB65" s="61"/>
      <c r="CC65" s="61"/>
      <c r="CD65" s="61"/>
    </row>
    <row r="66" spans="1:82">
      <c r="A66" s="61"/>
      <c r="B66" s="61" t="s">
        <v>849</v>
      </c>
      <c r="C66" s="61" t="s">
        <v>770</v>
      </c>
      <c r="D66" s="61" t="s">
        <v>848</v>
      </c>
      <c r="E66" s="61" t="s">
        <v>133</v>
      </c>
      <c r="F66" s="71">
        <v>51.7</v>
      </c>
      <c r="G66" s="71">
        <v>140</v>
      </c>
      <c r="H66" s="71">
        <v>174.2</v>
      </c>
      <c r="I66" s="71">
        <v>184</v>
      </c>
      <c r="J66" s="71">
        <v>4</v>
      </c>
      <c r="K66" s="71">
        <v>5</v>
      </c>
      <c r="L66" s="79" t="s">
        <v>820</v>
      </c>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c r="CA66" s="61"/>
      <c r="CB66" s="61"/>
      <c r="CC66" s="61"/>
      <c r="CD66" s="61"/>
    </row>
    <row r="67" spans="1:82">
      <c r="A67" s="61"/>
      <c r="B67" s="61" t="s">
        <v>850</v>
      </c>
      <c r="C67" s="61" t="s">
        <v>776</v>
      </c>
      <c r="D67" s="61" t="s">
        <v>848</v>
      </c>
      <c r="E67" s="61" t="s">
        <v>133</v>
      </c>
      <c r="F67" s="71">
        <v>33.6</v>
      </c>
      <c r="G67" s="71">
        <v>118</v>
      </c>
      <c r="H67" s="71">
        <v>173.3</v>
      </c>
      <c r="I67" s="71">
        <v>187</v>
      </c>
      <c r="J67" s="71">
        <v>5</v>
      </c>
      <c r="K67" s="71">
        <v>7</v>
      </c>
      <c r="L67" s="79" t="s">
        <v>820</v>
      </c>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c r="CA67" s="61"/>
      <c r="CB67" s="61"/>
      <c r="CC67" s="61"/>
      <c r="CD67" s="61"/>
    </row>
    <row r="68" spans="1:82">
      <c r="A68" s="61"/>
      <c r="B68" s="61" t="s">
        <v>851</v>
      </c>
      <c r="C68" s="61" t="s">
        <v>770</v>
      </c>
      <c r="D68" s="61" t="s">
        <v>848</v>
      </c>
      <c r="E68" s="61" t="s">
        <v>133</v>
      </c>
      <c r="F68" s="71">
        <v>72</v>
      </c>
      <c r="G68" s="71">
        <v>162</v>
      </c>
      <c r="H68" s="71">
        <v>187.4</v>
      </c>
      <c r="I68" s="71">
        <v>208</v>
      </c>
      <c r="J68" s="71">
        <v>3</v>
      </c>
      <c r="K68" s="71">
        <v>6</v>
      </c>
      <c r="L68" s="79" t="s">
        <v>820</v>
      </c>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c r="CA68" s="61"/>
      <c r="CB68" s="61"/>
      <c r="CC68" s="61"/>
      <c r="CD68" s="61"/>
    </row>
    <row r="69" spans="1:82">
      <c r="A69" s="61"/>
      <c r="B69" s="61" t="s">
        <v>852</v>
      </c>
      <c r="C69" s="61" t="s">
        <v>770</v>
      </c>
      <c r="D69" s="61" t="s">
        <v>848</v>
      </c>
      <c r="E69" s="61" t="s">
        <v>133</v>
      </c>
      <c r="F69" s="71">
        <v>0</v>
      </c>
      <c r="G69" s="71">
        <v>0</v>
      </c>
      <c r="H69" s="71">
        <v>141</v>
      </c>
      <c r="I69" s="71">
        <v>141</v>
      </c>
      <c r="J69" s="71">
        <v>3</v>
      </c>
      <c r="K69" s="71">
        <v>6</v>
      </c>
      <c r="L69" s="79" t="s">
        <v>820</v>
      </c>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c r="CA69" s="61"/>
      <c r="CB69" s="61"/>
      <c r="CC69" s="61"/>
      <c r="CD69" s="61"/>
    </row>
    <row r="70" spans="1:82">
      <c r="A70" s="61"/>
      <c r="B70" s="61" t="s">
        <v>853</v>
      </c>
      <c r="C70" s="61" t="s">
        <v>770</v>
      </c>
      <c r="D70" s="61" t="s">
        <v>848</v>
      </c>
      <c r="E70" s="61" t="s">
        <v>133</v>
      </c>
      <c r="F70" s="71">
        <v>0</v>
      </c>
      <c r="G70" s="71">
        <v>0</v>
      </c>
      <c r="H70" s="71">
        <v>170</v>
      </c>
      <c r="I70" s="71">
        <v>170</v>
      </c>
      <c r="J70" s="71">
        <v>3</v>
      </c>
      <c r="K70" s="71">
        <v>6</v>
      </c>
      <c r="L70" s="79" t="s">
        <v>820</v>
      </c>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row>
    <row r="71" spans="1:82">
      <c r="A71" s="61"/>
      <c r="B71" s="61" t="s">
        <v>824</v>
      </c>
      <c r="C71" s="61" t="s">
        <v>776</v>
      </c>
      <c r="D71" s="61" t="s">
        <v>848</v>
      </c>
      <c r="E71" s="61" t="s">
        <v>133</v>
      </c>
      <c r="F71" s="71">
        <v>6.9</v>
      </c>
      <c r="G71" s="71">
        <v>144</v>
      </c>
      <c r="H71" s="71">
        <v>139.7</v>
      </c>
      <c r="I71" s="71">
        <v>143</v>
      </c>
      <c r="J71" s="71">
        <v>5</v>
      </c>
      <c r="K71" s="71">
        <v>7</v>
      </c>
      <c r="L71" s="79" t="s">
        <v>820</v>
      </c>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row>
    <row r="72" ht="14.1" customHeight="1" spans="1:82">
      <c r="A72" s="61" t="s">
        <v>854</v>
      </c>
      <c r="B72" s="61" t="s">
        <v>855</v>
      </c>
      <c r="C72" s="61" t="s">
        <v>770</v>
      </c>
      <c r="D72" s="61" t="s">
        <v>856</v>
      </c>
      <c r="E72" s="61" t="s">
        <v>133</v>
      </c>
      <c r="F72" s="75" t="s">
        <v>705</v>
      </c>
      <c r="G72" s="75" t="s">
        <v>705</v>
      </c>
      <c r="H72" s="75" t="s">
        <v>705</v>
      </c>
      <c r="I72" s="75" t="s">
        <v>705</v>
      </c>
      <c r="J72" s="75" t="s">
        <v>705</v>
      </c>
      <c r="K72" s="75" t="s">
        <v>705</v>
      </c>
      <c r="L72" s="75" t="s">
        <v>705</v>
      </c>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61"/>
      <c r="BZ72" s="61"/>
      <c r="CA72" s="61"/>
      <c r="CB72" s="61"/>
      <c r="CC72" s="61"/>
      <c r="CD72" s="61"/>
    </row>
    <row r="73" spans="1:82">
      <c r="A73" s="61"/>
      <c r="B73" s="61" t="s">
        <v>857</v>
      </c>
      <c r="C73" s="61" t="s">
        <v>770</v>
      </c>
      <c r="D73" s="61" t="s">
        <v>856</v>
      </c>
      <c r="E73" s="61" t="s">
        <v>133</v>
      </c>
      <c r="F73" s="75" t="s">
        <v>705</v>
      </c>
      <c r="G73" s="75" t="s">
        <v>705</v>
      </c>
      <c r="H73" s="75" t="s">
        <v>705</v>
      </c>
      <c r="I73" s="75" t="s">
        <v>705</v>
      </c>
      <c r="J73" s="75" t="s">
        <v>705</v>
      </c>
      <c r="K73" s="75" t="s">
        <v>705</v>
      </c>
      <c r="L73" s="75" t="s">
        <v>705</v>
      </c>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c r="CA73" s="61"/>
      <c r="CB73" s="61"/>
      <c r="CC73" s="61"/>
      <c r="CD73" s="61"/>
    </row>
    <row r="74" spans="1:82">
      <c r="A74" s="61"/>
      <c r="B74" s="61" t="s">
        <v>858</v>
      </c>
      <c r="C74" s="61" t="s">
        <v>770</v>
      </c>
      <c r="D74" s="61" t="s">
        <v>856</v>
      </c>
      <c r="E74" s="61" t="s">
        <v>133</v>
      </c>
      <c r="F74" s="75" t="s">
        <v>705</v>
      </c>
      <c r="G74" s="75" t="s">
        <v>705</v>
      </c>
      <c r="H74" s="75" t="s">
        <v>705</v>
      </c>
      <c r="I74" s="75" t="s">
        <v>705</v>
      </c>
      <c r="J74" s="75" t="s">
        <v>705</v>
      </c>
      <c r="K74" s="75" t="s">
        <v>705</v>
      </c>
      <c r="L74" s="75" t="s">
        <v>705</v>
      </c>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row>
    <row r="75" spans="1:82">
      <c r="A75" s="61"/>
      <c r="B75" s="61" t="s">
        <v>859</v>
      </c>
      <c r="C75" s="61" t="s">
        <v>770</v>
      </c>
      <c r="D75" s="61" t="s">
        <v>856</v>
      </c>
      <c r="E75" s="61" t="s">
        <v>133</v>
      </c>
      <c r="F75" s="75" t="s">
        <v>705</v>
      </c>
      <c r="G75" s="75" t="s">
        <v>705</v>
      </c>
      <c r="H75" s="75" t="s">
        <v>705</v>
      </c>
      <c r="I75" s="75" t="s">
        <v>705</v>
      </c>
      <c r="J75" s="75" t="s">
        <v>705</v>
      </c>
      <c r="K75" s="75" t="s">
        <v>705</v>
      </c>
      <c r="L75" s="75" t="s">
        <v>705</v>
      </c>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row>
    <row r="76" spans="1:82">
      <c r="A76" s="61" t="s">
        <v>860</v>
      </c>
      <c r="B76" s="61" t="s">
        <v>861</v>
      </c>
      <c r="C76" s="61" t="s">
        <v>776</v>
      </c>
      <c r="D76" s="61" t="s">
        <v>862</v>
      </c>
      <c r="E76" s="61" t="s">
        <v>133</v>
      </c>
      <c r="F76" s="82">
        <v>0</v>
      </c>
      <c r="G76" s="82">
        <v>0</v>
      </c>
      <c r="H76" s="83">
        <v>0</v>
      </c>
      <c r="I76" s="83">
        <v>0</v>
      </c>
      <c r="J76" s="85">
        <v>0.21</v>
      </c>
      <c r="K76" s="85">
        <v>0.22</v>
      </c>
      <c r="L76" s="83" t="s">
        <v>833</v>
      </c>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row>
    <row r="77" spans="1:82">
      <c r="A77" s="61"/>
      <c r="B77" s="61" t="s">
        <v>863</v>
      </c>
      <c r="C77" s="61" t="s">
        <v>770</v>
      </c>
      <c r="D77" s="61" t="s">
        <v>862</v>
      </c>
      <c r="E77" s="61" t="s">
        <v>133</v>
      </c>
      <c r="F77" s="82">
        <v>0</v>
      </c>
      <c r="G77" s="82">
        <v>0</v>
      </c>
      <c r="H77" s="83">
        <v>0</v>
      </c>
      <c r="I77" s="83">
        <v>0</v>
      </c>
      <c r="J77" s="85">
        <v>0.07</v>
      </c>
      <c r="K77" s="85">
        <v>0.1</v>
      </c>
      <c r="L77" s="83" t="s">
        <v>833</v>
      </c>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c r="CA77" s="61"/>
      <c r="CB77" s="61"/>
      <c r="CC77" s="61"/>
      <c r="CD77" s="61"/>
    </row>
    <row r="78" spans="1:82">
      <c r="A78" s="61"/>
      <c r="B78" s="61" t="s">
        <v>864</v>
      </c>
      <c r="C78" s="61" t="s">
        <v>770</v>
      </c>
      <c r="D78" s="61" t="s">
        <v>862</v>
      </c>
      <c r="E78" s="61" t="s">
        <v>133</v>
      </c>
      <c r="F78" s="82">
        <v>0.1295</v>
      </c>
      <c r="G78" s="82">
        <v>0.46</v>
      </c>
      <c r="H78" s="84">
        <v>191.79</v>
      </c>
      <c r="I78" s="84">
        <v>223</v>
      </c>
      <c r="J78" s="85">
        <v>0.34</v>
      </c>
      <c r="K78" s="85">
        <v>0.42</v>
      </c>
      <c r="L78" s="83" t="s">
        <v>833</v>
      </c>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c r="CA78" s="61"/>
      <c r="CB78" s="61"/>
      <c r="CC78" s="61"/>
      <c r="CD78" s="61"/>
    </row>
    <row r="79" spans="1:82">
      <c r="A79" s="61" t="s">
        <v>865</v>
      </c>
      <c r="B79" s="61" t="s">
        <v>866</v>
      </c>
      <c r="C79" s="61" t="s">
        <v>770</v>
      </c>
      <c r="D79" s="61" t="s">
        <v>867</v>
      </c>
      <c r="E79" s="61" t="s">
        <v>133</v>
      </c>
      <c r="F79" s="75" t="s">
        <v>9</v>
      </c>
      <c r="G79" s="75" t="s">
        <v>9</v>
      </c>
      <c r="H79" s="75" t="s">
        <v>9</v>
      </c>
      <c r="I79" s="75" t="s">
        <v>9</v>
      </c>
      <c r="J79" s="75" t="s">
        <v>9</v>
      </c>
      <c r="K79" s="75" t="s">
        <v>9</v>
      </c>
      <c r="L79" s="75" t="s">
        <v>9</v>
      </c>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row>
    <row r="80" spans="1:82">
      <c r="A80" s="61"/>
      <c r="B80" s="61" t="s">
        <v>868</v>
      </c>
      <c r="C80" s="61" t="s">
        <v>776</v>
      </c>
      <c r="D80" s="61" t="s">
        <v>867</v>
      </c>
      <c r="E80" s="61" t="s">
        <v>133</v>
      </c>
      <c r="F80" s="75" t="s">
        <v>9</v>
      </c>
      <c r="G80" s="75" t="s">
        <v>9</v>
      </c>
      <c r="H80" s="75" t="s">
        <v>9</v>
      </c>
      <c r="I80" s="75" t="s">
        <v>9</v>
      </c>
      <c r="J80" s="75" t="s">
        <v>9</v>
      </c>
      <c r="K80" s="75" t="s">
        <v>9</v>
      </c>
      <c r="L80" s="75" t="s">
        <v>9</v>
      </c>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1"/>
      <c r="BP80" s="61"/>
      <c r="BQ80" s="61"/>
      <c r="BR80" s="61"/>
      <c r="BS80" s="61"/>
      <c r="BT80" s="61"/>
      <c r="BU80" s="61"/>
      <c r="BV80" s="61"/>
      <c r="BW80" s="61"/>
      <c r="BX80" s="61"/>
      <c r="BY80" s="61"/>
      <c r="BZ80" s="61"/>
      <c r="CA80" s="61"/>
      <c r="CB80" s="61"/>
      <c r="CC80" s="61"/>
      <c r="CD80" s="61"/>
    </row>
    <row r="81" spans="1:82">
      <c r="A81" s="61"/>
      <c r="B81" s="61" t="s">
        <v>869</v>
      </c>
      <c r="C81" s="61" t="s">
        <v>770</v>
      </c>
      <c r="D81" s="61" t="s">
        <v>867</v>
      </c>
      <c r="E81" s="61" t="s">
        <v>133</v>
      </c>
      <c r="F81" s="75" t="s">
        <v>9</v>
      </c>
      <c r="G81" s="75" t="s">
        <v>9</v>
      </c>
      <c r="H81" s="75" t="s">
        <v>9</v>
      </c>
      <c r="I81" s="75" t="s">
        <v>9</v>
      </c>
      <c r="J81" s="75" t="s">
        <v>9</v>
      </c>
      <c r="K81" s="75" t="s">
        <v>9</v>
      </c>
      <c r="L81" s="75" t="s">
        <v>9</v>
      </c>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c r="CA81" s="61"/>
      <c r="CB81" s="61"/>
      <c r="CC81" s="61"/>
      <c r="CD81" s="61"/>
    </row>
    <row r="82" spans="1:82">
      <c r="A82" s="61"/>
      <c r="B82" s="61" t="s">
        <v>870</v>
      </c>
      <c r="C82" s="61" t="s">
        <v>770</v>
      </c>
      <c r="D82" s="61" t="s">
        <v>867</v>
      </c>
      <c r="E82" s="61" t="s">
        <v>133</v>
      </c>
      <c r="F82" s="75" t="s">
        <v>9</v>
      </c>
      <c r="G82" s="75" t="s">
        <v>9</v>
      </c>
      <c r="H82" s="75" t="s">
        <v>9</v>
      </c>
      <c r="I82" s="75" t="s">
        <v>9</v>
      </c>
      <c r="J82" s="75" t="s">
        <v>9</v>
      </c>
      <c r="K82" s="75" t="s">
        <v>9</v>
      </c>
      <c r="L82" s="75" t="s">
        <v>9</v>
      </c>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c r="CA82" s="61"/>
      <c r="CB82" s="61"/>
      <c r="CC82" s="61"/>
      <c r="CD82" s="61"/>
    </row>
    <row r="83" spans="1:82">
      <c r="A83" s="61"/>
      <c r="B83" s="61" t="s">
        <v>871</v>
      </c>
      <c r="C83" s="61" t="s">
        <v>770</v>
      </c>
      <c r="D83" s="61" t="s">
        <v>867</v>
      </c>
      <c r="E83" s="61" t="s">
        <v>133</v>
      </c>
      <c r="F83" s="75" t="s">
        <v>9</v>
      </c>
      <c r="G83" s="75" t="s">
        <v>9</v>
      </c>
      <c r="H83" s="75" t="s">
        <v>9</v>
      </c>
      <c r="I83" s="75" t="s">
        <v>9</v>
      </c>
      <c r="J83" s="75" t="s">
        <v>9</v>
      </c>
      <c r="K83" s="75" t="s">
        <v>9</v>
      </c>
      <c r="L83" s="75" t="s">
        <v>9</v>
      </c>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61"/>
      <c r="BZ83" s="61"/>
      <c r="CA83" s="61"/>
      <c r="CB83" s="61"/>
      <c r="CC83" s="61"/>
      <c r="CD83" s="61"/>
    </row>
    <row r="84" spans="1:82">
      <c r="A84" s="61"/>
      <c r="B84" s="61" t="s">
        <v>872</v>
      </c>
      <c r="C84" s="61" t="s">
        <v>770</v>
      </c>
      <c r="D84" s="61" t="s">
        <v>867</v>
      </c>
      <c r="E84" s="61" t="s">
        <v>133</v>
      </c>
      <c r="F84" s="75" t="s">
        <v>9</v>
      </c>
      <c r="G84" s="75" t="s">
        <v>9</v>
      </c>
      <c r="H84" s="75" t="s">
        <v>9</v>
      </c>
      <c r="I84" s="75" t="s">
        <v>9</v>
      </c>
      <c r="J84" s="75" t="s">
        <v>9</v>
      </c>
      <c r="K84" s="75" t="s">
        <v>9</v>
      </c>
      <c r="L84" s="75" t="s">
        <v>9</v>
      </c>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row>
    <row r="85" spans="1:82">
      <c r="A85" s="61"/>
      <c r="B85" s="61" t="s">
        <v>873</v>
      </c>
      <c r="C85" s="61" t="s">
        <v>770</v>
      </c>
      <c r="D85" s="61" t="s">
        <v>867</v>
      </c>
      <c r="E85" s="61" t="s">
        <v>133</v>
      </c>
      <c r="F85" s="75" t="s">
        <v>9</v>
      </c>
      <c r="G85" s="75" t="s">
        <v>9</v>
      </c>
      <c r="H85" s="75" t="s">
        <v>9</v>
      </c>
      <c r="I85" s="75" t="s">
        <v>9</v>
      </c>
      <c r="J85" s="75" t="s">
        <v>9</v>
      </c>
      <c r="K85" s="75" t="s">
        <v>9</v>
      </c>
      <c r="L85" s="75" t="s">
        <v>9</v>
      </c>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1"/>
      <c r="AZ85" s="61"/>
      <c r="BA85" s="61"/>
      <c r="BB85" s="61"/>
      <c r="BC85" s="61"/>
      <c r="BD85" s="61"/>
      <c r="BE85" s="61"/>
      <c r="BF85" s="61"/>
      <c r="BG85" s="61"/>
      <c r="BH85" s="61"/>
      <c r="BI85" s="61"/>
      <c r="BJ85" s="61"/>
      <c r="BK85" s="61"/>
      <c r="BL85" s="61"/>
      <c r="BM85" s="61"/>
      <c r="BN85" s="61"/>
      <c r="BO85" s="61"/>
      <c r="BP85" s="61"/>
      <c r="BQ85" s="61"/>
      <c r="BR85" s="61"/>
      <c r="BS85" s="61"/>
      <c r="BT85" s="61"/>
      <c r="BU85" s="61"/>
      <c r="BV85" s="61"/>
      <c r="BW85" s="61"/>
      <c r="BX85" s="61"/>
      <c r="BY85" s="61"/>
      <c r="BZ85" s="61"/>
      <c r="CA85" s="61"/>
      <c r="CB85" s="61"/>
      <c r="CC85" s="61"/>
      <c r="CD85" s="61"/>
    </row>
    <row r="86" spans="1:82">
      <c r="A86" s="61"/>
      <c r="B86" s="61" t="s">
        <v>874</v>
      </c>
      <c r="C86" s="61" t="s">
        <v>770</v>
      </c>
      <c r="D86" s="61" t="s">
        <v>867</v>
      </c>
      <c r="E86" s="61" t="s">
        <v>133</v>
      </c>
      <c r="F86" s="75" t="s">
        <v>9</v>
      </c>
      <c r="G86" s="75" t="s">
        <v>9</v>
      </c>
      <c r="H86" s="75" t="s">
        <v>9</v>
      </c>
      <c r="I86" s="75" t="s">
        <v>9</v>
      </c>
      <c r="J86" s="75" t="s">
        <v>9</v>
      </c>
      <c r="K86" s="75" t="s">
        <v>9</v>
      </c>
      <c r="L86" s="75" t="s">
        <v>9</v>
      </c>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c r="CA86" s="61"/>
      <c r="CB86" s="61"/>
      <c r="CC86" s="61"/>
      <c r="CD86" s="61"/>
    </row>
    <row r="87" spans="1:82">
      <c r="A87" s="61"/>
      <c r="B87" s="61" t="s">
        <v>875</v>
      </c>
      <c r="C87" s="61" t="s">
        <v>770</v>
      </c>
      <c r="D87" s="61" t="s">
        <v>867</v>
      </c>
      <c r="E87" s="61" t="s">
        <v>133</v>
      </c>
      <c r="F87" s="75" t="s">
        <v>9</v>
      </c>
      <c r="G87" s="75" t="s">
        <v>9</v>
      </c>
      <c r="H87" s="75" t="s">
        <v>9</v>
      </c>
      <c r="I87" s="75" t="s">
        <v>9</v>
      </c>
      <c r="J87" s="75" t="s">
        <v>9</v>
      </c>
      <c r="K87" s="75" t="s">
        <v>9</v>
      </c>
      <c r="L87" s="75" t="s">
        <v>9</v>
      </c>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c r="CA87" s="61"/>
      <c r="CB87" s="61"/>
      <c r="CC87" s="61"/>
      <c r="CD87" s="61"/>
    </row>
    <row r="88" spans="1:82">
      <c r="A88" s="61"/>
      <c r="B88" s="61" t="s">
        <v>876</v>
      </c>
      <c r="C88" s="61" t="s">
        <v>770</v>
      </c>
      <c r="D88" s="61" t="s">
        <v>867</v>
      </c>
      <c r="E88" s="61" t="s">
        <v>133</v>
      </c>
      <c r="F88" s="75" t="s">
        <v>9</v>
      </c>
      <c r="G88" s="75" t="s">
        <v>9</v>
      </c>
      <c r="H88" s="75" t="s">
        <v>9</v>
      </c>
      <c r="I88" s="75" t="s">
        <v>9</v>
      </c>
      <c r="J88" s="75" t="s">
        <v>9</v>
      </c>
      <c r="K88" s="75" t="s">
        <v>9</v>
      </c>
      <c r="L88" s="75" t="s">
        <v>9</v>
      </c>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c r="BZ88" s="61"/>
      <c r="CA88" s="61"/>
      <c r="CB88" s="61"/>
      <c r="CC88" s="61"/>
      <c r="CD88" s="61"/>
    </row>
    <row r="89" spans="1:82">
      <c r="A89" s="61" t="s">
        <v>877</v>
      </c>
      <c r="B89" s="61" t="s">
        <v>866</v>
      </c>
      <c r="C89" s="61" t="s">
        <v>770</v>
      </c>
      <c r="D89" s="61" t="s">
        <v>867</v>
      </c>
      <c r="E89" s="61" t="s">
        <v>133</v>
      </c>
      <c r="F89" s="75" t="s">
        <v>9</v>
      </c>
      <c r="G89" s="75" t="s">
        <v>9</v>
      </c>
      <c r="H89" s="75" t="s">
        <v>9</v>
      </c>
      <c r="I89" s="75" t="s">
        <v>9</v>
      </c>
      <c r="J89" s="75" t="s">
        <v>9</v>
      </c>
      <c r="K89" s="75" t="s">
        <v>9</v>
      </c>
      <c r="L89" s="75" t="s">
        <v>9</v>
      </c>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c r="BZ89" s="61"/>
      <c r="CA89" s="61"/>
      <c r="CB89" s="61"/>
      <c r="CC89" s="61"/>
      <c r="CD89" s="61"/>
    </row>
    <row r="90" spans="1:82">
      <c r="A90" s="61"/>
      <c r="B90" s="61" t="s">
        <v>868</v>
      </c>
      <c r="C90" s="61" t="s">
        <v>776</v>
      </c>
      <c r="D90" s="61" t="s">
        <v>867</v>
      </c>
      <c r="E90" s="61" t="s">
        <v>133</v>
      </c>
      <c r="F90" s="75" t="s">
        <v>9</v>
      </c>
      <c r="G90" s="75" t="s">
        <v>9</v>
      </c>
      <c r="H90" s="75" t="s">
        <v>9</v>
      </c>
      <c r="I90" s="75" t="s">
        <v>9</v>
      </c>
      <c r="J90" s="75" t="s">
        <v>9</v>
      </c>
      <c r="K90" s="75" t="s">
        <v>9</v>
      </c>
      <c r="L90" s="75" t="s">
        <v>9</v>
      </c>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c r="BZ90" s="61"/>
      <c r="CA90" s="61"/>
      <c r="CB90" s="61"/>
      <c r="CC90" s="61"/>
      <c r="CD90" s="61"/>
    </row>
    <row r="91" spans="1:82">
      <c r="A91" s="61"/>
      <c r="B91" s="61" t="s">
        <v>869</v>
      </c>
      <c r="C91" s="61" t="s">
        <v>770</v>
      </c>
      <c r="D91" s="61" t="s">
        <v>867</v>
      </c>
      <c r="E91" s="61" t="s">
        <v>133</v>
      </c>
      <c r="F91" s="75" t="s">
        <v>9</v>
      </c>
      <c r="G91" s="75" t="s">
        <v>9</v>
      </c>
      <c r="H91" s="75" t="s">
        <v>9</v>
      </c>
      <c r="I91" s="75" t="s">
        <v>9</v>
      </c>
      <c r="J91" s="75" t="s">
        <v>9</v>
      </c>
      <c r="K91" s="75" t="s">
        <v>9</v>
      </c>
      <c r="L91" s="75" t="s">
        <v>9</v>
      </c>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c r="BZ91" s="61"/>
      <c r="CA91" s="61"/>
      <c r="CB91" s="61"/>
      <c r="CC91" s="61"/>
      <c r="CD91" s="61"/>
    </row>
    <row r="92" spans="1:82">
      <c r="A92" s="61"/>
      <c r="B92" s="61" t="s">
        <v>870</v>
      </c>
      <c r="C92" s="61" t="s">
        <v>770</v>
      </c>
      <c r="D92" s="61" t="s">
        <v>867</v>
      </c>
      <c r="E92" s="61" t="s">
        <v>133</v>
      </c>
      <c r="F92" s="75" t="s">
        <v>9</v>
      </c>
      <c r="G92" s="75" t="s">
        <v>9</v>
      </c>
      <c r="H92" s="75" t="s">
        <v>9</v>
      </c>
      <c r="I92" s="75" t="s">
        <v>9</v>
      </c>
      <c r="J92" s="75" t="s">
        <v>9</v>
      </c>
      <c r="K92" s="75" t="s">
        <v>9</v>
      </c>
      <c r="L92" s="75" t="s">
        <v>9</v>
      </c>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c r="CA92" s="61"/>
      <c r="CB92" s="61"/>
      <c r="CC92" s="61"/>
      <c r="CD92" s="61"/>
    </row>
    <row r="93" spans="1:82">
      <c r="A93" s="61"/>
      <c r="B93" s="61" t="s">
        <v>871</v>
      </c>
      <c r="C93" s="61" t="s">
        <v>770</v>
      </c>
      <c r="D93" s="61" t="s">
        <v>867</v>
      </c>
      <c r="E93" s="61" t="s">
        <v>133</v>
      </c>
      <c r="F93" s="75" t="s">
        <v>9</v>
      </c>
      <c r="G93" s="75" t="s">
        <v>9</v>
      </c>
      <c r="H93" s="75" t="s">
        <v>9</v>
      </c>
      <c r="I93" s="75" t="s">
        <v>9</v>
      </c>
      <c r="J93" s="75" t="s">
        <v>9</v>
      </c>
      <c r="K93" s="75" t="s">
        <v>9</v>
      </c>
      <c r="L93" s="75" t="s">
        <v>9</v>
      </c>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c r="BZ93" s="61"/>
      <c r="CA93" s="61"/>
      <c r="CB93" s="61"/>
      <c r="CC93" s="61"/>
      <c r="CD93" s="61"/>
    </row>
    <row r="94" spans="1:82">
      <c r="A94" s="61"/>
      <c r="B94" s="61" t="s">
        <v>872</v>
      </c>
      <c r="C94" s="61" t="s">
        <v>770</v>
      </c>
      <c r="D94" s="61" t="s">
        <v>867</v>
      </c>
      <c r="E94" s="61" t="s">
        <v>133</v>
      </c>
      <c r="F94" s="75" t="s">
        <v>9</v>
      </c>
      <c r="G94" s="75" t="s">
        <v>9</v>
      </c>
      <c r="H94" s="75" t="s">
        <v>9</v>
      </c>
      <c r="I94" s="75" t="s">
        <v>9</v>
      </c>
      <c r="J94" s="75" t="s">
        <v>9</v>
      </c>
      <c r="K94" s="75" t="s">
        <v>9</v>
      </c>
      <c r="L94" s="75" t="s">
        <v>9</v>
      </c>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c r="CA94" s="61"/>
      <c r="CB94" s="61"/>
      <c r="CC94" s="61"/>
      <c r="CD94" s="61"/>
    </row>
    <row r="95" spans="1:82">
      <c r="A95" s="61"/>
      <c r="B95" s="61" t="s">
        <v>873</v>
      </c>
      <c r="C95" s="61" t="s">
        <v>770</v>
      </c>
      <c r="D95" s="61" t="s">
        <v>867</v>
      </c>
      <c r="E95" s="61" t="s">
        <v>133</v>
      </c>
      <c r="F95" s="75" t="s">
        <v>9</v>
      </c>
      <c r="G95" s="75" t="s">
        <v>9</v>
      </c>
      <c r="H95" s="75" t="s">
        <v>9</v>
      </c>
      <c r="I95" s="75" t="s">
        <v>9</v>
      </c>
      <c r="J95" s="75" t="s">
        <v>9</v>
      </c>
      <c r="K95" s="75" t="s">
        <v>9</v>
      </c>
      <c r="L95" s="75" t="s">
        <v>9</v>
      </c>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c r="BZ95" s="61"/>
      <c r="CA95" s="61"/>
      <c r="CB95" s="61"/>
      <c r="CC95" s="61"/>
      <c r="CD95" s="61"/>
    </row>
    <row r="96" spans="1:82">
      <c r="A96" s="61"/>
      <c r="B96" s="61" t="s">
        <v>878</v>
      </c>
      <c r="C96" s="61" t="s">
        <v>776</v>
      </c>
      <c r="D96" s="61" t="s">
        <v>867</v>
      </c>
      <c r="E96" s="61" t="s">
        <v>133</v>
      </c>
      <c r="F96" s="75" t="s">
        <v>9</v>
      </c>
      <c r="G96" s="75" t="s">
        <v>9</v>
      </c>
      <c r="H96" s="75" t="s">
        <v>9</v>
      </c>
      <c r="I96" s="75" t="s">
        <v>9</v>
      </c>
      <c r="J96" s="75" t="s">
        <v>9</v>
      </c>
      <c r="K96" s="75" t="s">
        <v>9</v>
      </c>
      <c r="L96" s="75" t="s">
        <v>9</v>
      </c>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c r="BZ96" s="61"/>
      <c r="CA96" s="61"/>
      <c r="CB96" s="61"/>
      <c r="CC96" s="61"/>
      <c r="CD96" s="61"/>
    </row>
    <row r="97" spans="1:82">
      <c r="A97" s="61"/>
      <c r="B97" s="61" t="s">
        <v>874</v>
      </c>
      <c r="C97" s="61" t="s">
        <v>770</v>
      </c>
      <c r="D97" s="61" t="s">
        <v>867</v>
      </c>
      <c r="E97" s="61" t="s">
        <v>133</v>
      </c>
      <c r="F97" s="75" t="s">
        <v>9</v>
      </c>
      <c r="G97" s="75" t="s">
        <v>9</v>
      </c>
      <c r="H97" s="75" t="s">
        <v>9</v>
      </c>
      <c r="I97" s="75" t="s">
        <v>9</v>
      </c>
      <c r="J97" s="75" t="s">
        <v>9</v>
      </c>
      <c r="K97" s="75" t="s">
        <v>9</v>
      </c>
      <c r="L97" s="75" t="s">
        <v>9</v>
      </c>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c r="BZ97" s="61"/>
      <c r="CA97" s="61"/>
      <c r="CB97" s="61"/>
      <c r="CC97" s="61"/>
      <c r="CD97" s="61"/>
    </row>
    <row r="98" spans="1:82">
      <c r="A98" s="61"/>
      <c r="B98" s="61" t="s">
        <v>875</v>
      </c>
      <c r="C98" s="61" t="s">
        <v>770</v>
      </c>
      <c r="D98" s="61" t="s">
        <v>867</v>
      </c>
      <c r="E98" s="61" t="s">
        <v>133</v>
      </c>
      <c r="F98" s="75" t="s">
        <v>9</v>
      </c>
      <c r="G98" s="75" t="s">
        <v>9</v>
      </c>
      <c r="H98" s="75" t="s">
        <v>9</v>
      </c>
      <c r="I98" s="75" t="s">
        <v>9</v>
      </c>
      <c r="J98" s="75" t="s">
        <v>9</v>
      </c>
      <c r="K98" s="75" t="s">
        <v>9</v>
      </c>
      <c r="L98" s="75" t="s">
        <v>9</v>
      </c>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c r="BZ98" s="61"/>
      <c r="CA98" s="61"/>
      <c r="CB98" s="61"/>
      <c r="CC98" s="61"/>
      <c r="CD98" s="61"/>
    </row>
    <row r="99" spans="1:82">
      <c r="A99" s="61"/>
      <c r="B99" s="61" t="s">
        <v>876</v>
      </c>
      <c r="C99" s="61" t="s">
        <v>770</v>
      </c>
      <c r="D99" s="61" t="s">
        <v>867</v>
      </c>
      <c r="E99" s="61" t="s">
        <v>133</v>
      </c>
      <c r="F99" s="75" t="s">
        <v>9</v>
      </c>
      <c r="G99" s="75" t="s">
        <v>9</v>
      </c>
      <c r="H99" s="75" t="s">
        <v>9</v>
      </c>
      <c r="I99" s="75" t="s">
        <v>9</v>
      </c>
      <c r="J99" s="75" t="s">
        <v>9</v>
      </c>
      <c r="K99" s="75" t="s">
        <v>9</v>
      </c>
      <c r="L99" s="75" t="s">
        <v>9</v>
      </c>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c r="BZ99" s="61"/>
      <c r="CA99" s="61"/>
      <c r="CB99" s="61"/>
      <c r="CC99" s="61"/>
      <c r="CD99" s="61"/>
    </row>
    <row r="100" spans="1:82">
      <c r="A100" s="61" t="s">
        <v>879</v>
      </c>
      <c r="B100" s="61" t="s">
        <v>880</v>
      </c>
      <c r="C100" s="61" t="s">
        <v>770</v>
      </c>
      <c r="D100" s="61" t="s">
        <v>867</v>
      </c>
      <c r="E100" s="61" t="s">
        <v>133</v>
      </c>
      <c r="F100" s="75" t="s">
        <v>9</v>
      </c>
      <c r="G100" s="75" t="s">
        <v>9</v>
      </c>
      <c r="H100" s="75" t="s">
        <v>9</v>
      </c>
      <c r="I100" s="75" t="s">
        <v>9</v>
      </c>
      <c r="J100" s="75" t="s">
        <v>9</v>
      </c>
      <c r="K100" s="75" t="s">
        <v>9</v>
      </c>
      <c r="L100" s="75" t="s">
        <v>9</v>
      </c>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c r="BZ100" s="61"/>
      <c r="CA100" s="61"/>
      <c r="CB100" s="61"/>
      <c r="CC100" s="61"/>
      <c r="CD100" s="61"/>
    </row>
    <row r="101" spans="1:82">
      <c r="A101" s="61"/>
      <c r="B101" s="61" t="s">
        <v>881</v>
      </c>
      <c r="C101" s="61" t="s">
        <v>770</v>
      </c>
      <c r="D101" s="61" t="s">
        <v>867</v>
      </c>
      <c r="E101" s="61" t="s">
        <v>133</v>
      </c>
      <c r="F101" s="75" t="s">
        <v>9</v>
      </c>
      <c r="G101" s="75" t="s">
        <v>9</v>
      </c>
      <c r="H101" s="75" t="s">
        <v>9</v>
      </c>
      <c r="I101" s="75" t="s">
        <v>9</v>
      </c>
      <c r="J101" s="75" t="s">
        <v>9</v>
      </c>
      <c r="K101" s="75" t="s">
        <v>9</v>
      </c>
      <c r="L101" s="75" t="s">
        <v>9</v>
      </c>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c r="BZ101" s="61"/>
      <c r="CA101" s="61"/>
      <c r="CB101" s="61"/>
      <c r="CC101" s="61"/>
      <c r="CD101" s="61"/>
    </row>
    <row r="102" spans="1:82">
      <c r="A102" s="61"/>
      <c r="B102" s="61" t="s">
        <v>882</v>
      </c>
      <c r="C102" s="61" t="s">
        <v>770</v>
      </c>
      <c r="D102" s="61" t="s">
        <v>867</v>
      </c>
      <c r="E102" s="61" t="s">
        <v>133</v>
      </c>
      <c r="F102" s="75" t="s">
        <v>9</v>
      </c>
      <c r="G102" s="75" t="s">
        <v>9</v>
      </c>
      <c r="H102" s="75" t="s">
        <v>9</v>
      </c>
      <c r="I102" s="75" t="s">
        <v>9</v>
      </c>
      <c r="J102" s="75" t="s">
        <v>9</v>
      </c>
      <c r="K102" s="75" t="s">
        <v>9</v>
      </c>
      <c r="L102" s="75" t="s">
        <v>9</v>
      </c>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c r="BZ102" s="61"/>
      <c r="CA102" s="61"/>
      <c r="CB102" s="61"/>
      <c r="CC102" s="61"/>
      <c r="CD102" s="61"/>
    </row>
    <row r="103" spans="1:82">
      <c r="A103" s="61"/>
      <c r="B103" s="61" t="s">
        <v>883</v>
      </c>
      <c r="C103" s="61" t="s">
        <v>770</v>
      </c>
      <c r="D103" s="61" t="s">
        <v>867</v>
      </c>
      <c r="E103" s="61" t="s">
        <v>133</v>
      </c>
      <c r="F103" s="75" t="s">
        <v>9</v>
      </c>
      <c r="G103" s="75" t="s">
        <v>9</v>
      </c>
      <c r="H103" s="75" t="s">
        <v>9</v>
      </c>
      <c r="I103" s="75" t="s">
        <v>9</v>
      </c>
      <c r="J103" s="75" t="s">
        <v>9</v>
      </c>
      <c r="K103" s="75" t="s">
        <v>9</v>
      </c>
      <c r="L103" s="75" t="s">
        <v>9</v>
      </c>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c r="BZ103" s="61"/>
      <c r="CA103" s="61"/>
      <c r="CB103" s="61"/>
      <c r="CC103" s="61"/>
      <c r="CD103" s="61"/>
    </row>
    <row r="104" spans="1:82">
      <c r="A104" s="61" t="s">
        <v>884</v>
      </c>
      <c r="B104" s="61" t="s">
        <v>880</v>
      </c>
      <c r="C104" s="61" t="s">
        <v>770</v>
      </c>
      <c r="D104" s="61" t="s">
        <v>867</v>
      </c>
      <c r="E104" s="61" t="s">
        <v>133</v>
      </c>
      <c r="F104" s="75" t="s">
        <v>9</v>
      </c>
      <c r="G104" s="75" t="s">
        <v>9</v>
      </c>
      <c r="H104" s="75" t="s">
        <v>9</v>
      </c>
      <c r="I104" s="75" t="s">
        <v>9</v>
      </c>
      <c r="J104" s="75" t="s">
        <v>9</v>
      </c>
      <c r="K104" s="75" t="s">
        <v>9</v>
      </c>
      <c r="L104" s="75" t="s">
        <v>9</v>
      </c>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c r="BZ104" s="61"/>
      <c r="CA104" s="61"/>
      <c r="CB104" s="61"/>
      <c r="CC104" s="61"/>
      <c r="CD104" s="61"/>
    </row>
    <row r="105" spans="1:82">
      <c r="A105" s="61"/>
      <c r="B105" s="61" t="s">
        <v>885</v>
      </c>
      <c r="C105" s="61" t="s">
        <v>776</v>
      </c>
      <c r="D105" s="61" t="s">
        <v>867</v>
      </c>
      <c r="E105" s="61" t="s">
        <v>133</v>
      </c>
      <c r="F105" s="75" t="s">
        <v>9</v>
      </c>
      <c r="G105" s="75" t="s">
        <v>9</v>
      </c>
      <c r="H105" s="75" t="s">
        <v>9</v>
      </c>
      <c r="I105" s="75" t="s">
        <v>9</v>
      </c>
      <c r="J105" s="75" t="s">
        <v>9</v>
      </c>
      <c r="K105" s="75" t="s">
        <v>9</v>
      </c>
      <c r="L105" s="75" t="s">
        <v>9</v>
      </c>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c r="BZ105" s="61"/>
      <c r="CA105" s="61"/>
      <c r="CB105" s="61"/>
      <c r="CC105" s="61"/>
      <c r="CD105" s="61"/>
    </row>
    <row r="106" spans="1:82">
      <c r="A106" s="61"/>
      <c r="B106" s="61" t="s">
        <v>881</v>
      </c>
      <c r="C106" s="61" t="s">
        <v>770</v>
      </c>
      <c r="D106" s="61" t="s">
        <v>867</v>
      </c>
      <c r="E106" s="61" t="s">
        <v>133</v>
      </c>
      <c r="F106" s="75" t="s">
        <v>9</v>
      </c>
      <c r="G106" s="75" t="s">
        <v>9</v>
      </c>
      <c r="H106" s="75" t="s">
        <v>9</v>
      </c>
      <c r="I106" s="75" t="s">
        <v>9</v>
      </c>
      <c r="J106" s="75" t="s">
        <v>9</v>
      </c>
      <c r="K106" s="75" t="s">
        <v>9</v>
      </c>
      <c r="L106" s="75" t="s">
        <v>9</v>
      </c>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c r="CA106" s="61"/>
      <c r="CB106" s="61"/>
      <c r="CC106" s="61"/>
      <c r="CD106" s="61"/>
    </row>
    <row r="107" spans="1:82">
      <c r="A107" s="61"/>
      <c r="B107" s="61" t="s">
        <v>882</v>
      </c>
      <c r="C107" s="61" t="s">
        <v>770</v>
      </c>
      <c r="D107" s="61" t="s">
        <v>867</v>
      </c>
      <c r="E107" s="61" t="s">
        <v>133</v>
      </c>
      <c r="F107" s="75" t="s">
        <v>9</v>
      </c>
      <c r="G107" s="75" t="s">
        <v>9</v>
      </c>
      <c r="H107" s="75" t="s">
        <v>9</v>
      </c>
      <c r="I107" s="75" t="s">
        <v>9</v>
      </c>
      <c r="J107" s="75" t="s">
        <v>9</v>
      </c>
      <c r="K107" s="75" t="s">
        <v>9</v>
      </c>
      <c r="L107" s="75" t="s">
        <v>9</v>
      </c>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row>
    <row r="108" spans="1:82">
      <c r="A108" s="61"/>
      <c r="B108" s="61" t="s">
        <v>883</v>
      </c>
      <c r="C108" s="61" t="s">
        <v>770</v>
      </c>
      <c r="D108" s="61" t="s">
        <v>867</v>
      </c>
      <c r="E108" s="61" t="s">
        <v>133</v>
      </c>
      <c r="F108" s="75" t="s">
        <v>9</v>
      </c>
      <c r="G108" s="75" t="s">
        <v>9</v>
      </c>
      <c r="H108" s="75" t="s">
        <v>9</v>
      </c>
      <c r="I108" s="75" t="s">
        <v>9</v>
      </c>
      <c r="J108" s="75" t="s">
        <v>9</v>
      </c>
      <c r="K108" s="75" t="s">
        <v>9</v>
      </c>
      <c r="L108" s="75" t="s">
        <v>9</v>
      </c>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c r="BZ108" s="61"/>
      <c r="CA108" s="61"/>
      <c r="CB108" s="61"/>
      <c r="CC108" s="61"/>
      <c r="CD108" s="61"/>
    </row>
    <row r="109" spans="1:82">
      <c r="A109" s="61" t="s">
        <v>886</v>
      </c>
      <c r="B109" s="61" t="s">
        <v>887</v>
      </c>
      <c r="C109" s="61" t="s">
        <v>770</v>
      </c>
      <c r="D109" s="61" t="s">
        <v>845</v>
      </c>
      <c r="E109" s="61" t="s">
        <v>133</v>
      </c>
      <c r="F109" s="75">
        <v>41.36</v>
      </c>
      <c r="G109" s="75">
        <v>58.6</v>
      </c>
      <c r="H109" s="75">
        <v>93.2</v>
      </c>
      <c r="I109" s="75">
        <v>96</v>
      </c>
      <c r="J109" s="75">
        <v>7</v>
      </c>
      <c r="K109" s="75">
        <v>9</v>
      </c>
      <c r="L109" s="86" t="s">
        <v>820</v>
      </c>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c r="CA109" s="61"/>
      <c r="CB109" s="61"/>
      <c r="CC109" s="61"/>
      <c r="CD109" s="61"/>
    </row>
    <row r="110" spans="1:82">
      <c r="A110" s="61" t="s">
        <v>888</v>
      </c>
      <c r="B110" s="61" t="s">
        <v>829</v>
      </c>
      <c r="C110" s="61" t="s">
        <v>770</v>
      </c>
      <c r="D110" s="61" t="s">
        <v>889</v>
      </c>
      <c r="E110" s="61" t="s">
        <v>133</v>
      </c>
      <c r="F110" s="74">
        <v>2.62</v>
      </c>
      <c r="G110" s="74">
        <v>16.6</v>
      </c>
      <c r="H110" s="74">
        <v>201.07</v>
      </c>
      <c r="I110" s="74">
        <v>216</v>
      </c>
      <c r="J110" s="74">
        <v>11</v>
      </c>
      <c r="K110" s="74">
        <v>13</v>
      </c>
      <c r="L110" s="74" t="s">
        <v>820</v>
      </c>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c r="CA110" s="61"/>
      <c r="CB110" s="61"/>
      <c r="CC110" s="61"/>
      <c r="CD110" s="61"/>
    </row>
    <row r="111" spans="1:82">
      <c r="A111" s="61" t="s">
        <v>890</v>
      </c>
      <c r="B111" s="61" t="s">
        <v>861</v>
      </c>
      <c r="C111" s="61" t="s">
        <v>776</v>
      </c>
      <c r="D111" s="61"/>
      <c r="E111" s="61" t="s">
        <v>133</v>
      </c>
      <c r="F111" s="75" t="s">
        <v>705</v>
      </c>
      <c r="G111" s="75" t="s">
        <v>705</v>
      </c>
      <c r="H111" s="75" t="s">
        <v>705</v>
      </c>
      <c r="I111" s="75" t="s">
        <v>705</v>
      </c>
      <c r="J111" s="75" t="s">
        <v>705</v>
      </c>
      <c r="K111" s="75" t="s">
        <v>705</v>
      </c>
      <c r="L111" s="75" t="s">
        <v>705</v>
      </c>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c r="CA111" s="61"/>
      <c r="CB111" s="61"/>
      <c r="CC111" s="61"/>
      <c r="CD111" s="61"/>
    </row>
    <row r="112" spans="1:82">
      <c r="A112" s="61"/>
      <c r="B112" s="61" t="s">
        <v>863</v>
      </c>
      <c r="C112" s="61" t="s">
        <v>770</v>
      </c>
      <c r="D112" s="61"/>
      <c r="E112" s="61" t="s">
        <v>133</v>
      </c>
      <c r="F112" s="75" t="s">
        <v>705</v>
      </c>
      <c r="G112" s="75" t="s">
        <v>705</v>
      </c>
      <c r="H112" s="75" t="s">
        <v>705</v>
      </c>
      <c r="I112" s="75" t="s">
        <v>705</v>
      </c>
      <c r="J112" s="75" t="s">
        <v>705</v>
      </c>
      <c r="K112" s="75" t="s">
        <v>705</v>
      </c>
      <c r="L112" s="75" t="s">
        <v>705</v>
      </c>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row>
    <row r="113" spans="1:82">
      <c r="A113" s="61"/>
      <c r="B113" s="61" t="s">
        <v>864</v>
      </c>
      <c r="C113" s="61" t="s">
        <v>770</v>
      </c>
      <c r="D113" s="61"/>
      <c r="E113" s="61" t="s">
        <v>133</v>
      </c>
      <c r="F113" s="75" t="s">
        <v>705</v>
      </c>
      <c r="G113" s="75" t="s">
        <v>705</v>
      </c>
      <c r="H113" s="75" t="s">
        <v>705</v>
      </c>
      <c r="I113" s="75" t="s">
        <v>705</v>
      </c>
      <c r="J113" s="75" t="s">
        <v>705</v>
      </c>
      <c r="K113" s="75" t="s">
        <v>705</v>
      </c>
      <c r="L113" s="75" t="s">
        <v>705</v>
      </c>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c r="BZ113" s="61"/>
      <c r="CA113" s="61"/>
      <c r="CB113" s="61"/>
      <c r="CC113" s="61"/>
      <c r="CD113" s="61"/>
    </row>
    <row r="114" spans="1:82">
      <c r="A114" s="61" t="s">
        <v>713</v>
      </c>
      <c r="B114" s="61" t="s">
        <v>861</v>
      </c>
      <c r="C114" s="61" t="s">
        <v>776</v>
      </c>
      <c r="D114" s="61"/>
      <c r="E114" s="61" t="s">
        <v>133</v>
      </c>
      <c r="F114" s="75" t="s">
        <v>705</v>
      </c>
      <c r="G114" s="75" t="s">
        <v>705</v>
      </c>
      <c r="H114" s="75" t="s">
        <v>705</v>
      </c>
      <c r="I114" s="75" t="s">
        <v>705</v>
      </c>
      <c r="J114" s="75" t="s">
        <v>705</v>
      </c>
      <c r="K114" s="75" t="s">
        <v>705</v>
      </c>
      <c r="L114" s="75" t="s">
        <v>705</v>
      </c>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c r="BZ114" s="61"/>
      <c r="CA114" s="61"/>
      <c r="CB114" s="61"/>
      <c r="CC114" s="61"/>
      <c r="CD114" s="61"/>
    </row>
    <row r="115" spans="1:82">
      <c r="A115" s="61"/>
      <c r="B115" s="61" t="s">
        <v>863</v>
      </c>
      <c r="C115" s="61" t="s">
        <v>770</v>
      </c>
      <c r="D115" s="61"/>
      <c r="E115" s="61" t="s">
        <v>133</v>
      </c>
      <c r="F115" s="75" t="s">
        <v>705</v>
      </c>
      <c r="G115" s="75" t="s">
        <v>705</v>
      </c>
      <c r="H115" s="75" t="s">
        <v>705</v>
      </c>
      <c r="I115" s="75" t="s">
        <v>705</v>
      </c>
      <c r="J115" s="75" t="s">
        <v>705</v>
      </c>
      <c r="K115" s="75" t="s">
        <v>705</v>
      </c>
      <c r="L115" s="75" t="s">
        <v>705</v>
      </c>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c r="CA115" s="61"/>
      <c r="CB115" s="61"/>
      <c r="CC115" s="61"/>
      <c r="CD115" s="61"/>
    </row>
    <row r="116" spans="1:82">
      <c r="A116" s="61"/>
      <c r="B116" s="61" t="s">
        <v>864</v>
      </c>
      <c r="C116" s="61" t="s">
        <v>770</v>
      </c>
      <c r="D116" s="61"/>
      <c r="E116" s="61" t="s">
        <v>133</v>
      </c>
      <c r="F116" s="75" t="s">
        <v>705</v>
      </c>
      <c r="G116" s="75" t="s">
        <v>705</v>
      </c>
      <c r="H116" s="75" t="s">
        <v>705</v>
      </c>
      <c r="I116" s="75" t="s">
        <v>705</v>
      </c>
      <c r="J116" s="75" t="s">
        <v>705</v>
      </c>
      <c r="K116" s="75" t="s">
        <v>705</v>
      </c>
      <c r="L116" s="75" t="s">
        <v>705</v>
      </c>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c r="CA116" s="61"/>
      <c r="CB116" s="61"/>
      <c r="CC116" s="61"/>
      <c r="CD116" s="61"/>
    </row>
    <row r="117" spans="1:82">
      <c r="A117" s="61" t="s">
        <v>710</v>
      </c>
      <c r="B117" s="61" t="s">
        <v>861</v>
      </c>
      <c r="C117" s="61" t="s">
        <v>776</v>
      </c>
      <c r="D117" s="61"/>
      <c r="E117" s="61" t="s">
        <v>133</v>
      </c>
      <c r="F117" s="75" t="s">
        <v>705</v>
      </c>
      <c r="G117" s="75" t="s">
        <v>705</v>
      </c>
      <c r="H117" s="75" t="s">
        <v>705</v>
      </c>
      <c r="I117" s="75" t="s">
        <v>705</v>
      </c>
      <c r="J117" s="75" t="s">
        <v>705</v>
      </c>
      <c r="K117" s="75" t="s">
        <v>705</v>
      </c>
      <c r="L117" s="75" t="s">
        <v>705</v>
      </c>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c r="CA117" s="61"/>
      <c r="CB117" s="61"/>
      <c r="CC117" s="61"/>
      <c r="CD117" s="61"/>
    </row>
    <row r="118" spans="1:82">
      <c r="A118" s="61"/>
      <c r="B118" s="61" t="s">
        <v>863</v>
      </c>
      <c r="C118" s="61" t="s">
        <v>770</v>
      </c>
      <c r="D118" s="61"/>
      <c r="E118" s="61" t="s">
        <v>133</v>
      </c>
      <c r="F118" s="75" t="s">
        <v>705</v>
      </c>
      <c r="G118" s="75" t="s">
        <v>705</v>
      </c>
      <c r="H118" s="75" t="s">
        <v>705</v>
      </c>
      <c r="I118" s="75" t="s">
        <v>705</v>
      </c>
      <c r="J118" s="75" t="s">
        <v>705</v>
      </c>
      <c r="K118" s="75" t="s">
        <v>705</v>
      </c>
      <c r="L118" s="75" t="s">
        <v>705</v>
      </c>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c r="CA118" s="61"/>
      <c r="CB118" s="61"/>
      <c r="CC118" s="61"/>
      <c r="CD118" s="61"/>
    </row>
    <row r="119" spans="1:82">
      <c r="A119" s="61"/>
      <c r="B119" s="61" t="s">
        <v>864</v>
      </c>
      <c r="C119" s="61" t="s">
        <v>770</v>
      </c>
      <c r="D119" s="61"/>
      <c r="E119" s="61" t="s">
        <v>133</v>
      </c>
      <c r="F119" s="75" t="s">
        <v>705</v>
      </c>
      <c r="G119" s="75" t="s">
        <v>705</v>
      </c>
      <c r="H119" s="75" t="s">
        <v>705</v>
      </c>
      <c r="I119" s="75" t="s">
        <v>705</v>
      </c>
      <c r="J119" s="75" t="s">
        <v>705</v>
      </c>
      <c r="K119" s="75" t="s">
        <v>705</v>
      </c>
      <c r="L119" s="75" t="s">
        <v>705</v>
      </c>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c r="CA119" s="61"/>
      <c r="CB119" s="61"/>
      <c r="CC119" s="61"/>
      <c r="CD119" s="61"/>
    </row>
    <row r="120" spans="1:82">
      <c r="A120" s="61" t="s">
        <v>891</v>
      </c>
      <c r="B120" s="61" t="s">
        <v>861</v>
      </c>
      <c r="C120" s="61" t="s">
        <v>776</v>
      </c>
      <c r="D120" s="61"/>
      <c r="E120" s="61" t="s">
        <v>133</v>
      </c>
      <c r="F120" s="75" t="s">
        <v>705</v>
      </c>
      <c r="G120" s="75" t="s">
        <v>705</v>
      </c>
      <c r="H120" s="75" t="s">
        <v>705</v>
      </c>
      <c r="I120" s="75" t="s">
        <v>705</v>
      </c>
      <c r="J120" s="75" t="s">
        <v>705</v>
      </c>
      <c r="K120" s="75" t="s">
        <v>705</v>
      </c>
      <c r="L120" s="75" t="s">
        <v>705</v>
      </c>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c r="CA120" s="61"/>
      <c r="CB120" s="61"/>
      <c r="CC120" s="61"/>
      <c r="CD120" s="61"/>
    </row>
    <row r="121" spans="1:82">
      <c r="A121" s="61"/>
      <c r="B121" s="61" t="s">
        <v>863</v>
      </c>
      <c r="C121" s="61" t="s">
        <v>770</v>
      </c>
      <c r="D121" s="61"/>
      <c r="E121" s="61" t="s">
        <v>133</v>
      </c>
      <c r="F121" s="75" t="s">
        <v>705</v>
      </c>
      <c r="G121" s="75" t="s">
        <v>705</v>
      </c>
      <c r="H121" s="75" t="s">
        <v>705</v>
      </c>
      <c r="I121" s="75" t="s">
        <v>705</v>
      </c>
      <c r="J121" s="75" t="s">
        <v>705</v>
      </c>
      <c r="K121" s="75" t="s">
        <v>705</v>
      </c>
      <c r="L121" s="75" t="s">
        <v>705</v>
      </c>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c r="BZ121" s="61"/>
      <c r="CA121" s="61"/>
      <c r="CB121" s="61"/>
      <c r="CC121" s="61"/>
      <c r="CD121" s="61"/>
    </row>
    <row r="122" spans="1:82">
      <c r="A122" s="61"/>
      <c r="B122" s="61" t="s">
        <v>864</v>
      </c>
      <c r="C122" s="61" t="s">
        <v>770</v>
      </c>
      <c r="D122" s="61"/>
      <c r="E122" s="61" t="s">
        <v>133</v>
      </c>
      <c r="F122" s="75" t="s">
        <v>705</v>
      </c>
      <c r="G122" s="75" t="s">
        <v>705</v>
      </c>
      <c r="H122" s="75" t="s">
        <v>705</v>
      </c>
      <c r="I122" s="75" t="s">
        <v>705</v>
      </c>
      <c r="J122" s="75" t="s">
        <v>705</v>
      </c>
      <c r="K122" s="75" t="s">
        <v>705</v>
      </c>
      <c r="L122" s="75" t="s">
        <v>705</v>
      </c>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c r="CA122" s="61"/>
      <c r="CB122" s="61"/>
      <c r="CC122" s="61"/>
      <c r="CD122" s="61"/>
    </row>
    <row r="123" hidden="1" spans="1:82">
      <c r="A123" s="61" t="s">
        <v>892</v>
      </c>
      <c r="B123" s="61" t="s">
        <v>861</v>
      </c>
      <c r="C123" s="61" t="s">
        <v>776</v>
      </c>
      <c r="D123" s="61"/>
      <c r="E123" s="61" t="s">
        <v>893</v>
      </c>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c r="BZ123" s="61"/>
      <c r="CA123" s="61"/>
      <c r="CB123" s="61"/>
      <c r="CC123" s="61"/>
      <c r="CD123" s="61"/>
    </row>
    <row r="124" hidden="1" spans="1:82">
      <c r="A124" s="61"/>
      <c r="B124" s="61" t="s">
        <v>863</v>
      </c>
      <c r="C124" s="61" t="s">
        <v>770</v>
      </c>
      <c r="D124" s="61"/>
      <c r="E124" s="61" t="s">
        <v>893</v>
      </c>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c r="CA124" s="61"/>
      <c r="CB124" s="61"/>
      <c r="CC124" s="61"/>
      <c r="CD124" s="61"/>
    </row>
    <row r="125" hidden="1" spans="1:82">
      <c r="A125" s="61"/>
      <c r="B125" s="61" t="s">
        <v>864</v>
      </c>
      <c r="C125" s="61" t="s">
        <v>770</v>
      </c>
      <c r="D125" s="61"/>
      <c r="E125" s="61" t="s">
        <v>893</v>
      </c>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row>
    <row r="126" hidden="1" spans="1:82">
      <c r="A126" s="61" t="s">
        <v>894</v>
      </c>
      <c r="B126" s="61" t="s">
        <v>861</v>
      </c>
      <c r="C126" s="61" t="s">
        <v>776</v>
      </c>
      <c r="D126" s="61"/>
      <c r="E126" s="61" t="s">
        <v>893</v>
      </c>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c r="CA126" s="61"/>
      <c r="CB126" s="61"/>
      <c r="CC126" s="61"/>
      <c r="CD126" s="61"/>
    </row>
    <row r="127" hidden="1" spans="1:82">
      <c r="A127" s="61"/>
      <c r="B127" s="61" t="s">
        <v>863</v>
      </c>
      <c r="C127" s="61" t="s">
        <v>770</v>
      </c>
      <c r="D127" s="61"/>
      <c r="E127" s="61" t="s">
        <v>893</v>
      </c>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c r="CA127" s="61"/>
      <c r="CB127" s="61"/>
      <c r="CC127" s="61"/>
      <c r="CD127" s="61"/>
    </row>
    <row r="128" hidden="1" spans="1:82">
      <c r="A128" s="61"/>
      <c r="B128" s="61" t="s">
        <v>864</v>
      </c>
      <c r="C128" s="61" t="s">
        <v>770</v>
      </c>
      <c r="D128" s="61"/>
      <c r="E128" s="61" t="s">
        <v>893</v>
      </c>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c r="CA128" s="61"/>
      <c r="CB128" s="61"/>
      <c r="CC128" s="61"/>
      <c r="CD128" s="61"/>
    </row>
    <row r="129" hidden="1" spans="1:82">
      <c r="A129" s="61" t="s">
        <v>895</v>
      </c>
      <c r="B129" s="61" t="s">
        <v>861</v>
      </c>
      <c r="C129" s="61" t="s">
        <v>776</v>
      </c>
      <c r="D129" s="61"/>
      <c r="E129" s="61" t="s">
        <v>893</v>
      </c>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c r="CA129" s="61"/>
      <c r="CB129" s="61"/>
      <c r="CC129" s="61"/>
      <c r="CD129" s="61"/>
    </row>
    <row r="130" hidden="1" spans="1:82">
      <c r="A130" s="61"/>
      <c r="B130" s="61" t="s">
        <v>863</v>
      </c>
      <c r="C130" s="61" t="s">
        <v>770</v>
      </c>
      <c r="D130" s="61"/>
      <c r="E130" s="61" t="s">
        <v>893</v>
      </c>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c r="CA130" s="61"/>
      <c r="CB130" s="61"/>
      <c r="CC130" s="61"/>
      <c r="CD130" s="61"/>
    </row>
    <row r="131" hidden="1" spans="1:82">
      <c r="A131" s="61"/>
      <c r="B131" s="61" t="s">
        <v>864</v>
      </c>
      <c r="C131" s="61" t="s">
        <v>770</v>
      </c>
      <c r="D131" s="61"/>
      <c r="E131" s="61" t="s">
        <v>893</v>
      </c>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c r="CA131" s="61"/>
      <c r="CB131" s="61"/>
      <c r="CC131" s="61"/>
      <c r="CD131" s="61"/>
    </row>
    <row r="132" hidden="1" spans="1:82">
      <c r="A132" s="61" t="s">
        <v>896</v>
      </c>
      <c r="B132" s="61" t="s">
        <v>861</v>
      </c>
      <c r="C132" s="61" t="s">
        <v>776</v>
      </c>
      <c r="D132" s="61"/>
      <c r="E132" s="61" t="s">
        <v>893</v>
      </c>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row>
    <row r="133" hidden="1" spans="1:82">
      <c r="A133" s="61"/>
      <c r="B133" s="61" t="s">
        <v>863</v>
      </c>
      <c r="C133" s="61" t="s">
        <v>770</v>
      </c>
      <c r="D133" s="61"/>
      <c r="E133" s="61" t="s">
        <v>893</v>
      </c>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c r="BZ133" s="61"/>
      <c r="CA133" s="61"/>
      <c r="CB133" s="61"/>
      <c r="CC133" s="61"/>
      <c r="CD133" s="61"/>
    </row>
    <row r="134" hidden="1" spans="1:82">
      <c r="A134" s="61"/>
      <c r="B134" s="61" t="s">
        <v>864</v>
      </c>
      <c r="C134" s="61" t="s">
        <v>770</v>
      </c>
      <c r="D134" s="61"/>
      <c r="E134" s="61" t="s">
        <v>893</v>
      </c>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c r="CA134" s="61"/>
      <c r="CB134" s="61"/>
      <c r="CC134" s="61"/>
      <c r="CD134" s="61"/>
    </row>
    <row r="135" hidden="1" spans="1:82">
      <c r="A135" s="61" t="s">
        <v>897</v>
      </c>
      <c r="B135" s="61" t="s">
        <v>861</v>
      </c>
      <c r="C135" s="61" t="s">
        <v>776</v>
      </c>
      <c r="D135" s="61"/>
      <c r="E135" s="61" t="s">
        <v>893</v>
      </c>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c r="CA135" s="61"/>
      <c r="CB135" s="61"/>
      <c r="CC135" s="61"/>
      <c r="CD135" s="61"/>
    </row>
    <row r="136" hidden="1" spans="1:82">
      <c r="A136" s="61"/>
      <c r="B136" s="61" t="s">
        <v>863</v>
      </c>
      <c r="C136" s="61" t="s">
        <v>770</v>
      </c>
      <c r="D136" s="61"/>
      <c r="E136" s="61" t="s">
        <v>893</v>
      </c>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c r="CA136" s="61"/>
      <c r="CB136" s="61"/>
      <c r="CC136" s="61"/>
      <c r="CD136" s="61"/>
    </row>
    <row r="137" hidden="1" spans="1:82">
      <c r="A137" s="61"/>
      <c r="B137" s="61" t="s">
        <v>864</v>
      </c>
      <c r="C137" s="61" t="s">
        <v>770</v>
      </c>
      <c r="D137" s="61"/>
      <c r="E137" s="61" t="s">
        <v>893</v>
      </c>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row>
    <row r="138" hidden="1" spans="1:82">
      <c r="A138" s="61" t="s">
        <v>898</v>
      </c>
      <c r="B138" s="61" t="s">
        <v>861</v>
      </c>
      <c r="C138" s="61" t="s">
        <v>776</v>
      </c>
      <c r="D138" s="61"/>
      <c r="E138" s="61" t="s">
        <v>893</v>
      </c>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c r="CA138" s="61"/>
      <c r="CB138" s="61"/>
      <c r="CC138" s="61"/>
      <c r="CD138" s="61"/>
    </row>
    <row r="139" hidden="1" spans="1:82">
      <c r="A139" s="61"/>
      <c r="B139" s="61" t="s">
        <v>863</v>
      </c>
      <c r="C139" s="61" t="s">
        <v>770</v>
      </c>
      <c r="D139" s="61"/>
      <c r="E139" s="61" t="s">
        <v>893</v>
      </c>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c r="CA139" s="61"/>
      <c r="CB139" s="61"/>
      <c r="CC139" s="61"/>
      <c r="CD139" s="61"/>
    </row>
    <row r="140" hidden="1" spans="1:82">
      <c r="A140" s="61"/>
      <c r="B140" s="61" t="s">
        <v>864</v>
      </c>
      <c r="C140" s="61" t="s">
        <v>770</v>
      </c>
      <c r="D140" s="61"/>
      <c r="E140" s="61" t="s">
        <v>893</v>
      </c>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c r="CA140" s="61"/>
      <c r="CB140" s="61"/>
      <c r="CC140" s="61"/>
      <c r="CD140" s="61"/>
    </row>
    <row r="141" hidden="1" spans="1:82">
      <c r="A141" s="61" t="s">
        <v>899</v>
      </c>
      <c r="B141" s="87" t="s">
        <v>861</v>
      </c>
      <c r="C141" s="61" t="s">
        <v>776</v>
      </c>
      <c r="D141" s="61" t="s">
        <v>900</v>
      </c>
      <c r="E141" s="61" t="s">
        <v>893</v>
      </c>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row>
    <row r="142" hidden="1" spans="1:82">
      <c r="A142" s="61"/>
      <c r="B142" s="87" t="s">
        <v>863</v>
      </c>
      <c r="C142" s="61" t="s">
        <v>770</v>
      </c>
      <c r="D142" s="61" t="s">
        <v>900</v>
      </c>
      <c r="E142" s="61" t="s">
        <v>893</v>
      </c>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row>
    <row r="143" ht="16.8" hidden="1" spans="1:82">
      <c r="A143" s="61"/>
      <c r="B143" s="87" t="s">
        <v>864</v>
      </c>
      <c r="C143" s="61" t="s">
        <v>770</v>
      </c>
      <c r="D143" s="88" t="s">
        <v>900</v>
      </c>
      <c r="E143" s="61" t="s">
        <v>893</v>
      </c>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row>
  </sheetData>
  <sheetProtection formatCells="0" insertHyperlinks="0" autoFilter="0"/>
  <autoFilter ref="A1:CD143">
    <filterColumn colId="4">
      <customFilters>
        <customFilter operator="equal" val="Baidu"/>
      </customFilters>
    </filterColumn>
    <extLst/>
  </autoFilter>
  <pageMargins left="0.7" right="0.7" top="0.75" bottom="0.75" header="0.3" footer="0.3"/>
  <pageSetup paperSize="9" orientation="portrait"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8"/>
  <sheetViews>
    <sheetView topLeftCell="D1" workbookViewId="0">
      <selection activeCell="L23" sqref="L23"/>
    </sheetView>
  </sheetViews>
  <sheetFormatPr defaultColWidth="9.46428571428571" defaultRowHeight="13.2"/>
  <cols>
    <col min="1" max="1" width="8.21428571428571" style="26" customWidth="1"/>
    <col min="2" max="2" width="23.5714285714286" style="26" customWidth="1"/>
    <col min="3" max="3" width="58.75" style="26" customWidth="1"/>
    <col min="4" max="4" width="34.6428571428571" style="26" customWidth="1"/>
    <col min="5" max="5" width="7.67857142857143" style="26" customWidth="1"/>
    <col min="6" max="6" width="10.3571428571429" style="26" customWidth="1"/>
    <col min="7" max="7" width="8.75" style="26" customWidth="1"/>
    <col min="8" max="8" width="10" style="26" customWidth="1"/>
    <col min="9" max="9" width="8.57142857142857" style="27" customWidth="1"/>
    <col min="10" max="10" width="7.67857142857143" style="27" customWidth="1"/>
    <col min="11" max="11" width="10.7142857142857" style="28" customWidth="1"/>
    <col min="12" max="12" width="23.0357142857143" style="28" customWidth="1"/>
    <col min="13" max="13" width="54.1071428571429" style="26" customWidth="1"/>
    <col min="14" max="15" width="9.46428571428571" style="26" hidden="1" customWidth="1"/>
    <col min="16" max="16" width="0.178571428571429" style="26" hidden="1" customWidth="1"/>
    <col min="17" max="17" width="65" style="26" hidden="1" customWidth="1"/>
    <col min="18" max="18" width="9.46428571428571" style="26" hidden="1" customWidth="1"/>
    <col min="19" max="19" width="16.7857142857143" style="26" customWidth="1"/>
    <col min="20" max="20" width="21.7857142857143" style="26" customWidth="1"/>
    <col min="21" max="21" width="22.5" style="26" customWidth="1"/>
    <col min="22" max="22" width="18.5714285714286" style="29" customWidth="1"/>
    <col min="23" max="23" width="13.3928571428571" style="26" customWidth="1"/>
    <col min="24" max="16384" width="9.46428571428571" style="26"/>
  </cols>
  <sheetData>
    <row r="1" ht="53" spans="1:23">
      <c r="A1" s="25" t="s">
        <v>73</v>
      </c>
      <c r="B1" s="30" t="s">
        <v>901</v>
      </c>
      <c r="C1" s="31" t="s">
        <v>902</v>
      </c>
      <c r="D1" s="31" t="s">
        <v>903</v>
      </c>
      <c r="E1" s="31" t="s">
        <v>904</v>
      </c>
      <c r="F1" s="31" t="s">
        <v>905</v>
      </c>
      <c r="G1" s="36" t="s">
        <v>906</v>
      </c>
      <c r="H1" s="36" t="s">
        <v>907</v>
      </c>
      <c r="I1" s="40" t="s">
        <v>908</v>
      </c>
      <c r="J1" s="37" t="s">
        <v>909</v>
      </c>
      <c r="K1" s="41" t="s">
        <v>910</v>
      </c>
      <c r="L1" s="41" t="s">
        <v>911</v>
      </c>
      <c r="M1" s="43" t="s">
        <v>912</v>
      </c>
      <c r="N1" s="25" t="s">
        <v>913</v>
      </c>
      <c r="O1" s="25" t="s">
        <v>914</v>
      </c>
      <c r="P1" s="25" t="s">
        <v>915</v>
      </c>
      <c r="Q1" s="25" t="s">
        <v>916</v>
      </c>
      <c r="S1" s="45" t="s">
        <v>917</v>
      </c>
      <c r="T1" s="45" t="s">
        <v>918</v>
      </c>
      <c r="U1" s="45" t="s">
        <v>919</v>
      </c>
      <c r="V1" s="52" t="s">
        <v>920</v>
      </c>
      <c r="W1" s="45" t="s">
        <v>921</v>
      </c>
    </row>
    <row r="2" ht="53" spans="1:22">
      <c r="A2" s="32">
        <v>0.2</v>
      </c>
      <c r="B2" s="30" t="s">
        <v>922</v>
      </c>
      <c r="C2" s="31" t="s">
        <v>923</v>
      </c>
      <c r="D2" s="31" t="s">
        <v>924</v>
      </c>
      <c r="E2" s="31" t="s">
        <v>925</v>
      </c>
      <c r="F2" s="37">
        <v>5</v>
      </c>
      <c r="G2" s="37">
        <v>8</v>
      </c>
      <c r="H2" s="37">
        <v>12</v>
      </c>
      <c r="I2" s="40">
        <v>8</v>
      </c>
      <c r="J2" s="37">
        <f>IF(I2&lt;=$F2,100,IF(I2&lt;=$G2,(80+20/($G2-$F2)*($G2-I2)),IF(I2&lt;=$H2,(60+20/($H2-$G2)*($H2-I2)),40)))*20%/2</f>
        <v>8</v>
      </c>
      <c r="K2" s="29">
        <f t="shared" ref="K2:K9" si="0">(H2+I2+J2)/3</f>
        <v>9.33333333333333</v>
      </c>
      <c r="L2" s="37">
        <f>IF(K2&lt;=$F2,100,IF(K2&lt;=$G2,(80+20/($G2-$F2)*($G2-K2)),IF(K2&lt;=$H2,(60+20/($H2-$G2)*($H2-K2)),40)))*20%/2</f>
        <v>7.33333333333333</v>
      </c>
      <c r="M2" s="43" t="s">
        <v>926</v>
      </c>
      <c r="N2" s="25">
        <v>5.1</v>
      </c>
      <c r="O2" s="25">
        <v>0</v>
      </c>
      <c r="P2" s="25"/>
      <c r="Q2" s="25"/>
      <c r="S2" s="46">
        <v>10.14</v>
      </c>
      <c r="T2" s="26">
        <v>10.75</v>
      </c>
      <c r="U2" s="46">
        <v>11.28</v>
      </c>
      <c r="V2" s="29">
        <f t="shared" ref="V2:V9" si="1">(S2+T2+U2)/3</f>
        <v>10.7233333333333</v>
      </c>
    </row>
    <row r="3" ht="66" spans="1:22">
      <c r="A3" s="32"/>
      <c r="B3" s="30" t="s">
        <v>922</v>
      </c>
      <c r="C3" s="31" t="s">
        <v>927</v>
      </c>
      <c r="D3" s="31" t="s">
        <v>928</v>
      </c>
      <c r="E3" s="31" t="s">
        <v>925</v>
      </c>
      <c r="F3" s="37">
        <v>2</v>
      </c>
      <c r="G3" s="37">
        <v>3</v>
      </c>
      <c r="H3" s="37">
        <v>5</v>
      </c>
      <c r="I3" s="40">
        <v>3</v>
      </c>
      <c r="J3" s="37">
        <f>IF(I3&lt;=$F3,100,IF(I3&lt;=$G3,(80+20/($G3-$F3)*($G3-I3)),IF(I3&lt;=$H3,(60+20/($H3-$G3)*($H3-I3)),40)))*20%/2</f>
        <v>8</v>
      </c>
      <c r="K3" s="29">
        <f t="shared" si="0"/>
        <v>5.33333333333333</v>
      </c>
      <c r="L3" s="37">
        <f>IF(K3&lt;=$F3,100,IF(K3&lt;=$G3,(80+20/($G3-$F3)*($G3-K3)),IF(K3&lt;=$H3,(60+20/($H3-$G3)*($H3-K3)),40)))*20%/2</f>
        <v>4</v>
      </c>
      <c r="M3" s="43" t="s">
        <v>929</v>
      </c>
      <c r="N3" s="25">
        <v>1.88</v>
      </c>
      <c r="O3" s="25"/>
      <c r="P3" s="25"/>
      <c r="Q3" s="25"/>
      <c r="S3" s="26">
        <v>3.576</v>
      </c>
      <c r="T3" s="26">
        <v>3.328</v>
      </c>
      <c r="U3" s="26">
        <v>3.764</v>
      </c>
      <c r="V3" s="29">
        <f t="shared" si="1"/>
        <v>3.556</v>
      </c>
    </row>
    <row r="4" s="25" customFormat="1" ht="27" spans="1:23">
      <c r="A4" s="33">
        <v>0.08</v>
      </c>
      <c r="B4" s="30" t="s">
        <v>930</v>
      </c>
      <c r="C4" s="31" t="s">
        <v>931</v>
      </c>
      <c r="D4" s="31" t="s">
        <v>932</v>
      </c>
      <c r="E4" s="31" t="s">
        <v>933</v>
      </c>
      <c r="F4" s="37">
        <v>200</v>
      </c>
      <c r="G4" s="37">
        <v>350</v>
      </c>
      <c r="H4" s="37">
        <v>500</v>
      </c>
      <c r="I4" s="40">
        <v>200</v>
      </c>
      <c r="J4" s="37">
        <f>IF(I4&lt;=$F4,100,IF(I4&lt;=$G4,(80+20/($G4-$F4)*($G4-I4)),IF(I4&lt;=$H4,(60+20/($H4-$G4)*($H4-I4)),40)))*8%/2</f>
        <v>4</v>
      </c>
      <c r="K4" s="29">
        <f t="shared" si="0"/>
        <v>234.666666666667</v>
      </c>
      <c r="L4" s="37">
        <f>IF(K4&lt;=$F4,100,IF(K4&lt;=$G4,(80+20/($G4-$F4)*($G4-K4)),IF(K4&lt;=$H4,(60+20/($H4-$G4)*($H4-K4)),40)))*20%/2</f>
        <v>9.53777777777778</v>
      </c>
      <c r="M4" s="43" t="s">
        <v>934</v>
      </c>
      <c r="S4" s="26">
        <v>1427</v>
      </c>
      <c r="T4" s="25">
        <v>1648</v>
      </c>
      <c r="U4" s="25">
        <v>1524</v>
      </c>
      <c r="V4" s="29">
        <f t="shared" si="1"/>
        <v>1533</v>
      </c>
      <c r="W4" s="26"/>
    </row>
    <row r="5" s="25" customFormat="1" ht="40" spans="1:23">
      <c r="A5" s="33"/>
      <c r="B5" s="30"/>
      <c r="C5" s="31" t="s">
        <v>935</v>
      </c>
      <c r="D5" s="31" t="s">
        <v>936</v>
      </c>
      <c r="E5" s="31" t="s">
        <v>933</v>
      </c>
      <c r="F5" s="37">
        <v>200</v>
      </c>
      <c r="G5" s="37">
        <v>350</v>
      </c>
      <c r="H5" s="37">
        <v>500</v>
      </c>
      <c r="I5" s="40">
        <v>200</v>
      </c>
      <c r="J5" s="37">
        <f>IF(I5&lt;=$F5,100,IF(I5&lt;=$G5,(80+20/($G5-$F5)*($G5-I5)),IF(I5&lt;=$H5,(60+20/($H5-$G5)*($H5-I5)),40)))*8%/2</f>
        <v>4</v>
      </c>
      <c r="K5" s="29">
        <f t="shared" si="0"/>
        <v>234.666666666667</v>
      </c>
      <c r="L5" s="37">
        <f>IF(K5&lt;=$F5,100,IF(K5&lt;=$G5,(80+20/($G5-$F5)*($G5-K5)),IF(K5&lt;=$H5,(60+20/($H5-$G5)*($H5-K5)),40)))*20%/2</f>
        <v>9.53777777777778</v>
      </c>
      <c r="M5" s="43" t="s">
        <v>934</v>
      </c>
      <c r="S5" s="25">
        <v>188</v>
      </c>
      <c r="T5" s="25">
        <v>240</v>
      </c>
      <c r="U5" s="25">
        <v>164</v>
      </c>
      <c r="V5" s="29">
        <f t="shared" si="1"/>
        <v>197.333333333333</v>
      </c>
      <c r="W5" s="26"/>
    </row>
    <row r="6" ht="14" spans="1:22">
      <c r="A6" s="32">
        <v>0.04</v>
      </c>
      <c r="B6" s="30" t="s">
        <v>937</v>
      </c>
      <c r="C6" s="31" t="s">
        <v>938</v>
      </c>
      <c r="D6" s="31" t="s">
        <v>939</v>
      </c>
      <c r="E6" s="31" t="s">
        <v>940</v>
      </c>
      <c r="F6" s="37">
        <v>300</v>
      </c>
      <c r="G6" s="37">
        <v>350</v>
      </c>
      <c r="H6" s="37">
        <v>500</v>
      </c>
      <c r="I6" s="40">
        <v>500</v>
      </c>
      <c r="J6" s="37">
        <f t="shared" ref="J6:J9" si="2">IF(I6&lt;=$F6,100,IF(I6&lt;=$G6,(80+20/($G6-$F6)*($G6-I6)),IF(I6&lt;=$H6,(60+20/($H6-$G6)*($H6-I6)),40)))*4%/4</f>
        <v>0.6</v>
      </c>
      <c r="K6" s="29">
        <f t="shared" si="0"/>
        <v>333.533333333333</v>
      </c>
      <c r="L6" s="37">
        <f t="shared" ref="L6:L9" si="3">IF(K8&lt;=$F8,100,IF(K8&lt;=$G8,(80+20/($G8-$F8)*($G8-K8)),IF(K8&lt;=$H8,(60+20/($H8-$G8)*($H8-K8)),40)))*4%/4</f>
        <v>0.733155555555555</v>
      </c>
      <c r="M6" s="43"/>
      <c r="N6" s="25"/>
      <c r="O6" s="25"/>
      <c r="P6" s="25"/>
      <c r="Q6" s="25"/>
      <c r="S6" s="47">
        <v>419</v>
      </c>
      <c r="T6" s="26">
        <v>421</v>
      </c>
      <c r="U6" s="26">
        <v>398</v>
      </c>
      <c r="V6" s="29">
        <f t="shared" si="1"/>
        <v>412.666666666667</v>
      </c>
    </row>
    <row r="7" ht="14" spans="1:22">
      <c r="A7" s="32"/>
      <c r="B7" s="30"/>
      <c r="C7" s="31"/>
      <c r="D7" s="31" t="s">
        <v>941</v>
      </c>
      <c r="E7" s="31" t="s">
        <v>940</v>
      </c>
      <c r="F7" s="37">
        <v>300</v>
      </c>
      <c r="G7" s="37">
        <v>350</v>
      </c>
      <c r="H7" s="37">
        <v>500</v>
      </c>
      <c r="I7" s="40">
        <v>500</v>
      </c>
      <c r="J7" s="37">
        <f t="shared" si="2"/>
        <v>0.6</v>
      </c>
      <c r="K7" s="29">
        <f t="shared" si="0"/>
        <v>333.533333333333</v>
      </c>
      <c r="L7" s="37">
        <f t="shared" si="3"/>
        <v>0.7776</v>
      </c>
      <c r="M7" s="43"/>
      <c r="N7" s="25"/>
      <c r="O7" s="25"/>
      <c r="P7" s="25"/>
      <c r="Q7" s="25"/>
      <c r="S7" s="47">
        <v>338</v>
      </c>
      <c r="T7" s="26">
        <v>337</v>
      </c>
      <c r="U7" s="26">
        <v>356</v>
      </c>
      <c r="V7" s="29">
        <f t="shared" si="1"/>
        <v>343.666666666667</v>
      </c>
    </row>
    <row r="8" ht="14" spans="1:22">
      <c r="A8" s="32"/>
      <c r="B8" s="30"/>
      <c r="C8" s="31"/>
      <c r="D8" s="31" t="s">
        <v>942</v>
      </c>
      <c r="E8" s="31" t="s">
        <v>940</v>
      </c>
      <c r="F8" s="37">
        <v>300</v>
      </c>
      <c r="G8" s="38">
        <v>350</v>
      </c>
      <c r="H8" s="37">
        <v>500</v>
      </c>
      <c r="I8" s="40">
        <v>700</v>
      </c>
      <c r="J8" s="37">
        <f t="shared" si="2"/>
        <v>0.4</v>
      </c>
      <c r="K8" s="29">
        <f t="shared" si="0"/>
        <v>400.133333333333</v>
      </c>
      <c r="L8" s="37">
        <f>IF(K8&lt;=$F8,100,IF(K8&lt;=$G8,(80+20/($G8-$F8)*($G8-K8)),IF(K8&lt;=$H8,(60+20/($H8-$G8)*($H8-K8)),40)))*4%/4</f>
        <v>0.733155555555555</v>
      </c>
      <c r="M8" s="43"/>
      <c r="N8" s="25"/>
      <c r="O8" s="25"/>
      <c r="P8" s="25"/>
      <c r="Q8" s="25"/>
      <c r="S8" s="47">
        <v>510</v>
      </c>
      <c r="T8" s="26">
        <v>490</v>
      </c>
      <c r="U8" s="26">
        <v>536</v>
      </c>
      <c r="V8" s="29">
        <f t="shared" si="1"/>
        <v>512</v>
      </c>
    </row>
    <row r="9" ht="74" customHeight="1" spans="1:22">
      <c r="A9" s="32"/>
      <c r="B9" s="30"/>
      <c r="C9" s="31"/>
      <c r="D9" s="31" t="s">
        <v>943</v>
      </c>
      <c r="E9" s="31" t="s">
        <v>940</v>
      </c>
      <c r="F9" s="37">
        <v>300</v>
      </c>
      <c r="G9" s="37">
        <v>350</v>
      </c>
      <c r="H9" s="37">
        <v>500</v>
      </c>
      <c r="I9" s="40">
        <v>600</v>
      </c>
      <c r="J9" s="37">
        <f t="shared" si="2"/>
        <v>0.4</v>
      </c>
      <c r="K9" s="29">
        <f t="shared" si="0"/>
        <v>366.8</v>
      </c>
      <c r="L9" s="37">
        <f t="shared" si="3"/>
        <v>0.4</v>
      </c>
      <c r="M9" s="43"/>
      <c r="N9" s="25"/>
      <c r="O9" s="25"/>
      <c r="P9" s="25"/>
      <c r="Q9" s="25"/>
      <c r="S9" s="47">
        <v>442</v>
      </c>
      <c r="T9" s="26">
        <v>429</v>
      </c>
      <c r="U9" s="26">
        <v>476</v>
      </c>
      <c r="V9" s="29">
        <f t="shared" si="1"/>
        <v>449</v>
      </c>
    </row>
    <row r="10" s="25" customFormat="1" ht="27" spans="1:23">
      <c r="A10" s="32">
        <v>0.03</v>
      </c>
      <c r="B10" s="30" t="s">
        <v>944</v>
      </c>
      <c r="C10" s="31" t="s">
        <v>945</v>
      </c>
      <c r="D10" s="31" t="s">
        <v>946</v>
      </c>
      <c r="E10" s="31" t="s">
        <v>947</v>
      </c>
      <c r="F10" s="39">
        <v>15</v>
      </c>
      <c r="G10" s="39">
        <v>12</v>
      </c>
      <c r="H10" s="39">
        <v>10</v>
      </c>
      <c r="I10" s="40">
        <v>15</v>
      </c>
      <c r="J10" s="37">
        <f>IF(I10&gt;=$F10,100,IF(I10&gt;=$G10,(80+20/($F10-$G10)*(I10-$G10)),IF(I10&gt;=$H10,(60+20/($H10-$G10)*(I10-$H10)),40)))*3%/3</f>
        <v>1</v>
      </c>
      <c r="K10" s="25">
        <v>1064</v>
      </c>
      <c r="L10" s="37">
        <f t="shared" ref="L10:L12" si="4">IF(K8&lt;=$F8,100,IF(K8&lt;=$G8,(80+20/($G8-$F8)*($G8-K8)),IF(K8&lt;=$H8,(60+20/($H8-$G8)*($H8-K8)),40)))*4%/4</f>
        <v>0.733155555555555</v>
      </c>
      <c r="M10" s="43" t="s">
        <v>948</v>
      </c>
      <c r="Q10" s="48"/>
      <c r="S10" s="25">
        <v>1064</v>
      </c>
      <c r="V10" s="25">
        <v>1064</v>
      </c>
      <c r="W10" s="26"/>
    </row>
    <row r="11" s="25" customFormat="1" ht="14" spans="1:23">
      <c r="A11" s="32"/>
      <c r="B11" s="30"/>
      <c r="C11" s="31"/>
      <c r="D11" s="31" t="s">
        <v>949</v>
      </c>
      <c r="E11" s="31" t="s">
        <v>947</v>
      </c>
      <c r="F11" s="39">
        <v>15</v>
      </c>
      <c r="G11" s="39">
        <v>12</v>
      </c>
      <c r="H11" s="39">
        <v>10</v>
      </c>
      <c r="I11" s="40">
        <v>15</v>
      </c>
      <c r="J11" s="37">
        <f>IF(I11&gt;=$F11,100,IF(I11&gt;=$G11,(80+20/($F11-$G11)*(I11-$G11)),IF(I11&gt;=$H11,(60+20/($H11-$G11)*(I11-$H11)),40)))*3%/3</f>
        <v>1</v>
      </c>
      <c r="K11" s="25">
        <v>15.28</v>
      </c>
      <c r="L11" s="37">
        <f t="shared" si="4"/>
        <v>0.7776</v>
      </c>
      <c r="M11" s="43" t="s">
        <v>948</v>
      </c>
      <c r="Q11" s="48"/>
      <c r="S11" s="25">
        <v>15.28</v>
      </c>
      <c r="V11" s="25">
        <v>15.28</v>
      </c>
      <c r="W11" s="26"/>
    </row>
    <row r="12" s="25" customFormat="1" ht="27" spans="1:23">
      <c r="A12" s="32"/>
      <c r="B12" s="30"/>
      <c r="C12" s="31"/>
      <c r="D12" s="31" t="s">
        <v>950</v>
      </c>
      <c r="E12" s="31" t="s">
        <v>947</v>
      </c>
      <c r="F12" s="39">
        <v>15</v>
      </c>
      <c r="G12" s="39">
        <v>12</v>
      </c>
      <c r="H12" s="39">
        <v>10</v>
      </c>
      <c r="I12" s="40">
        <v>15</v>
      </c>
      <c r="J12" s="37">
        <f>IF(I12&gt;=$F12,100,IF(I12&gt;=$G12,(80+20/($F12-$G12)*(I12-$G12)),IF(I12&gt;=$H12,(60+20/($H12-$G12)*(I12-$H12)),40)))*8%/8</f>
        <v>1</v>
      </c>
      <c r="K12" s="25">
        <v>77.43</v>
      </c>
      <c r="L12" s="37">
        <f t="shared" si="4"/>
        <v>0.4</v>
      </c>
      <c r="M12" s="43" t="s">
        <v>948</v>
      </c>
      <c r="Q12" s="48"/>
      <c r="S12" s="25">
        <v>77.43</v>
      </c>
      <c r="V12" s="25">
        <v>77.43</v>
      </c>
      <c r="W12" s="26"/>
    </row>
    <row r="13" ht="53" spans="1:22">
      <c r="A13" s="32">
        <v>0.03</v>
      </c>
      <c r="B13" s="30" t="s">
        <v>951</v>
      </c>
      <c r="C13" s="31" t="s">
        <v>952</v>
      </c>
      <c r="D13" s="31" t="s">
        <v>953</v>
      </c>
      <c r="E13" s="31" t="s">
        <v>933</v>
      </c>
      <c r="F13" s="37">
        <v>200</v>
      </c>
      <c r="G13" s="37">
        <v>800</v>
      </c>
      <c r="H13" s="37">
        <v>1000</v>
      </c>
      <c r="I13" s="40">
        <v>300</v>
      </c>
      <c r="J13" s="37">
        <f t="shared" ref="J13:J15" si="5">IF(I13&lt;=$F13,100,IF(I13&lt;=$G13,(80+20/($G13-$F13)*($G13-I13)),IF(I13&lt;=$H13,(60+20/($H13-$G13)*($H13-I13)),40)))*3%/3</f>
        <v>0.966666666666667</v>
      </c>
      <c r="K13" s="42">
        <f t="shared" ref="K13:K32" si="6">(H13+I13+J13)/3</f>
        <v>433.655555555556</v>
      </c>
      <c r="L13" s="37">
        <f t="shared" ref="L13:L32" si="7">IF(K13&lt;=$F13,100,IF(K13&lt;=$G13,(80+20/($G13-$F13)*($G13-K13)),IF(K13&lt;=$H13,(60+20/($H13-$G13)*($H13-K13)),40)))*20%/2</f>
        <v>9.22114814814815</v>
      </c>
      <c r="M13" s="44" t="s">
        <v>954</v>
      </c>
      <c r="N13" s="25"/>
      <c r="O13" s="25"/>
      <c r="P13" s="25"/>
      <c r="Q13" s="48" t="s">
        <v>955</v>
      </c>
      <c r="S13" s="26">
        <v>501</v>
      </c>
      <c r="T13" s="26">
        <v>674</v>
      </c>
      <c r="U13" s="26">
        <v>584</v>
      </c>
      <c r="V13" s="42">
        <f t="shared" ref="V13:V32" si="8">(S13+T13+U13)/3</f>
        <v>586.333333333333</v>
      </c>
    </row>
    <row r="14" ht="27" spans="1:22">
      <c r="A14" s="32"/>
      <c r="B14" s="30"/>
      <c r="C14" s="31" t="s">
        <v>956</v>
      </c>
      <c r="D14" s="31" t="s">
        <v>957</v>
      </c>
      <c r="E14" s="31" t="s">
        <v>933</v>
      </c>
      <c r="F14" s="37">
        <v>200</v>
      </c>
      <c r="G14" s="37">
        <v>800</v>
      </c>
      <c r="H14" s="37">
        <v>1000</v>
      </c>
      <c r="I14" s="40">
        <v>300</v>
      </c>
      <c r="J14" s="37">
        <f t="shared" si="5"/>
        <v>0.966666666666667</v>
      </c>
      <c r="K14" s="42">
        <f t="shared" si="6"/>
        <v>433.655555555556</v>
      </c>
      <c r="L14" s="37">
        <f t="shared" si="7"/>
        <v>9.22114814814815</v>
      </c>
      <c r="M14" s="44"/>
      <c r="N14" s="25"/>
      <c r="O14" s="25"/>
      <c r="P14" s="25"/>
      <c r="Q14" s="48"/>
      <c r="S14" s="26">
        <v>768</v>
      </c>
      <c r="T14" s="26">
        <v>693</v>
      </c>
      <c r="U14" s="26">
        <v>774</v>
      </c>
      <c r="V14" s="42">
        <f t="shared" si="8"/>
        <v>745</v>
      </c>
    </row>
    <row r="15" ht="27" spans="1:22">
      <c r="A15" s="32"/>
      <c r="B15" s="30"/>
      <c r="C15" s="31" t="s">
        <v>952</v>
      </c>
      <c r="D15" s="31" t="s">
        <v>958</v>
      </c>
      <c r="E15" s="31" t="s">
        <v>933</v>
      </c>
      <c r="F15" s="37">
        <v>200</v>
      </c>
      <c r="G15" s="37">
        <v>800</v>
      </c>
      <c r="H15" s="37">
        <v>1000</v>
      </c>
      <c r="I15" s="40">
        <v>300</v>
      </c>
      <c r="J15" s="37">
        <f t="shared" si="5"/>
        <v>0.966666666666667</v>
      </c>
      <c r="K15" s="42">
        <f t="shared" si="6"/>
        <v>433.655555555556</v>
      </c>
      <c r="L15" s="37">
        <f t="shared" si="7"/>
        <v>9.22114814814815</v>
      </c>
      <c r="M15" s="44"/>
      <c r="N15" s="25"/>
      <c r="O15" s="25"/>
      <c r="P15" s="25"/>
      <c r="Q15" s="48"/>
      <c r="S15" s="26">
        <v>843</v>
      </c>
      <c r="T15" s="26">
        <v>728</v>
      </c>
      <c r="U15" s="26">
        <v>641</v>
      </c>
      <c r="V15" s="42">
        <f t="shared" si="8"/>
        <v>737.333333333333</v>
      </c>
    </row>
    <row r="16" ht="27" spans="1:22">
      <c r="A16" s="32">
        <v>0.02</v>
      </c>
      <c r="B16" s="30" t="s">
        <v>959</v>
      </c>
      <c r="C16" s="31" t="s">
        <v>960</v>
      </c>
      <c r="D16" s="31" t="s">
        <v>961</v>
      </c>
      <c r="E16" s="31" t="s">
        <v>933</v>
      </c>
      <c r="F16" s="37">
        <v>200</v>
      </c>
      <c r="G16" s="37">
        <v>800</v>
      </c>
      <c r="H16" s="37">
        <v>1000</v>
      </c>
      <c r="I16" s="40">
        <v>800</v>
      </c>
      <c r="J16" s="37">
        <f>IF(I16&lt;=$F16,100,IF(I16&lt;=$G16,(80+20/($G16-$F16)*($G16-I16)),IF(I16&lt;=$H16,(60+20/($H16-$G16)*($H16-I16)),40)))*2%/2</f>
        <v>0.8</v>
      </c>
      <c r="K16" s="42">
        <f t="shared" si="6"/>
        <v>600.266666666667</v>
      </c>
      <c r="L16" s="37">
        <f t="shared" si="7"/>
        <v>8.66577777777778</v>
      </c>
      <c r="M16" s="43" t="s">
        <v>962</v>
      </c>
      <c r="N16" s="25"/>
      <c r="O16" s="25"/>
      <c r="P16" s="25"/>
      <c r="Q16" s="25" t="s">
        <v>963</v>
      </c>
      <c r="S16" s="26">
        <v>574</v>
      </c>
      <c r="T16" s="26">
        <v>766</v>
      </c>
      <c r="U16" s="26">
        <v>588</v>
      </c>
      <c r="V16" s="42">
        <f t="shared" si="8"/>
        <v>642.666666666667</v>
      </c>
    </row>
    <row r="17" ht="27" spans="1:22">
      <c r="A17" s="32"/>
      <c r="B17" s="30"/>
      <c r="C17" s="31" t="s">
        <v>964</v>
      </c>
      <c r="D17" s="31" t="s">
        <v>965</v>
      </c>
      <c r="E17" s="31" t="s">
        <v>933</v>
      </c>
      <c r="F17" s="37">
        <v>200</v>
      </c>
      <c r="G17" s="37">
        <v>800</v>
      </c>
      <c r="H17" s="37">
        <v>1000</v>
      </c>
      <c r="I17" s="40">
        <v>800</v>
      </c>
      <c r="J17" s="37">
        <f>IF(I17&lt;=$F17,100,IF(I17&lt;=$G17,(80+20/($G17-$F17)*($G17-I17)),IF(I17&lt;=$H17,(60+20/($H17-$G17)*($H17-I17)),40)))*2%/2</f>
        <v>0.8</v>
      </c>
      <c r="K17" s="42">
        <f t="shared" si="6"/>
        <v>600.266666666667</v>
      </c>
      <c r="L17" s="37">
        <f t="shared" si="7"/>
        <v>8.66577777777778</v>
      </c>
      <c r="M17" s="43"/>
      <c r="N17" s="25"/>
      <c r="O17" s="25"/>
      <c r="P17" s="25"/>
      <c r="Q17" s="25"/>
      <c r="S17" s="26">
        <v>656</v>
      </c>
      <c r="T17" s="26">
        <v>833</v>
      </c>
      <c r="U17" s="26">
        <v>647</v>
      </c>
      <c r="V17" s="42">
        <f t="shared" si="8"/>
        <v>712</v>
      </c>
    </row>
    <row r="18" ht="27" spans="1:22">
      <c r="A18" s="33">
        <v>0.1</v>
      </c>
      <c r="B18" s="30" t="s">
        <v>966</v>
      </c>
      <c r="C18" s="31" t="s">
        <v>967</v>
      </c>
      <c r="D18" s="31" t="s">
        <v>968</v>
      </c>
      <c r="E18" s="31" t="s">
        <v>933</v>
      </c>
      <c r="F18" s="37">
        <v>1000</v>
      </c>
      <c r="G18" s="37">
        <v>2000</v>
      </c>
      <c r="H18" s="37">
        <v>3000</v>
      </c>
      <c r="I18" s="40">
        <v>1300</v>
      </c>
      <c r="J18" s="37">
        <f t="shared" ref="J18:J21" si="9">IF(I18&lt;=$F18,100,IF(I18&lt;=$G18,(80+20/($G18-$F18)*($G18-I18)),IF(I18&lt;=$H18,(60+20/($H18-$G18)*($H18-I18)),40)))*10%/4</f>
        <v>2.35</v>
      </c>
      <c r="K18" s="42">
        <f t="shared" si="6"/>
        <v>1434.11666666667</v>
      </c>
      <c r="L18" s="37">
        <f t="shared" si="7"/>
        <v>9.13176666666667</v>
      </c>
      <c r="M18" s="43" t="s">
        <v>969</v>
      </c>
      <c r="N18" s="25"/>
      <c r="O18" s="25"/>
      <c r="P18" s="25"/>
      <c r="Q18" s="25" t="s">
        <v>970</v>
      </c>
      <c r="S18" s="26">
        <v>1674</v>
      </c>
      <c r="T18" s="26">
        <v>1528</v>
      </c>
      <c r="U18" s="26">
        <v>1857</v>
      </c>
      <c r="V18" s="42">
        <f t="shared" si="8"/>
        <v>1686.33333333333</v>
      </c>
    </row>
    <row r="19" ht="27" spans="1:22">
      <c r="A19" s="33"/>
      <c r="B19" s="30"/>
      <c r="C19" s="31" t="s">
        <v>971</v>
      </c>
      <c r="D19" s="31" t="s">
        <v>637</v>
      </c>
      <c r="E19" s="31" t="s">
        <v>933</v>
      </c>
      <c r="F19" s="37">
        <v>1000</v>
      </c>
      <c r="G19" s="37">
        <v>2000</v>
      </c>
      <c r="H19" s="37">
        <v>3000</v>
      </c>
      <c r="I19" s="40">
        <v>1300</v>
      </c>
      <c r="J19" s="37">
        <f t="shared" si="9"/>
        <v>2.35</v>
      </c>
      <c r="K19" s="42">
        <f t="shared" si="6"/>
        <v>1434.11666666667</v>
      </c>
      <c r="L19" s="37">
        <f t="shared" si="7"/>
        <v>9.13176666666667</v>
      </c>
      <c r="M19" s="43"/>
      <c r="N19" s="25"/>
      <c r="O19" s="25"/>
      <c r="P19" s="25"/>
      <c r="Q19" s="25"/>
      <c r="S19" s="26">
        <v>1346</v>
      </c>
      <c r="T19" s="26">
        <v>1247</v>
      </c>
      <c r="U19" s="26">
        <v>1538</v>
      </c>
      <c r="V19" s="42">
        <f t="shared" si="8"/>
        <v>1377</v>
      </c>
    </row>
    <row r="20" ht="27" spans="1:22">
      <c r="A20" s="33"/>
      <c r="B20" s="30"/>
      <c r="C20" s="31" t="s">
        <v>972</v>
      </c>
      <c r="D20" s="31" t="s">
        <v>638</v>
      </c>
      <c r="E20" s="31" t="s">
        <v>933</v>
      </c>
      <c r="F20" s="37">
        <v>1000</v>
      </c>
      <c r="G20" s="37">
        <v>2000</v>
      </c>
      <c r="H20" s="37">
        <v>3000</v>
      </c>
      <c r="I20" s="40">
        <v>2000</v>
      </c>
      <c r="J20" s="37">
        <f t="shared" si="9"/>
        <v>2</v>
      </c>
      <c r="K20" s="42">
        <f t="shared" si="6"/>
        <v>1667.33333333333</v>
      </c>
      <c r="L20" s="37">
        <f t="shared" si="7"/>
        <v>8.66533333333333</v>
      </c>
      <c r="M20" s="43"/>
      <c r="N20" s="25"/>
      <c r="O20" s="25"/>
      <c r="P20" s="25"/>
      <c r="Q20" s="25"/>
      <c r="S20" s="26">
        <v>1493</v>
      </c>
      <c r="T20" s="26">
        <v>1753</v>
      </c>
      <c r="U20" s="26">
        <v>1642</v>
      </c>
      <c r="V20" s="42">
        <f t="shared" si="8"/>
        <v>1629.33333333333</v>
      </c>
    </row>
    <row r="21" ht="27" spans="1:22">
      <c r="A21" s="33"/>
      <c r="B21" s="30"/>
      <c r="C21" s="31" t="s">
        <v>973</v>
      </c>
      <c r="D21" s="31" t="s">
        <v>639</v>
      </c>
      <c r="E21" s="31" t="s">
        <v>933</v>
      </c>
      <c r="F21" s="37">
        <v>2000</v>
      </c>
      <c r="G21" s="37">
        <v>3000</v>
      </c>
      <c r="H21" s="37">
        <v>3000</v>
      </c>
      <c r="I21" s="40">
        <v>2500</v>
      </c>
      <c r="J21" s="37">
        <f t="shared" si="9"/>
        <v>2.25</v>
      </c>
      <c r="K21" s="42">
        <f t="shared" si="6"/>
        <v>1834.08333333333</v>
      </c>
      <c r="L21" s="37">
        <f t="shared" si="7"/>
        <v>10</v>
      </c>
      <c r="M21" s="43"/>
      <c r="N21" s="25"/>
      <c r="O21" s="25"/>
      <c r="P21" s="25"/>
      <c r="Q21" s="25"/>
      <c r="S21" s="26">
        <v>2146</v>
      </c>
      <c r="T21" s="26">
        <v>2286</v>
      </c>
      <c r="U21" s="26">
        <v>2168</v>
      </c>
      <c r="V21" s="42">
        <f t="shared" si="8"/>
        <v>2200</v>
      </c>
    </row>
    <row r="22" ht="27" spans="1:22">
      <c r="A22" s="33">
        <v>0.2</v>
      </c>
      <c r="B22" s="30" t="s">
        <v>974</v>
      </c>
      <c r="C22" s="31" t="s">
        <v>975</v>
      </c>
      <c r="D22" s="31" t="s">
        <v>976</v>
      </c>
      <c r="E22" s="31" t="s">
        <v>925</v>
      </c>
      <c r="F22" s="37">
        <v>1</v>
      </c>
      <c r="G22" s="37">
        <v>3</v>
      </c>
      <c r="H22" s="37">
        <v>5</v>
      </c>
      <c r="I22" s="40">
        <v>1.5</v>
      </c>
      <c r="J22" s="37">
        <f t="shared" ref="J22:J32" si="10">IF(I22&lt;=$F22,100,IF(I22&lt;=$G22,(80+20/($G22-$F22)*($G22-I22)),IF(I22&lt;=$H22,(60+20/($H22-$G22)*($H22-I22)),40)))*20%/11</f>
        <v>1.72727272727273</v>
      </c>
      <c r="K22" s="42">
        <f t="shared" si="6"/>
        <v>2.74242424242424</v>
      </c>
      <c r="L22" s="37">
        <f t="shared" si="7"/>
        <v>8.25757575757576</v>
      </c>
      <c r="M22" s="43" t="s">
        <v>977</v>
      </c>
      <c r="N22" s="25"/>
      <c r="O22" s="25"/>
      <c r="P22" s="25"/>
      <c r="Q22" s="25" t="s">
        <v>978</v>
      </c>
      <c r="S22" s="26">
        <v>1.387</v>
      </c>
      <c r="T22" s="26">
        <v>1.265</v>
      </c>
      <c r="U22" s="26">
        <v>1.574</v>
      </c>
      <c r="V22" s="42">
        <f t="shared" si="8"/>
        <v>1.40866666666667</v>
      </c>
    </row>
    <row r="23" ht="27" spans="1:22">
      <c r="A23" s="33"/>
      <c r="B23" s="30"/>
      <c r="C23" s="31" t="s">
        <v>975</v>
      </c>
      <c r="D23" s="31" t="s">
        <v>979</v>
      </c>
      <c r="E23" s="31" t="s">
        <v>925</v>
      </c>
      <c r="F23" s="37">
        <v>1</v>
      </c>
      <c r="G23" s="37">
        <v>3</v>
      </c>
      <c r="H23" s="37">
        <v>5</v>
      </c>
      <c r="I23" s="40">
        <v>2</v>
      </c>
      <c r="J23" s="37">
        <f t="shared" si="10"/>
        <v>1.63636363636364</v>
      </c>
      <c r="K23" s="42">
        <f t="shared" si="6"/>
        <v>2.87878787878788</v>
      </c>
      <c r="L23" s="37">
        <f t="shared" si="7"/>
        <v>8.12121212121212</v>
      </c>
      <c r="M23" s="43"/>
      <c r="N23" s="25"/>
      <c r="O23" s="25"/>
      <c r="P23" s="25"/>
      <c r="Q23" s="25"/>
      <c r="S23" s="26">
        <v>1.764</v>
      </c>
      <c r="T23" s="26">
        <v>1.542</v>
      </c>
      <c r="U23" s="26">
        <v>1.432</v>
      </c>
      <c r="V23" s="42">
        <f t="shared" si="8"/>
        <v>1.57933333333333</v>
      </c>
    </row>
    <row r="24" s="25" customFormat="1" ht="27" spans="1:23">
      <c r="A24" s="33"/>
      <c r="B24" s="30"/>
      <c r="C24" s="31" t="s">
        <v>975</v>
      </c>
      <c r="D24" s="31" t="s">
        <v>980</v>
      </c>
      <c r="E24" s="31" t="s">
        <v>925</v>
      </c>
      <c r="F24" s="37">
        <v>3</v>
      </c>
      <c r="G24" s="37">
        <v>5</v>
      </c>
      <c r="H24" s="37">
        <v>8</v>
      </c>
      <c r="I24" s="40">
        <v>2.3</v>
      </c>
      <c r="J24" s="37">
        <f t="shared" si="10"/>
        <v>1.81818181818182</v>
      </c>
      <c r="K24" s="42">
        <f t="shared" si="6"/>
        <v>4.03939393939394</v>
      </c>
      <c r="L24" s="37">
        <f t="shared" si="7"/>
        <v>8.96060606060606</v>
      </c>
      <c r="M24" s="43" t="s">
        <v>981</v>
      </c>
      <c r="Q24" s="25" t="s">
        <v>982</v>
      </c>
      <c r="S24" s="25">
        <v>2.746</v>
      </c>
      <c r="T24" s="25">
        <v>2.235</v>
      </c>
      <c r="U24" s="25">
        <v>2.474</v>
      </c>
      <c r="V24" s="42">
        <f t="shared" si="8"/>
        <v>2.485</v>
      </c>
      <c r="W24" s="26"/>
    </row>
    <row r="25" s="25" customFormat="1" ht="27" spans="1:23">
      <c r="A25" s="33"/>
      <c r="B25" s="30"/>
      <c r="C25" s="31" t="s">
        <v>975</v>
      </c>
      <c r="D25" s="31" t="s">
        <v>983</v>
      </c>
      <c r="E25" s="31" t="s">
        <v>925</v>
      </c>
      <c r="F25" s="37">
        <v>3</v>
      </c>
      <c r="G25" s="37">
        <v>5</v>
      </c>
      <c r="H25" s="37">
        <v>8</v>
      </c>
      <c r="I25" s="40">
        <v>3</v>
      </c>
      <c r="J25" s="37">
        <f t="shared" si="10"/>
        <v>1.81818181818182</v>
      </c>
      <c r="K25" s="42">
        <f t="shared" si="6"/>
        <v>4.27272727272727</v>
      </c>
      <c r="L25" s="37">
        <f t="shared" si="7"/>
        <v>8.72727272727273</v>
      </c>
      <c r="M25" s="43" t="s">
        <v>981</v>
      </c>
      <c r="Q25" s="25" t="s">
        <v>982</v>
      </c>
      <c r="S25" s="25">
        <v>1.776</v>
      </c>
      <c r="T25" s="25">
        <v>1.893</v>
      </c>
      <c r="U25" s="25">
        <v>2.051</v>
      </c>
      <c r="V25" s="42">
        <f t="shared" si="8"/>
        <v>1.90666666666667</v>
      </c>
      <c r="W25" s="26"/>
    </row>
    <row r="26" ht="27" spans="1:22">
      <c r="A26" s="33"/>
      <c r="B26" s="30"/>
      <c r="C26" s="31" t="s">
        <v>975</v>
      </c>
      <c r="D26" s="31" t="s">
        <v>984</v>
      </c>
      <c r="E26" s="31" t="s">
        <v>925</v>
      </c>
      <c r="F26" s="37">
        <v>5</v>
      </c>
      <c r="G26" s="37">
        <v>8</v>
      </c>
      <c r="H26" s="37">
        <v>10</v>
      </c>
      <c r="I26" s="40">
        <v>4</v>
      </c>
      <c r="J26" s="37">
        <f t="shared" si="10"/>
        <v>1.81818181818182</v>
      </c>
      <c r="K26" s="42">
        <f t="shared" si="6"/>
        <v>5.27272727272727</v>
      </c>
      <c r="L26" s="37">
        <f t="shared" si="7"/>
        <v>9.81818181818182</v>
      </c>
      <c r="M26" s="43" t="s">
        <v>981</v>
      </c>
      <c r="N26" s="25"/>
      <c r="O26" s="25"/>
      <c r="P26" s="25"/>
      <c r="Q26" s="25" t="s">
        <v>982</v>
      </c>
      <c r="S26" s="26">
        <v>1.984</v>
      </c>
      <c r="T26" s="26">
        <v>2.658</v>
      </c>
      <c r="U26" s="26">
        <v>2.463</v>
      </c>
      <c r="V26" s="42">
        <f t="shared" si="8"/>
        <v>2.36833333333333</v>
      </c>
    </row>
    <row r="27" ht="40" spans="1:22">
      <c r="A27" s="33"/>
      <c r="B27" s="30"/>
      <c r="C27" s="31" t="s">
        <v>985</v>
      </c>
      <c r="D27" s="31" t="s">
        <v>986</v>
      </c>
      <c r="E27" s="31" t="s">
        <v>925</v>
      </c>
      <c r="F27" s="37">
        <v>3</v>
      </c>
      <c r="G27" s="37">
        <v>5</v>
      </c>
      <c r="H27" s="37">
        <v>8</v>
      </c>
      <c r="I27" s="40">
        <v>3</v>
      </c>
      <c r="J27" s="37">
        <f t="shared" si="10"/>
        <v>1.81818181818182</v>
      </c>
      <c r="K27" s="42">
        <f t="shared" si="6"/>
        <v>4.27272727272727</v>
      </c>
      <c r="L27" s="37">
        <f t="shared" si="7"/>
        <v>8.72727272727273</v>
      </c>
      <c r="M27" s="43" t="s">
        <v>981</v>
      </c>
      <c r="N27" s="25"/>
      <c r="O27" s="25"/>
      <c r="P27" s="25"/>
      <c r="Q27" s="25" t="s">
        <v>982</v>
      </c>
      <c r="S27" s="26">
        <v>1.294</v>
      </c>
      <c r="T27" s="26">
        <v>1.347</v>
      </c>
      <c r="U27" s="26">
        <v>1.426</v>
      </c>
      <c r="V27" s="42">
        <f t="shared" si="8"/>
        <v>1.35566666666667</v>
      </c>
    </row>
    <row r="28" ht="53" spans="1:22">
      <c r="A28" s="33"/>
      <c r="B28" s="30"/>
      <c r="C28" s="31" t="s">
        <v>987</v>
      </c>
      <c r="D28" s="31" t="s">
        <v>988</v>
      </c>
      <c r="E28" s="31" t="s">
        <v>925</v>
      </c>
      <c r="F28" s="37">
        <v>2</v>
      </c>
      <c r="G28" s="37">
        <v>3</v>
      </c>
      <c r="H28" s="37">
        <v>5</v>
      </c>
      <c r="I28" s="40">
        <v>1.8</v>
      </c>
      <c r="J28" s="37">
        <f t="shared" si="10"/>
        <v>1.81818181818182</v>
      </c>
      <c r="K28" s="42">
        <f t="shared" si="6"/>
        <v>2.87272727272727</v>
      </c>
      <c r="L28" s="37">
        <f t="shared" si="7"/>
        <v>8.25454545454546</v>
      </c>
      <c r="M28" s="43" t="s">
        <v>981</v>
      </c>
      <c r="N28" s="25"/>
      <c r="O28" s="25"/>
      <c r="P28" s="25"/>
      <c r="Q28" s="25"/>
      <c r="S28" s="26">
        <v>3.187</v>
      </c>
      <c r="T28" s="26">
        <v>2.764</v>
      </c>
      <c r="U28" s="26">
        <v>2.895</v>
      </c>
      <c r="V28" s="42">
        <f t="shared" si="8"/>
        <v>2.94866666666667</v>
      </c>
    </row>
    <row r="29" ht="53" spans="1:22">
      <c r="A29" s="33"/>
      <c r="B29" s="30"/>
      <c r="C29" s="31" t="s">
        <v>987</v>
      </c>
      <c r="D29" s="31" t="s">
        <v>989</v>
      </c>
      <c r="E29" s="31" t="s">
        <v>925</v>
      </c>
      <c r="F29" s="37">
        <v>3</v>
      </c>
      <c r="G29" s="37">
        <v>5</v>
      </c>
      <c r="H29" s="37">
        <v>8</v>
      </c>
      <c r="I29" s="40">
        <v>2.3</v>
      </c>
      <c r="J29" s="37">
        <f t="shared" si="10"/>
        <v>1.81818181818182</v>
      </c>
      <c r="K29" s="42">
        <f t="shared" si="6"/>
        <v>4.03939393939394</v>
      </c>
      <c r="L29" s="37">
        <f t="shared" si="7"/>
        <v>8.96060606060606</v>
      </c>
      <c r="M29" s="43" t="s">
        <v>981</v>
      </c>
      <c r="N29" s="25"/>
      <c r="O29" s="25"/>
      <c r="P29" s="25"/>
      <c r="Q29" s="25" t="s">
        <v>982</v>
      </c>
      <c r="S29" s="26">
        <v>3.473</v>
      </c>
      <c r="T29" s="26">
        <v>3.217</v>
      </c>
      <c r="U29" s="26">
        <v>3.118</v>
      </c>
      <c r="V29" s="42">
        <f t="shared" si="8"/>
        <v>3.26933333333333</v>
      </c>
    </row>
    <row r="30" ht="53" spans="1:22">
      <c r="A30" s="33"/>
      <c r="B30" s="30"/>
      <c r="C30" s="31" t="s">
        <v>987</v>
      </c>
      <c r="D30" s="31" t="s">
        <v>990</v>
      </c>
      <c r="E30" s="31" t="s">
        <v>925</v>
      </c>
      <c r="F30" s="37">
        <v>3</v>
      </c>
      <c r="G30" s="37">
        <v>5</v>
      </c>
      <c r="H30" s="37">
        <v>8</v>
      </c>
      <c r="I30" s="40">
        <v>2.5</v>
      </c>
      <c r="J30" s="37">
        <f t="shared" si="10"/>
        <v>1.81818181818182</v>
      </c>
      <c r="K30" s="42">
        <f t="shared" si="6"/>
        <v>4.10606060606061</v>
      </c>
      <c r="L30" s="37">
        <f t="shared" si="7"/>
        <v>8.89393939393939</v>
      </c>
      <c r="M30" s="43" t="s">
        <v>981</v>
      </c>
      <c r="N30" s="25"/>
      <c r="O30" s="25"/>
      <c r="P30" s="25"/>
      <c r="Q30" s="25" t="s">
        <v>982</v>
      </c>
      <c r="S30" s="26">
        <v>3.584</v>
      </c>
      <c r="T30" s="26">
        <v>3.473</v>
      </c>
      <c r="U30" s="26">
        <v>2.961</v>
      </c>
      <c r="V30" s="42">
        <f t="shared" si="8"/>
        <v>3.33933333333333</v>
      </c>
    </row>
    <row r="31" ht="53" spans="1:22">
      <c r="A31" s="33"/>
      <c r="B31" s="30"/>
      <c r="C31" s="31" t="s">
        <v>987</v>
      </c>
      <c r="D31" s="31" t="s">
        <v>991</v>
      </c>
      <c r="E31" s="31" t="s">
        <v>925</v>
      </c>
      <c r="F31" s="37">
        <v>5</v>
      </c>
      <c r="G31" s="37">
        <v>8</v>
      </c>
      <c r="H31" s="37">
        <v>10</v>
      </c>
      <c r="I31" s="40">
        <v>3.3</v>
      </c>
      <c r="J31" s="37">
        <f t="shared" si="10"/>
        <v>1.81818181818182</v>
      </c>
      <c r="K31" s="42">
        <f t="shared" si="6"/>
        <v>5.03939393939394</v>
      </c>
      <c r="L31" s="37">
        <f t="shared" si="7"/>
        <v>9.97373737373737</v>
      </c>
      <c r="M31" s="43" t="s">
        <v>981</v>
      </c>
      <c r="N31" s="25"/>
      <c r="O31" s="25"/>
      <c r="P31" s="25"/>
      <c r="Q31" s="25" t="s">
        <v>982</v>
      </c>
      <c r="S31" s="26">
        <v>5.584</v>
      </c>
      <c r="T31" s="26">
        <v>3.472</v>
      </c>
      <c r="U31" s="26">
        <v>3.391</v>
      </c>
      <c r="V31" s="42">
        <f t="shared" si="8"/>
        <v>4.149</v>
      </c>
    </row>
    <row r="32" ht="53" spans="1:22">
      <c r="A32" s="33"/>
      <c r="B32" s="30"/>
      <c r="C32" s="31" t="s">
        <v>987</v>
      </c>
      <c r="D32" s="31" t="s">
        <v>992</v>
      </c>
      <c r="E32" s="31" t="s">
        <v>925</v>
      </c>
      <c r="F32" s="37">
        <v>6</v>
      </c>
      <c r="G32" s="37">
        <v>10</v>
      </c>
      <c r="H32" s="37">
        <v>12</v>
      </c>
      <c r="I32" s="40">
        <v>4.3</v>
      </c>
      <c r="J32" s="37">
        <f t="shared" si="10"/>
        <v>1.81818181818182</v>
      </c>
      <c r="K32" s="42">
        <f t="shared" si="6"/>
        <v>6.03939393939394</v>
      </c>
      <c r="L32" s="37">
        <f t="shared" si="7"/>
        <v>9.98030303030303</v>
      </c>
      <c r="M32" s="43"/>
      <c r="N32" s="25"/>
      <c r="O32" s="25"/>
      <c r="P32" s="25"/>
      <c r="Q32" s="25"/>
      <c r="S32" s="26">
        <v>3.774</v>
      </c>
      <c r="T32" s="26">
        <v>3.482</v>
      </c>
      <c r="U32" s="26">
        <v>3.154</v>
      </c>
      <c r="V32" s="42">
        <f t="shared" si="8"/>
        <v>3.47</v>
      </c>
    </row>
    <row r="33" ht="27" spans="1:22">
      <c r="A33" s="33">
        <v>0.2</v>
      </c>
      <c r="B33" s="30" t="s">
        <v>993</v>
      </c>
      <c r="C33" s="31" t="s">
        <v>994</v>
      </c>
      <c r="D33" s="31" t="s">
        <v>995</v>
      </c>
      <c r="E33" s="31" t="s">
        <v>925</v>
      </c>
      <c r="F33" s="37">
        <v>2</v>
      </c>
      <c r="G33" s="37">
        <v>3</v>
      </c>
      <c r="H33" s="37">
        <v>3</v>
      </c>
      <c r="I33" s="40">
        <v>3</v>
      </c>
      <c r="J33" s="37">
        <f t="shared" ref="J33:J36" si="11">IF(I33&lt;=$F33,100,IF(I33&lt;=$G33,(80+20/($G33-$F33)*($G33-I33)),IF(I33&lt;=$H33,(60+20/($H33-$G33)*($H33-I33)),40)))*20%/5</f>
        <v>3.2</v>
      </c>
      <c r="K33" s="37"/>
      <c r="L33" s="37"/>
      <c r="M33" s="43" t="s">
        <v>981</v>
      </c>
      <c r="N33" s="25"/>
      <c r="O33" s="25"/>
      <c r="P33" s="25"/>
      <c r="Q33" s="25" t="s">
        <v>982</v>
      </c>
      <c r="S33" s="49"/>
      <c r="T33" s="49"/>
      <c r="U33" s="50"/>
      <c r="V33" s="53"/>
    </row>
    <row r="34" ht="27" spans="1:22">
      <c r="A34" s="34"/>
      <c r="B34" s="30"/>
      <c r="C34" s="31" t="s">
        <v>996</v>
      </c>
      <c r="D34" s="31" t="s">
        <v>997</v>
      </c>
      <c r="E34" s="31" t="s">
        <v>925</v>
      </c>
      <c r="F34" s="37">
        <v>2</v>
      </c>
      <c r="G34" s="37">
        <v>3</v>
      </c>
      <c r="H34" s="37">
        <v>5</v>
      </c>
      <c r="I34" s="40">
        <v>3</v>
      </c>
      <c r="J34" s="37">
        <f t="shared" si="11"/>
        <v>3.2</v>
      </c>
      <c r="K34" s="37"/>
      <c r="L34" s="37"/>
      <c r="M34" s="43" t="s">
        <v>981</v>
      </c>
      <c r="N34" s="25"/>
      <c r="O34" s="25"/>
      <c r="P34" s="25"/>
      <c r="Q34" s="25" t="s">
        <v>982</v>
      </c>
      <c r="S34" s="50"/>
      <c r="T34" s="50"/>
      <c r="U34" s="50"/>
      <c r="V34" s="54"/>
    </row>
    <row r="35" ht="27" spans="1:22">
      <c r="A35" s="34"/>
      <c r="B35" s="30"/>
      <c r="C35" s="31" t="s">
        <v>998</v>
      </c>
      <c r="D35" s="31" t="s">
        <v>999</v>
      </c>
      <c r="E35" s="31" t="s">
        <v>925</v>
      </c>
      <c r="F35" s="37">
        <v>2</v>
      </c>
      <c r="G35" s="37">
        <v>3</v>
      </c>
      <c r="H35" s="37">
        <v>5</v>
      </c>
      <c r="I35" s="40">
        <v>3</v>
      </c>
      <c r="J35" s="37">
        <f t="shared" si="11"/>
        <v>3.2</v>
      </c>
      <c r="K35" s="37"/>
      <c r="L35" s="37"/>
      <c r="M35" s="43"/>
      <c r="N35" s="25"/>
      <c r="O35" s="25"/>
      <c r="P35" s="25"/>
      <c r="Q35" s="25"/>
      <c r="S35" s="49"/>
      <c r="T35" s="50"/>
      <c r="U35" s="50"/>
      <c r="V35" s="53"/>
    </row>
    <row r="36" ht="27" spans="1:22">
      <c r="A36" s="34"/>
      <c r="B36" s="30"/>
      <c r="C36" s="31" t="s">
        <v>996</v>
      </c>
      <c r="D36" s="31" t="s">
        <v>1000</v>
      </c>
      <c r="E36" s="31" t="s">
        <v>925</v>
      </c>
      <c r="F36" s="37">
        <v>2</v>
      </c>
      <c r="G36" s="37">
        <v>3</v>
      </c>
      <c r="H36" s="37">
        <v>6</v>
      </c>
      <c r="I36" s="40">
        <v>3</v>
      </c>
      <c r="J36" s="37">
        <f t="shared" si="11"/>
        <v>3.2</v>
      </c>
      <c r="K36" s="37"/>
      <c r="L36" s="37"/>
      <c r="M36" s="43" t="s">
        <v>981</v>
      </c>
      <c r="N36" s="25"/>
      <c r="O36" s="25"/>
      <c r="P36" s="25"/>
      <c r="Q36" s="25" t="s">
        <v>982</v>
      </c>
      <c r="S36" s="50"/>
      <c r="T36" s="50"/>
      <c r="U36" s="50"/>
      <c r="V36" s="54"/>
    </row>
    <row r="37" ht="27" spans="1:22">
      <c r="A37" s="34"/>
      <c r="B37" s="30"/>
      <c r="C37" s="31" t="s">
        <v>1001</v>
      </c>
      <c r="D37" s="31" t="s">
        <v>1002</v>
      </c>
      <c r="E37" s="31" t="s">
        <v>925</v>
      </c>
      <c r="F37" s="37"/>
      <c r="G37" s="37"/>
      <c r="H37" s="37"/>
      <c r="I37" s="40">
        <v>3</v>
      </c>
      <c r="J37" s="37"/>
      <c r="K37" s="37"/>
      <c r="L37" s="37"/>
      <c r="M37" s="43"/>
      <c r="N37" s="25"/>
      <c r="O37" s="25"/>
      <c r="P37" s="25"/>
      <c r="Q37" s="25"/>
      <c r="S37" s="50"/>
      <c r="T37" s="50"/>
      <c r="U37" s="50"/>
      <c r="V37" s="54"/>
    </row>
    <row r="38" ht="27" spans="1:22">
      <c r="A38" s="34"/>
      <c r="B38" s="30"/>
      <c r="C38" s="31" t="s">
        <v>998</v>
      </c>
      <c r="D38" s="31" t="s">
        <v>1003</v>
      </c>
      <c r="E38" s="31" t="s">
        <v>925</v>
      </c>
      <c r="F38" s="37"/>
      <c r="G38" s="37"/>
      <c r="H38" s="37"/>
      <c r="I38" s="40">
        <v>3</v>
      </c>
      <c r="J38" s="37"/>
      <c r="K38" s="37"/>
      <c r="L38" s="37"/>
      <c r="M38" s="43"/>
      <c r="N38" s="25"/>
      <c r="O38" s="25"/>
      <c r="P38" s="25"/>
      <c r="Q38" s="25"/>
      <c r="S38" s="50"/>
      <c r="T38" s="50"/>
      <c r="U38" s="50"/>
      <c r="V38" s="54"/>
    </row>
    <row r="39" ht="27" spans="1:22">
      <c r="A39" s="34"/>
      <c r="B39" s="30"/>
      <c r="C39" s="31" t="s">
        <v>994</v>
      </c>
      <c r="D39" s="31" t="s">
        <v>1004</v>
      </c>
      <c r="E39" s="31" t="s">
        <v>925</v>
      </c>
      <c r="F39" s="37"/>
      <c r="G39" s="37"/>
      <c r="H39" s="37"/>
      <c r="I39" s="40">
        <v>3</v>
      </c>
      <c r="J39" s="37"/>
      <c r="K39" s="37"/>
      <c r="L39" s="37"/>
      <c r="M39" s="43"/>
      <c r="N39" s="25"/>
      <c r="O39" s="25"/>
      <c r="P39" s="25"/>
      <c r="Q39" s="25"/>
      <c r="S39" s="50"/>
      <c r="T39" s="50"/>
      <c r="U39" s="50"/>
      <c r="V39" s="54"/>
    </row>
    <row r="40" ht="27" spans="1:22">
      <c r="A40" s="34"/>
      <c r="B40" s="30"/>
      <c r="C40" s="31" t="s">
        <v>996</v>
      </c>
      <c r="D40" s="31" t="s">
        <v>1005</v>
      </c>
      <c r="E40" s="31" t="s">
        <v>925</v>
      </c>
      <c r="F40" s="37"/>
      <c r="G40" s="37"/>
      <c r="H40" s="37"/>
      <c r="I40" s="40">
        <v>3</v>
      </c>
      <c r="J40" s="37"/>
      <c r="K40" s="37"/>
      <c r="L40" s="37"/>
      <c r="M40" s="43"/>
      <c r="N40" s="25"/>
      <c r="O40" s="25"/>
      <c r="P40" s="25"/>
      <c r="Q40" s="25"/>
      <c r="S40" s="50"/>
      <c r="T40" s="50"/>
      <c r="U40" s="50"/>
      <c r="V40" s="54"/>
    </row>
    <row r="41" ht="27" spans="1:22">
      <c r="A41" s="34"/>
      <c r="B41" s="30"/>
      <c r="C41" s="31" t="s">
        <v>1001</v>
      </c>
      <c r="D41" s="31" t="s">
        <v>1006</v>
      </c>
      <c r="E41" s="31" t="s">
        <v>925</v>
      </c>
      <c r="F41" s="37"/>
      <c r="G41" s="37"/>
      <c r="H41" s="37"/>
      <c r="I41" s="40">
        <v>3</v>
      </c>
      <c r="J41" s="37"/>
      <c r="K41" s="37"/>
      <c r="L41" s="37"/>
      <c r="M41" s="43"/>
      <c r="N41" s="25"/>
      <c r="O41" s="25"/>
      <c r="P41" s="25"/>
      <c r="Q41" s="25"/>
      <c r="S41" s="50"/>
      <c r="T41" s="50"/>
      <c r="U41" s="50"/>
      <c r="V41" s="54"/>
    </row>
    <row r="42" ht="27" spans="1:22">
      <c r="A42" s="34"/>
      <c r="B42" s="30"/>
      <c r="C42" s="31" t="s">
        <v>994</v>
      </c>
      <c r="D42" s="31" t="s">
        <v>1007</v>
      </c>
      <c r="E42" s="31" t="s">
        <v>925</v>
      </c>
      <c r="F42" s="37"/>
      <c r="G42" s="37"/>
      <c r="H42" s="37"/>
      <c r="I42" s="40">
        <v>3</v>
      </c>
      <c r="J42" s="37"/>
      <c r="K42" s="37"/>
      <c r="L42" s="37"/>
      <c r="M42" s="43"/>
      <c r="N42" s="25"/>
      <c r="O42" s="25"/>
      <c r="P42" s="25"/>
      <c r="Q42" s="25"/>
      <c r="S42" s="50"/>
      <c r="T42" s="50"/>
      <c r="U42" s="50"/>
      <c r="V42" s="54"/>
    </row>
    <row r="43" ht="27" spans="1:22">
      <c r="A43" s="34"/>
      <c r="B43" s="30"/>
      <c r="C43" s="31" t="s">
        <v>1001</v>
      </c>
      <c r="D43" s="31" t="s">
        <v>1008</v>
      </c>
      <c r="E43" s="31" t="s">
        <v>925</v>
      </c>
      <c r="F43" s="37"/>
      <c r="G43" s="37"/>
      <c r="H43" s="37"/>
      <c r="I43" s="40">
        <v>3</v>
      </c>
      <c r="J43" s="37"/>
      <c r="K43" s="37"/>
      <c r="L43" s="37"/>
      <c r="M43" s="43"/>
      <c r="N43" s="25"/>
      <c r="O43" s="25"/>
      <c r="P43" s="25"/>
      <c r="Q43" s="25"/>
      <c r="S43" s="50"/>
      <c r="T43" s="50"/>
      <c r="U43" s="50"/>
      <c r="V43" s="54"/>
    </row>
    <row r="44" ht="27" spans="1:22">
      <c r="A44" s="34"/>
      <c r="B44" s="30"/>
      <c r="C44" s="31" t="s">
        <v>998</v>
      </c>
      <c r="D44" s="31" t="s">
        <v>1009</v>
      </c>
      <c r="E44" s="31" t="s">
        <v>925</v>
      </c>
      <c r="F44" s="37">
        <v>3</v>
      </c>
      <c r="G44" s="37">
        <v>5</v>
      </c>
      <c r="H44" s="37">
        <v>8</v>
      </c>
      <c r="I44" s="40">
        <v>3</v>
      </c>
      <c r="J44" s="37">
        <f>IF(I44&lt;=$F44,100,IF(I44&lt;=$G44,(80+20/($G44-$F44)*($G44-I44)),IF(I44&lt;=$H44,(60+20/($H44-$G44)*($H44-I44)),40)))*20%/5</f>
        <v>4</v>
      </c>
      <c r="K44" s="37">
        <v>8.14</v>
      </c>
      <c r="L44" s="37"/>
      <c r="M44" s="43" t="s">
        <v>981</v>
      </c>
      <c r="N44" s="25"/>
      <c r="O44" s="25"/>
      <c r="P44" s="25"/>
      <c r="Q44" s="25" t="s">
        <v>982</v>
      </c>
      <c r="S44" s="50"/>
      <c r="T44" s="50"/>
      <c r="U44" s="50"/>
      <c r="V44" s="54"/>
    </row>
    <row r="45" ht="40" spans="1:17">
      <c r="A45" s="33">
        <v>0.1</v>
      </c>
      <c r="B45" s="30" t="s">
        <v>1010</v>
      </c>
      <c r="C45" s="31"/>
      <c r="D45" s="31" t="s">
        <v>1011</v>
      </c>
      <c r="E45" s="31" t="s">
        <v>1012</v>
      </c>
      <c r="F45" s="37">
        <v>0</v>
      </c>
      <c r="G45" s="37">
        <v>1</v>
      </c>
      <c r="H45" s="37">
        <v>3</v>
      </c>
      <c r="I45" s="40">
        <v>1</v>
      </c>
      <c r="J45" s="37">
        <f>IF(I45&lt;=$F45,100,IF(I45&lt;=$G45,(80+20/($G45-$F45)*($G45-I45)),IF(I45&lt;=$H45,(60+20/($H45-$G45)*($H45-I45)),40)))*10%/1</f>
        <v>8</v>
      </c>
      <c r="K45" s="37"/>
      <c r="L45" s="37"/>
      <c r="M45" s="43"/>
      <c r="N45" s="25"/>
      <c r="O45" s="25"/>
      <c r="P45" s="25"/>
      <c r="Q45" s="25" t="s">
        <v>1013</v>
      </c>
    </row>
    <row r="46" spans="1:17">
      <c r="A46" s="33" t="s">
        <v>1014</v>
      </c>
      <c r="B46" s="30"/>
      <c r="C46" s="31"/>
      <c r="D46" s="31"/>
      <c r="E46" s="31"/>
      <c r="F46" s="37"/>
      <c r="G46" s="37"/>
      <c r="H46" s="37"/>
      <c r="I46" s="40"/>
      <c r="J46" s="37">
        <f>SUM(J2:J45)</f>
        <v>86.9772727272727</v>
      </c>
      <c r="K46" s="37"/>
      <c r="L46" s="37"/>
      <c r="M46" s="43"/>
      <c r="N46" s="25"/>
      <c r="O46" s="25"/>
      <c r="P46" s="25"/>
      <c r="Q46" s="25"/>
    </row>
    <row r="47" ht="27" spans="1:17">
      <c r="A47" s="35" t="s">
        <v>1015</v>
      </c>
      <c r="B47" s="30"/>
      <c r="C47" s="31"/>
      <c r="D47" s="31" t="s">
        <v>657</v>
      </c>
      <c r="E47" s="31" t="s">
        <v>1016</v>
      </c>
      <c r="F47" s="31" t="s">
        <v>1017</v>
      </c>
      <c r="G47" s="31" t="s">
        <v>1018</v>
      </c>
      <c r="H47" s="31" t="s">
        <v>1019</v>
      </c>
      <c r="I47" s="40"/>
      <c r="M47" s="43" t="s">
        <v>1020</v>
      </c>
      <c r="N47" s="25"/>
      <c r="O47" s="25"/>
      <c r="P47" s="25"/>
      <c r="Q47" s="51" t="s">
        <v>1021</v>
      </c>
    </row>
    <row r="48" ht="14" spans="1:17">
      <c r="A48" s="35"/>
      <c r="B48" s="30"/>
      <c r="C48" s="31"/>
      <c r="D48" s="31" t="s">
        <v>658</v>
      </c>
      <c r="E48" s="31" t="s">
        <v>1016</v>
      </c>
      <c r="F48" s="31" t="s">
        <v>1018</v>
      </c>
      <c r="G48" s="31" t="s">
        <v>1019</v>
      </c>
      <c r="H48" s="31" t="s">
        <v>1022</v>
      </c>
      <c r="I48" s="37"/>
      <c r="J48" s="37"/>
      <c r="K48" s="37"/>
      <c r="L48" s="37"/>
      <c r="M48" s="43"/>
      <c r="N48" s="25"/>
      <c r="O48" s="25"/>
      <c r="P48" s="25"/>
      <c r="Q48" s="51"/>
    </row>
  </sheetData>
  <sheetProtection formatCells="0" insertHyperlinks="0" autoFilter="0"/>
  <mergeCells count="21">
    <mergeCell ref="A2:A3"/>
    <mergeCell ref="A4:A5"/>
    <mergeCell ref="A6:A9"/>
    <mergeCell ref="A10:A12"/>
    <mergeCell ref="A13:A15"/>
    <mergeCell ref="A16:A17"/>
    <mergeCell ref="A18:A21"/>
    <mergeCell ref="A22:A32"/>
    <mergeCell ref="A33:A44"/>
    <mergeCell ref="A47:A48"/>
    <mergeCell ref="B4:B5"/>
    <mergeCell ref="B6:B9"/>
    <mergeCell ref="B10:B12"/>
    <mergeCell ref="B13:B15"/>
    <mergeCell ref="B16:B17"/>
    <mergeCell ref="B18:B21"/>
    <mergeCell ref="B22:B32"/>
    <mergeCell ref="B33:B44"/>
    <mergeCell ref="C6:C9"/>
    <mergeCell ref="C10:C12"/>
    <mergeCell ref="Q47:Q48"/>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9"/>
  <sheetViews>
    <sheetView workbookViewId="0">
      <selection activeCell="L14" sqref="L14"/>
    </sheetView>
  </sheetViews>
  <sheetFormatPr defaultColWidth="9" defaultRowHeight="12.4"/>
  <cols>
    <col min="1" max="1" width="11" style="8" customWidth="1"/>
    <col min="2" max="2" width="37" style="8" customWidth="1"/>
    <col min="3" max="6" width="9" style="8" hidden="1" customWidth="1"/>
    <col min="7" max="11" width="9" style="8"/>
    <col min="12" max="12" width="9.71428571428571" style="8" customWidth="1"/>
    <col min="13" max="16384" width="9" style="8"/>
  </cols>
  <sheetData>
    <row r="1" spans="1:12">
      <c r="A1" s="9" t="s">
        <v>1023</v>
      </c>
      <c r="B1" s="10" t="s">
        <v>1024</v>
      </c>
      <c r="C1" s="11" t="s">
        <v>1025</v>
      </c>
      <c r="D1" s="12"/>
      <c r="E1" s="12"/>
      <c r="F1" s="12"/>
      <c r="G1" s="12"/>
      <c r="H1" s="12"/>
      <c r="I1" s="12"/>
      <c r="J1" s="12"/>
      <c r="K1" s="12"/>
      <c r="L1" s="20" t="s">
        <v>1026</v>
      </c>
    </row>
    <row r="2" spans="1:12">
      <c r="A2" s="9"/>
      <c r="B2" s="13"/>
      <c r="C2" s="14" t="s">
        <v>97</v>
      </c>
      <c r="D2" s="15" t="s">
        <v>27</v>
      </c>
      <c r="E2" s="15" t="s">
        <v>28</v>
      </c>
      <c r="F2" s="15" t="s">
        <v>29</v>
      </c>
      <c r="G2" s="19" t="s">
        <v>30</v>
      </c>
      <c r="H2" s="15" t="s">
        <v>31</v>
      </c>
      <c r="I2" s="15" t="s">
        <v>32</v>
      </c>
      <c r="J2" s="15" t="s">
        <v>99</v>
      </c>
      <c r="K2" s="21" t="s">
        <v>1027</v>
      </c>
      <c r="L2" s="22"/>
    </row>
    <row r="3" ht="14.25" customHeight="1" spans="1:12">
      <c r="A3" s="16" t="s">
        <v>1028</v>
      </c>
      <c r="B3" s="17" t="s">
        <v>1029</v>
      </c>
      <c r="C3" s="18"/>
      <c r="D3" s="18"/>
      <c r="E3" s="18"/>
      <c r="F3" s="18"/>
      <c r="G3" s="18" t="s">
        <v>1030</v>
      </c>
      <c r="H3" s="18" t="s">
        <v>1030</v>
      </c>
      <c r="I3" s="18"/>
      <c r="J3" s="18"/>
      <c r="K3" s="18"/>
      <c r="L3" s="23"/>
    </row>
    <row r="4" spans="1:12">
      <c r="A4" s="16"/>
      <c r="B4" s="17" t="s">
        <v>1031</v>
      </c>
      <c r="C4" s="18"/>
      <c r="D4" s="18"/>
      <c r="E4" s="18"/>
      <c r="F4" s="18"/>
      <c r="G4" s="18" t="s">
        <v>1032</v>
      </c>
      <c r="H4" s="18" t="s">
        <v>1032</v>
      </c>
      <c r="I4" s="18"/>
      <c r="J4" s="18"/>
      <c r="K4" s="18"/>
      <c r="L4" s="23"/>
    </row>
    <row r="5" spans="1:12">
      <c r="A5" s="16"/>
      <c r="B5" s="17" t="s">
        <v>1033</v>
      </c>
      <c r="C5" s="18"/>
      <c r="D5" s="18"/>
      <c r="E5" s="18"/>
      <c r="F5" s="18"/>
      <c r="G5" s="18" t="s">
        <v>1034</v>
      </c>
      <c r="H5" s="18" t="s">
        <v>1034</v>
      </c>
      <c r="I5" s="18"/>
      <c r="J5" s="18"/>
      <c r="K5" s="18"/>
      <c r="L5" s="23"/>
    </row>
    <row r="6" spans="1:12">
      <c r="A6" s="16"/>
      <c r="B6" s="17" t="s">
        <v>1035</v>
      </c>
      <c r="C6" s="18"/>
      <c r="D6" s="18"/>
      <c r="E6" s="18"/>
      <c r="F6" s="18"/>
      <c r="G6" s="18" t="s">
        <v>1036</v>
      </c>
      <c r="H6" s="18" t="s">
        <v>1036</v>
      </c>
      <c r="I6" s="18"/>
      <c r="J6" s="18"/>
      <c r="K6" s="18"/>
      <c r="L6" s="23"/>
    </row>
    <row r="7" spans="1:12">
      <c r="A7" s="16"/>
      <c r="B7" s="17" t="s">
        <v>1037</v>
      </c>
      <c r="C7" s="18"/>
      <c r="D7" s="18"/>
      <c r="E7" s="18"/>
      <c r="F7" s="18"/>
      <c r="G7" s="18" t="s">
        <v>1038</v>
      </c>
      <c r="H7" s="18" t="s">
        <v>1038</v>
      </c>
      <c r="I7" s="18"/>
      <c r="J7" s="18"/>
      <c r="K7" s="18"/>
      <c r="L7" s="23"/>
    </row>
    <row r="8" spans="1:12">
      <c r="A8" s="16"/>
      <c r="B8" s="17" t="s">
        <v>1039</v>
      </c>
      <c r="C8" s="18"/>
      <c r="D8" s="18"/>
      <c r="E8" s="18"/>
      <c r="F8" s="18"/>
      <c r="G8" s="18" t="s">
        <v>1040</v>
      </c>
      <c r="H8" s="18" t="s">
        <v>1040</v>
      </c>
      <c r="I8" s="18"/>
      <c r="J8" s="18"/>
      <c r="K8" s="18"/>
      <c r="L8" s="23"/>
    </row>
    <row r="9" spans="1:12">
      <c r="A9" s="16"/>
      <c r="B9" s="17" t="s">
        <v>1041</v>
      </c>
      <c r="C9" s="18"/>
      <c r="D9" s="18"/>
      <c r="E9" s="18"/>
      <c r="F9" s="18"/>
      <c r="G9" s="18" t="s">
        <v>1042</v>
      </c>
      <c r="H9" s="18" t="s">
        <v>1042</v>
      </c>
      <c r="I9" s="18"/>
      <c r="J9" s="18"/>
      <c r="K9" s="18"/>
      <c r="L9" s="23"/>
    </row>
    <row r="10" spans="1:12">
      <c r="A10" s="16"/>
      <c r="B10" s="17" t="s">
        <v>1043</v>
      </c>
      <c r="C10" s="18"/>
      <c r="D10" s="18"/>
      <c r="E10" s="18"/>
      <c r="F10" s="18"/>
      <c r="G10" s="18" t="s">
        <v>1044</v>
      </c>
      <c r="H10" s="18" t="s">
        <v>1044</v>
      </c>
      <c r="I10" s="18"/>
      <c r="J10" s="18"/>
      <c r="K10" s="18"/>
      <c r="L10" s="23"/>
    </row>
    <row r="11" spans="1:12">
      <c r="A11" s="16"/>
      <c r="B11" s="17" t="s">
        <v>1045</v>
      </c>
      <c r="C11" s="18"/>
      <c r="D11" s="18"/>
      <c r="E11" s="18"/>
      <c r="F11" s="18"/>
      <c r="G11" s="18" t="s">
        <v>1046</v>
      </c>
      <c r="H11" s="18" t="s">
        <v>1046</v>
      </c>
      <c r="I11" s="18"/>
      <c r="J11" s="18"/>
      <c r="K11" s="18"/>
      <c r="L11" s="23"/>
    </row>
    <row r="12" spans="1:12">
      <c r="A12" s="16"/>
      <c r="B12" s="17" t="s">
        <v>1047</v>
      </c>
      <c r="C12" s="18"/>
      <c r="D12" s="18"/>
      <c r="E12" s="18"/>
      <c r="F12" s="18"/>
      <c r="G12" s="18" t="s">
        <v>1048</v>
      </c>
      <c r="H12" s="18" t="s">
        <v>1048</v>
      </c>
      <c r="I12" s="18"/>
      <c r="J12" s="18"/>
      <c r="K12" s="18"/>
      <c r="L12" s="23"/>
    </row>
    <row r="13" spans="1:12">
      <c r="A13" s="16"/>
      <c r="B13" s="17" t="s">
        <v>1049</v>
      </c>
      <c r="C13" s="18"/>
      <c r="D13" s="18"/>
      <c r="E13" s="18"/>
      <c r="F13" s="18"/>
      <c r="G13" s="18" t="s">
        <v>1050</v>
      </c>
      <c r="H13" s="18" t="s">
        <v>1050</v>
      </c>
      <c r="I13" s="18"/>
      <c r="J13" s="18"/>
      <c r="K13" s="18"/>
      <c r="L13" s="23"/>
    </row>
    <row r="14" spans="1:12">
      <c r="A14" s="16"/>
      <c r="B14" s="17" t="s">
        <v>1051</v>
      </c>
      <c r="C14" s="18"/>
      <c r="D14" s="18"/>
      <c r="E14" s="18"/>
      <c r="F14" s="18"/>
      <c r="G14" s="18" t="s">
        <v>1052</v>
      </c>
      <c r="H14" s="18" t="s">
        <v>1052</v>
      </c>
      <c r="I14" s="18"/>
      <c r="J14" s="18"/>
      <c r="K14" s="18"/>
      <c r="L14" s="23"/>
    </row>
    <row r="15" spans="1:12">
      <c r="A15" s="16"/>
      <c r="B15" s="17" t="s">
        <v>1053</v>
      </c>
      <c r="C15" s="18"/>
      <c r="D15" s="18"/>
      <c r="E15" s="18"/>
      <c r="F15" s="18"/>
      <c r="G15" s="18" t="s">
        <v>1054</v>
      </c>
      <c r="H15" s="18" t="s">
        <v>1054</v>
      </c>
      <c r="I15" s="18"/>
      <c r="J15" s="18"/>
      <c r="K15" s="18"/>
      <c r="L15" s="23"/>
    </row>
    <row r="16" spans="1:12">
      <c r="A16" s="16"/>
      <c r="B16" s="17" t="s">
        <v>1055</v>
      </c>
      <c r="C16" s="18"/>
      <c r="D16" s="18"/>
      <c r="E16" s="18"/>
      <c r="F16" s="18"/>
      <c r="G16" s="18" t="s">
        <v>1056</v>
      </c>
      <c r="H16" s="18" t="s">
        <v>1056</v>
      </c>
      <c r="I16" s="18"/>
      <c r="J16" s="18"/>
      <c r="K16" s="18"/>
      <c r="L16" s="23"/>
    </row>
    <row r="17" spans="1:12">
      <c r="A17" s="16"/>
      <c r="B17" s="17" t="s">
        <v>1057</v>
      </c>
      <c r="C17" s="18"/>
      <c r="D17" s="18"/>
      <c r="E17" s="18"/>
      <c r="F17" s="18"/>
      <c r="G17" s="18" t="s">
        <v>1058</v>
      </c>
      <c r="H17" s="18" t="s">
        <v>1058</v>
      </c>
      <c r="I17" s="18"/>
      <c r="J17" s="18"/>
      <c r="K17" s="18"/>
      <c r="L17" s="23"/>
    </row>
    <row r="18" spans="1:12">
      <c r="A18" s="16"/>
      <c r="B18" s="17" t="s">
        <v>1059</v>
      </c>
      <c r="C18" s="18"/>
      <c r="D18" s="18"/>
      <c r="E18" s="18"/>
      <c r="F18" s="18"/>
      <c r="G18" s="18" t="s">
        <v>1032</v>
      </c>
      <c r="H18" s="18" t="s">
        <v>1032</v>
      </c>
      <c r="I18" s="18"/>
      <c r="J18" s="18"/>
      <c r="K18" s="18"/>
      <c r="L18" s="23"/>
    </row>
    <row r="19" spans="1:12">
      <c r="A19" s="16"/>
      <c r="B19" s="17" t="s">
        <v>1060</v>
      </c>
      <c r="C19" s="18"/>
      <c r="D19" s="18"/>
      <c r="E19" s="18"/>
      <c r="F19" s="18"/>
      <c r="G19" s="18" t="s">
        <v>1061</v>
      </c>
      <c r="H19" s="18" t="s">
        <v>1061</v>
      </c>
      <c r="I19" s="18"/>
      <c r="J19" s="18"/>
      <c r="K19" s="18"/>
      <c r="L19" s="23"/>
    </row>
    <row r="20" spans="1:12">
      <c r="A20" s="16"/>
      <c r="B20" s="17" t="s">
        <v>1062</v>
      </c>
      <c r="C20" s="18"/>
      <c r="D20" s="18"/>
      <c r="E20" s="18"/>
      <c r="F20" s="18"/>
      <c r="G20" s="18" t="s">
        <v>1038</v>
      </c>
      <c r="H20" s="18" t="s">
        <v>1038</v>
      </c>
      <c r="I20" s="18"/>
      <c r="J20" s="18"/>
      <c r="K20" s="18"/>
      <c r="L20" s="23"/>
    </row>
    <row r="21" spans="1:12">
      <c r="A21" s="16"/>
      <c r="B21" s="17" t="s">
        <v>1063</v>
      </c>
      <c r="C21" s="18"/>
      <c r="D21" s="18"/>
      <c r="E21" s="18"/>
      <c r="F21" s="18"/>
      <c r="G21" s="18" t="s">
        <v>1064</v>
      </c>
      <c r="H21" s="18" t="s">
        <v>1064</v>
      </c>
      <c r="I21" s="18"/>
      <c r="J21" s="18"/>
      <c r="K21" s="18"/>
      <c r="L21" s="23"/>
    </row>
    <row r="22" spans="1:12">
      <c r="A22" s="16"/>
      <c r="B22" s="17" t="s">
        <v>1065</v>
      </c>
      <c r="C22" s="18"/>
      <c r="D22" s="18"/>
      <c r="E22" s="18"/>
      <c r="F22" s="18"/>
      <c r="G22" s="18" t="s">
        <v>1064</v>
      </c>
      <c r="H22" s="18" t="s">
        <v>1064</v>
      </c>
      <c r="I22" s="18"/>
      <c r="J22" s="18"/>
      <c r="K22" s="18"/>
      <c r="L22" s="23"/>
    </row>
    <row r="23" spans="1:12">
      <c r="A23" s="16"/>
      <c r="B23" s="17" t="s">
        <v>1066</v>
      </c>
      <c r="C23" s="18"/>
      <c r="D23" s="18"/>
      <c r="E23" s="18"/>
      <c r="F23" s="18"/>
      <c r="G23" s="18" t="s">
        <v>1067</v>
      </c>
      <c r="H23" s="18" t="s">
        <v>1067</v>
      </c>
      <c r="I23" s="18"/>
      <c r="J23" s="18"/>
      <c r="K23" s="18"/>
      <c r="L23" s="23"/>
    </row>
    <row r="24" spans="1:12">
      <c r="A24" s="16"/>
      <c r="B24" s="17" t="s">
        <v>1068</v>
      </c>
      <c r="C24" s="18"/>
      <c r="D24" s="18"/>
      <c r="E24" s="18"/>
      <c r="F24" s="18"/>
      <c r="G24" s="18" t="s">
        <v>1069</v>
      </c>
      <c r="H24" s="18" t="s">
        <v>1069</v>
      </c>
      <c r="I24" s="18"/>
      <c r="J24" s="18"/>
      <c r="K24" s="18"/>
      <c r="L24" s="23"/>
    </row>
    <row r="25" spans="1:12">
      <c r="A25" s="16"/>
      <c r="B25" s="17" t="s">
        <v>1070</v>
      </c>
      <c r="C25" s="18"/>
      <c r="D25" s="18"/>
      <c r="E25" s="18"/>
      <c r="F25" s="18"/>
      <c r="G25" s="18" t="s">
        <v>1030</v>
      </c>
      <c r="H25" s="18" t="s">
        <v>1030</v>
      </c>
      <c r="I25" s="18"/>
      <c r="J25" s="18"/>
      <c r="K25" s="18"/>
      <c r="L25" s="23"/>
    </row>
    <row r="26" spans="1:12">
      <c r="A26" s="16"/>
      <c r="B26" s="17" t="s">
        <v>1071</v>
      </c>
      <c r="C26" s="18"/>
      <c r="D26" s="18"/>
      <c r="E26" s="18"/>
      <c r="F26" s="18"/>
      <c r="G26" s="18" t="s">
        <v>1072</v>
      </c>
      <c r="H26" s="18" t="s">
        <v>1072</v>
      </c>
      <c r="I26" s="18"/>
      <c r="J26" s="18"/>
      <c r="K26" s="18"/>
      <c r="L26" s="23"/>
    </row>
    <row r="27" spans="1:12">
      <c r="A27" s="16"/>
      <c r="B27" s="17" t="s">
        <v>1073</v>
      </c>
      <c r="C27" s="18"/>
      <c r="D27" s="18"/>
      <c r="E27" s="18"/>
      <c r="F27" s="18"/>
      <c r="G27" s="18" t="s">
        <v>1074</v>
      </c>
      <c r="H27" s="18" t="s">
        <v>1074</v>
      </c>
      <c r="I27" s="18"/>
      <c r="J27" s="18"/>
      <c r="K27" s="18"/>
      <c r="L27" s="23"/>
    </row>
    <row r="28" spans="1:12">
      <c r="A28" s="16"/>
      <c r="B28" s="17" t="s">
        <v>1075</v>
      </c>
      <c r="C28" s="18"/>
      <c r="D28" s="18"/>
      <c r="E28" s="18"/>
      <c r="F28" s="18"/>
      <c r="G28" s="18" t="s">
        <v>1074</v>
      </c>
      <c r="H28" s="18" t="s">
        <v>1074</v>
      </c>
      <c r="I28" s="18"/>
      <c r="J28" s="18"/>
      <c r="K28" s="18"/>
      <c r="L28" s="23"/>
    </row>
    <row r="29" spans="1:12">
      <c r="A29" s="16"/>
      <c r="B29" s="17" t="s">
        <v>1076</v>
      </c>
      <c r="C29" s="18"/>
      <c r="D29" s="18"/>
      <c r="E29" s="18"/>
      <c r="F29" s="18"/>
      <c r="G29" s="18" t="s">
        <v>1077</v>
      </c>
      <c r="H29" s="18" t="s">
        <v>1077</v>
      </c>
      <c r="I29" s="18"/>
      <c r="J29" s="18"/>
      <c r="K29" s="18"/>
      <c r="L29" s="23"/>
    </row>
    <row r="30" spans="1:12">
      <c r="A30" s="16"/>
      <c r="B30" s="17" t="s">
        <v>1078</v>
      </c>
      <c r="C30" s="18"/>
      <c r="D30" s="18"/>
      <c r="E30" s="18"/>
      <c r="F30" s="18"/>
      <c r="G30" s="18" t="s">
        <v>1079</v>
      </c>
      <c r="H30" s="18" t="s">
        <v>1079</v>
      </c>
      <c r="I30" s="18"/>
      <c r="J30" s="18"/>
      <c r="K30" s="18"/>
      <c r="L30" s="23"/>
    </row>
    <row r="31" spans="1:12">
      <c r="A31" s="16"/>
      <c r="B31" s="17" t="s">
        <v>1080</v>
      </c>
      <c r="C31" s="18"/>
      <c r="D31" s="18"/>
      <c r="E31" s="18"/>
      <c r="F31" s="18"/>
      <c r="G31" s="18" t="s">
        <v>1079</v>
      </c>
      <c r="H31" s="18" t="s">
        <v>1079</v>
      </c>
      <c r="I31" s="18"/>
      <c r="J31" s="18"/>
      <c r="K31" s="18"/>
      <c r="L31" s="23"/>
    </row>
    <row r="32" spans="1:12">
      <c r="A32" s="16"/>
      <c r="B32" s="17" t="s">
        <v>1081</v>
      </c>
      <c r="C32" s="18"/>
      <c r="D32" s="18"/>
      <c r="E32" s="18"/>
      <c r="F32" s="18"/>
      <c r="G32" s="18" t="s">
        <v>1074</v>
      </c>
      <c r="H32" s="18" t="s">
        <v>1074</v>
      </c>
      <c r="I32" s="18"/>
      <c r="J32" s="18"/>
      <c r="K32" s="18"/>
      <c r="L32" s="23"/>
    </row>
    <row r="33" spans="1:12">
      <c r="A33" s="16"/>
      <c r="B33" s="17" t="s">
        <v>1082</v>
      </c>
      <c r="C33" s="18"/>
      <c r="D33" s="18"/>
      <c r="E33" s="18"/>
      <c r="F33" s="18"/>
      <c r="G33" s="18" t="s">
        <v>1083</v>
      </c>
      <c r="H33" s="18" t="s">
        <v>1083</v>
      </c>
      <c r="I33" s="18"/>
      <c r="J33" s="18"/>
      <c r="K33" s="18"/>
      <c r="L33" s="23"/>
    </row>
    <row r="34" spans="1:12">
      <c r="A34" s="16"/>
      <c r="B34" s="17" t="s">
        <v>1084</v>
      </c>
      <c r="C34" s="18"/>
      <c r="D34" s="18"/>
      <c r="E34" s="18"/>
      <c r="F34" s="18"/>
      <c r="G34" s="18" t="s">
        <v>1085</v>
      </c>
      <c r="H34" s="18" t="s">
        <v>1085</v>
      </c>
      <c r="I34" s="18"/>
      <c r="J34" s="18"/>
      <c r="K34" s="18"/>
      <c r="L34" s="23"/>
    </row>
    <row r="35" spans="1:12">
      <c r="A35" s="16"/>
      <c r="B35" s="17" t="s">
        <v>1086</v>
      </c>
      <c r="C35" s="18"/>
      <c r="D35" s="18"/>
      <c r="E35" s="18"/>
      <c r="F35" s="18"/>
      <c r="G35" s="18" t="s">
        <v>1087</v>
      </c>
      <c r="H35" s="18" t="s">
        <v>1087</v>
      </c>
      <c r="I35" s="18"/>
      <c r="J35" s="18"/>
      <c r="K35" s="18"/>
      <c r="L35" s="23"/>
    </row>
    <row r="36" spans="1:12">
      <c r="A36" s="16"/>
      <c r="B36" s="17" t="s">
        <v>1088</v>
      </c>
      <c r="C36" s="18"/>
      <c r="D36" s="18"/>
      <c r="E36" s="18"/>
      <c r="F36" s="18"/>
      <c r="G36" s="18" t="s">
        <v>1030</v>
      </c>
      <c r="H36" s="18" t="s">
        <v>1030</v>
      </c>
      <c r="I36" s="18"/>
      <c r="J36" s="18"/>
      <c r="K36" s="18"/>
      <c r="L36" s="23"/>
    </row>
    <row r="37" spans="1:12">
      <c r="A37" s="16"/>
      <c r="B37" s="17" t="s">
        <v>1089</v>
      </c>
      <c r="C37" s="18"/>
      <c r="D37" s="18"/>
      <c r="E37" s="18"/>
      <c r="F37" s="18"/>
      <c r="G37" s="18" t="s">
        <v>1032</v>
      </c>
      <c r="H37" s="18" t="s">
        <v>1032</v>
      </c>
      <c r="I37" s="18"/>
      <c r="J37" s="18"/>
      <c r="K37" s="18"/>
      <c r="L37" s="23"/>
    </row>
    <row r="38" spans="1:12">
      <c r="A38" s="16"/>
      <c r="B38" s="17" t="s">
        <v>1090</v>
      </c>
      <c r="C38" s="18"/>
      <c r="D38" s="18"/>
      <c r="E38" s="18"/>
      <c r="F38" s="18"/>
      <c r="G38" s="18" t="s">
        <v>1091</v>
      </c>
      <c r="H38" s="18" t="s">
        <v>1091</v>
      </c>
      <c r="I38" s="18"/>
      <c r="J38" s="18"/>
      <c r="K38" s="18"/>
      <c r="L38" s="23"/>
    </row>
    <row r="39" spans="1:12">
      <c r="A39" s="16"/>
      <c r="B39" s="17" t="s">
        <v>1092</v>
      </c>
      <c r="C39" s="18"/>
      <c r="D39" s="18"/>
      <c r="E39" s="18"/>
      <c r="F39" s="18"/>
      <c r="G39" s="18" t="s">
        <v>1093</v>
      </c>
      <c r="H39" s="18" t="s">
        <v>1093</v>
      </c>
      <c r="I39" s="18"/>
      <c r="J39" s="18"/>
      <c r="K39" s="18"/>
      <c r="L39" s="23"/>
    </row>
    <row r="40" spans="1:12">
      <c r="A40" s="16"/>
      <c r="B40" s="17" t="s">
        <v>1094</v>
      </c>
      <c r="C40" s="18"/>
      <c r="D40" s="18"/>
      <c r="E40" s="18"/>
      <c r="F40" s="18"/>
      <c r="G40" s="18" t="s">
        <v>1095</v>
      </c>
      <c r="H40" s="18" t="s">
        <v>1095</v>
      </c>
      <c r="I40" s="18"/>
      <c r="J40" s="18"/>
      <c r="K40" s="18"/>
      <c r="L40" s="23"/>
    </row>
    <row r="41" spans="1:12">
      <c r="A41" s="16"/>
      <c r="B41" s="17" t="s">
        <v>1096</v>
      </c>
      <c r="C41" s="18"/>
      <c r="D41" s="18"/>
      <c r="E41" s="18"/>
      <c r="F41" s="18"/>
      <c r="G41" s="18" t="s">
        <v>1079</v>
      </c>
      <c r="H41" s="18" t="s">
        <v>1079</v>
      </c>
      <c r="I41" s="18"/>
      <c r="J41" s="18"/>
      <c r="K41" s="18"/>
      <c r="L41" s="23"/>
    </row>
    <row r="42" spans="1:12">
      <c r="A42" s="16"/>
      <c r="B42" s="17" t="s">
        <v>1097</v>
      </c>
      <c r="C42" s="18"/>
      <c r="D42" s="18"/>
      <c r="E42" s="18"/>
      <c r="F42" s="18"/>
      <c r="G42" s="18" t="s">
        <v>1032</v>
      </c>
      <c r="H42" s="18" t="s">
        <v>1032</v>
      </c>
      <c r="I42" s="18"/>
      <c r="J42" s="18"/>
      <c r="K42" s="18"/>
      <c r="L42" s="23"/>
    </row>
    <row r="43" spans="1:12">
      <c r="A43" s="16"/>
      <c r="B43" s="17" t="s">
        <v>1098</v>
      </c>
      <c r="C43" s="18"/>
      <c r="D43" s="18"/>
      <c r="E43" s="18"/>
      <c r="F43" s="18"/>
      <c r="G43" s="18" t="s">
        <v>1061</v>
      </c>
      <c r="H43" s="18" t="s">
        <v>1061</v>
      </c>
      <c r="I43" s="18"/>
      <c r="J43" s="18"/>
      <c r="K43" s="18"/>
      <c r="L43" s="23"/>
    </row>
    <row r="44" spans="1:12">
      <c r="A44" s="16"/>
      <c r="B44" s="17" t="s">
        <v>1099</v>
      </c>
      <c r="C44" s="18"/>
      <c r="D44" s="18"/>
      <c r="E44" s="18"/>
      <c r="F44" s="18"/>
      <c r="G44" s="18" t="s">
        <v>1100</v>
      </c>
      <c r="H44" s="18" t="s">
        <v>1100</v>
      </c>
      <c r="I44" s="18"/>
      <c r="J44" s="18"/>
      <c r="K44" s="18"/>
      <c r="L44" s="23"/>
    </row>
    <row r="45" spans="1:12">
      <c r="A45" s="16"/>
      <c r="B45" s="17" t="s">
        <v>1101</v>
      </c>
      <c r="C45" s="18"/>
      <c r="D45" s="18"/>
      <c r="E45" s="18"/>
      <c r="F45" s="18"/>
      <c r="G45" s="18" t="s">
        <v>1102</v>
      </c>
      <c r="H45" s="18" t="s">
        <v>1102</v>
      </c>
      <c r="I45" s="18"/>
      <c r="J45" s="18"/>
      <c r="K45" s="18"/>
      <c r="L45" s="23"/>
    </row>
    <row r="46" spans="1:12">
      <c r="A46" s="16"/>
      <c r="B46" s="17" t="s">
        <v>1103</v>
      </c>
      <c r="C46" s="18"/>
      <c r="D46" s="18"/>
      <c r="E46" s="18"/>
      <c r="F46" s="18"/>
      <c r="G46" s="18" t="s">
        <v>1104</v>
      </c>
      <c r="H46" s="18" t="s">
        <v>1104</v>
      </c>
      <c r="I46" s="18"/>
      <c r="J46" s="18"/>
      <c r="K46" s="18"/>
      <c r="L46" s="23"/>
    </row>
    <row r="47" spans="1:12">
      <c r="A47" s="16"/>
      <c r="B47" s="17" t="s">
        <v>1105</v>
      </c>
      <c r="C47" s="18"/>
      <c r="D47" s="18"/>
      <c r="E47" s="18"/>
      <c r="F47" s="18"/>
      <c r="G47" s="18" t="s">
        <v>1106</v>
      </c>
      <c r="H47" s="18" t="s">
        <v>1106</v>
      </c>
      <c r="I47" s="18"/>
      <c r="J47" s="18"/>
      <c r="K47" s="18"/>
      <c r="L47" s="23"/>
    </row>
    <row r="48" spans="1:12">
      <c r="A48" s="16"/>
      <c r="B48" s="17" t="s">
        <v>1107</v>
      </c>
      <c r="C48" s="18"/>
      <c r="D48" s="18"/>
      <c r="E48" s="18"/>
      <c r="F48" s="18"/>
      <c r="G48" s="18" t="s">
        <v>1030</v>
      </c>
      <c r="H48" s="18" t="s">
        <v>1030</v>
      </c>
      <c r="I48" s="18"/>
      <c r="J48" s="18"/>
      <c r="K48" s="18"/>
      <c r="L48" s="23"/>
    </row>
    <row r="49" spans="1:12">
      <c r="A49" s="16"/>
      <c r="B49" s="17" t="s">
        <v>1108</v>
      </c>
      <c r="C49" s="18"/>
      <c r="D49" s="18"/>
      <c r="E49" s="18"/>
      <c r="F49" s="18"/>
      <c r="G49" s="18" t="s">
        <v>1032</v>
      </c>
      <c r="H49" s="18" t="s">
        <v>1032</v>
      </c>
      <c r="I49" s="18"/>
      <c r="J49" s="18"/>
      <c r="K49" s="18"/>
      <c r="L49" s="23"/>
    </row>
    <row r="50" spans="1:12">
      <c r="A50" s="16"/>
      <c r="B50" s="17" t="s">
        <v>1109</v>
      </c>
      <c r="C50" s="18"/>
      <c r="D50" s="18"/>
      <c r="E50" s="18"/>
      <c r="F50" s="18"/>
      <c r="G50" s="18" t="s">
        <v>1036</v>
      </c>
      <c r="H50" s="18" t="s">
        <v>1036</v>
      </c>
      <c r="I50" s="18"/>
      <c r="J50" s="18"/>
      <c r="K50" s="18"/>
      <c r="L50" s="23"/>
    </row>
    <row r="51" spans="1:12">
      <c r="A51" s="16"/>
      <c r="B51" s="17" t="s">
        <v>1110</v>
      </c>
      <c r="C51" s="18"/>
      <c r="D51" s="18"/>
      <c r="E51" s="18"/>
      <c r="F51" s="18"/>
      <c r="G51" s="18" t="s">
        <v>1083</v>
      </c>
      <c r="H51" s="18" t="s">
        <v>1083</v>
      </c>
      <c r="I51" s="18"/>
      <c r="J51" s="18"/>
      <c r="K51" s="18"/>
      <c r="L51" s="23"/>
    </row>
    <row r="52" spans="1:12">
      <c r="A52" s="16"/>
      <c r="B52" s="17" t="s">
        <v>1111</v>
      </c>
      <c r="C52" s="18"/>
      <c r="D52" s="18"/>
      <c r="E52" s="18"/>
      <c r="F52" s="18"/>
      <c r="G52" s="18" t="s">
        <v>1069</v>
      </c>
      <c r="H52" s="18" t="s">
        <v>1069</v>
      </c>
      <c r="I52" s="18"/>
      <c r="J52" s="18"/>
      <c r="K52" s="18"/>
      <c r="L52" s="23"/>
    </row>
    <row r="53" spans="1:12">
      <c r="A53" s="16"/>
      <c r="B53" s="17" t="s">
        <v>1112</v>
      </c>
      <c r="C53" s="18"/>
      <c r="D53" s="18"/>
      <c r="E53" s="18"/>
      <c r="F53" s="18"/>
      <c r="G53" s="18" t="s">
        <v>1113</v>
      </c>
      <c r="H53" s="18" t="s">
        <v>1113</v>
      </c>
      <c r="I53" s="18"/>
      <c r="J53" s="18"/>
      <c r="K53" s="18"/>
      <c r="L53" s="23"/>
    </row>
    <row r="54" spans="1:12">
      <c r="A54" s="16"/>
      <c r="B54" s="17" t="s">
        <v>1114</v>
      </c>
      <c r="C54" s="18"/>
      <c r="D54" s="18"/>
      <c r="E54" s="18"/>
      <c r="F54" s="18"/>
      <c r="G54" s="18" t="s">
        <v>1115</v>
      </c>
      <c r="H54" s="18" t="s">
        <v>1115</v>
      </c>
      <c r="I54" s="18"/>
      <c r="J54" s="18"/>
      <c r="K54" s="18"/>
      <c r="L54" s="23"/>
    </row>
    <row r="55" spans="1:12">
      <c r="A55" s="16"/>
      <c r="B55" s="17" t="s">
        <v>1116</v>
      </c>
      <c r="C55" s="18"/>
      <c r="D55" s="18"/>
      <c r="E55" s="18"/>
      <c r="F55" s="18"/>
      <c r="G55" s="18" t="s">
        <v>1117</v>
      </c>
      <c r="H55" s="18" t="s">
        <v>1117</v>
      </c>
      <c r="I55" s="18"/>
      <c r="J55" s="18"/>
      <c r="K55" s="18"/>
      <c r="L55" s="23"/>
    </row>
    <row r="56" spans="1:12">
      <c r="A56" s="16"/>
      <c r="B56" s="17" t="s">
        <v>1118</v>
      </c>
      <c r="C56" s="18"/>
      <c r="D56" s="18"/>
      <c r="E56" s="18"/>
      <c r="F56" s="18"/>
      <c r="G56" s="18" t="s">
        <v>1119</v>
      </c>
      <c r="H56" s="18" t="s">
        <v>1119</v>
      </c>
      <c r="I56" s="18"/>
      <c r="J56" s="18"/>
      <c r="K56" s="18"/>
      <c r="L56" s="23"/>
    </row>
    <row r="57" spans="1:12">
      <c r="A57" s="16"/>
      <c r="B57" s="17" t="s">
        <v>1120</v>
      </c>
      <c r="C57" s="18"/>
      <c r="D57" s="18"/>
      <c r="E57" s="18"/>
      <c r="F57" s="18"/>
      <c r="G57" s="18" t="s">
        <v>1121</v>
      </c>
      <c r="H57" s="18" t="s">
        <v>1121</v>
      </c>
      <c r="I57" s="18"/>
      <c r="J57" s="18"/>
      <c r="K57" s="18"/>
      <c r="L57" s="23"/>
    </row>
    <row r="58" spans="1:12">
      <c r="A58" s="16"/>
      <c r="B58" s="17" t="s">
        <v>1122</v>
      </c>
      <c r="C58" s="18"/>
      <c r="D58" s="18"/>
      <c r="E58" s="18"/>
      <c r="F58" s="18"/>
      <c r="G58" s="18" t="s">
        <v>1106</v>
      </c>
      <c r="H58" s="18" t="s">
        <v>1106</v>
      </c>
      <c r="I58" s="18"/>
      <c r="J58" s="18"/>
      <c r="K58" s="18"/>
      <c r="L58" s="23"/>
    </row>
    <row r="59" spans="1:12">
      <c r="A59" s="16"/>
      <c r="B59" s="17" t="s">
        <v>1123</v>
      </c>
      <c r="C59" s="18"/>
      <c r="D59" s="18"/>
      <c r="E59" s="18"/>
      <c r="F59" s="18"/>
      <c r="G59" s="18" t="s">
        <v>1124</v>
      </c>
      <c r="H59" s="18" t="s">
        <v>1124</v>
      </c>
      <c r="I59" s="18"/>
      <c r="J59" s="18"/>
      <c r="K59" s="18"/>
      <c r="L59" s="23"/>
    </row>
    <row r="60" spans="1:12">
      <c r="A60" s="16"/>
      <c r="B60" s="17" t="s">
        <v>1125</v>
      </c>
      <c r="C60" s="18"/>
      <c r="D60" s="18"/>
      <c r="E60" s="18"/>
      <c r="F60" s="18"/>
      <c r="G60" s="18" t="s">
        <v>1126</v>
      </c>
      <c r="H60" s="18" t="s">
        <v>1126</v>
      </c>
      <c r="I60" s="18"/>
      <c r="J60" s="18"/>
      <c r="K60" s="18"/>
      <c r="L60" s="23"/>
    </row>
    <row r="61" spans="1:12">
      <c r="A61" s="16"/>
      <c r="B61" s="17" t="s">
        <v>1127</v>
      </c>
      <c r="C61" s="18"/>
      <c r="D61" s="18"/>
      <c r="E61" s="18"/>
      <c r="F61" s="18"/>
      <c r="G61" s="18" t="s">
        <v>1128</v>
      </c>
      <c r="H61" s="18" t="s">
        <v>1128</v>
      </c>
      <c r="I61" s="18"/>
      <c r="J61" s="18"/>
      <c r="K61" s="18"/>
      <c r="L61" s="23"/>
    </row>
    <row r="62" spans="1:12">
      <c r="A62" s="16"/>
      <c r="B62" s="17" t="s">
        <v>1129</v>
      </c>
      <c r="C62" s="18"/>
      <c r="D62" s="18"/>
      <c r="E62" s="18"/>
      <c r="F62" s="18"/>
      <c r="G62" s="18" t="s">
        <v>1130</v>
      </c>
      <c r="H62" s="18" t="s">
        <v>1130</v>
      </c>
      <c r="I62" s="18"/>
      <c r="J62" s="18"/>
      <c r="K62" s="18"/>
      <c r="L62" s="23"/>
    </row>
    <row r="63" spans="1:12">
      <c r="A63" s="16"/>
      <c r="B63" s="17" t="s">
        <v>1131</v>
      </c>
      <c r="C63" s="18"/>
      <c r="D63" s="18"/>
      <c r="E63" s="18"/>
      <c r="F63" s="18"/>
      <c r="G63" s="18" t="s">
        <v>1030</v>
      </c>
      <c r="H63" s="18" t="s">
        <v>1030</v>
      </c>
      <c r="I63" s="18"/>
      <c r="J63" s="18"/>
      <c r="K63" s="18"/>
      <c r="L63" s="23"/>
    </row>
    <row r="64" spans="1:12">
      <c r="A64" s="16"/>
      <c r="B64" s="17" t="s">
        <v>1132</v>
      </c>
      <c r="C64" s="18"/>
      <c r="D64" s="18"/>
      <c r="E64" s="18"/>
      <c r="F64" s="18"/>
      <c r="G64" s="18" t="s">
        <v>1032</v>
      </c>
      <c r="H64" s="18" t="s">
        <v>1032</v>
      </c>
      <c r="I64" s="18"/>
      <c r="J64" s="18"/>
      <c r="K64" s="18"/>
      <c r="L64" s="23"/>
    </row>
    <row r="65" spans="1:12">
      <c r="A65" s="16"/>
      <c r="B65" s="17" t="s">
        <v>1133</v>
      </c>
      <c r="C65" s="18"/>
      <c r="D65" s="18"/>
      <c r="E65" s="18"/>
      <c r="F65" s="18"/>
      <c r="G65" s="18" t="s">
        <v>1036</v>
      </c>
      <c r="H65" s="18" t="s">
        <v>1036</v>
      </c>
      <c r="I65" s="18"/>
      <c r="J65" s="18"/>
      <c r="K65" s="18"/>
      <c r="L65" s="23"/>
    </row>
    <row r="66" spans="1:12">
      <c r="A66" s="16"/>
      <c r="B66" s="17" t="s">
        <v>1134</v>
      </c>
      <c r="C66" s="18"/>
      <c r="D66" s="18"/>
      <c r="E66" s="18"/>
      <c r="F66" s="18"/>
      <c r="G66" s="18" t="s">
        <v>1135</v>
      </c>
      <c r="H66" s="18" t="s">
        <v>1135</v>
      </c>
      <c r="I66" s="18"/>
      <c r="J66" s="18"/>
      <c r="K66" s="18"/>
      <c r="L66" s="23"/>
    </row>
    <row r="67" spans="1:12">
      <c r="A67" s="16"/>
      <c r="B67" s="17" t="s">
        <v>1136</v>
      </c>
      <c r="C67" s="18"/>
      <c r="D67" s="18"/>
      <c r="E67" s="18"/>
      <c r="F67" s="18"/>
      <c r="G67" s="18" t="s">
        <v>1100</v>
      </c>
      <c r="H67" s="18" t="s">
        <v>1100</v>
      </c>
      <c r="I67" s="18"/>
      <c r="J67" s="18"/>
      <c r="K67" s="18"/>
      <c r="L67" s="23"/>
    </row>
    <row r="68" spans="1:12">
      <c r="A68" s="16"/>
      <c r="B68" s="17" t="s">
        <v>1137</v>
      </c>
      <c r="C68" s="18"/>
      <c r="D68" s="18"/>
      <c r="E68" s="18"/>
      <c r="F68" s="18"/>
      <c r="G68" s="18" t="s">
        <v>1138</v>
      </c>
      <c r="H68" s="18" t="s">
        <v>1138</v>
      </c>
      <c r="I68" s="18"/>
      <c r="J68" s="18"/>
      <c r="K68" s="18"/>
      <c r="L68" s="23"/>
    </row>
    <row r="69" spans="1:12">
      <c r="A69" s="16"/>
      <c r="B69" s="17" t="s">
        <v>1139</v>
      </c>
      <c r="C69" s="18"/>
      <c r="D69" s="18"/>
      <c r="E69" s="18"/>
      <c r="F69" s="18"/>
      <c r="G69" s="18" t="s">
        <v>1140</v>
      </c>
      <c r="H69" s="18" t="s">
        <v>1140</v>
      </c>
      <c r="I69" s="18"/>
      <c r="J69" s="18"/>
      <c r="K69" s="18"/>
      <c r="L69" s="23"/>
    </row>
    <row r="70" spans="1:12">
      <c r="A70" s="16"/>
      <c r="B70" s="17" t="s">
        <v>1141</v>
      </c>
      <c r="C70" s="18"/>
      <c r="D70" s="18"/>
      <c r="E70" s="18"/>
      <c r="F70" s="18"/>
      <c r="G70" s="18" t="s">
        <v>1140</v>
      </c>
      <c r="H70" s="18" t="s">
        <v>1140</v>
      </c>
      <c r="I70" s="18"/>
      <c r="J70" s="18"/>
      <c r="K70" s="18"/>
      <c r="L70" s="23"/>
    </row>
    <row r="71" spans="1:12">
      <c r="A71" s="16"/>
      <c r="B71" s="17" t="s">
        <v>1142</v>
      </c>
      <c r="C71" s="18"/>
      <c r="D71" s="18"/>
      <c r="E71" s="18"/>
      <c r="F71" s="18"/>
      <c r="G71" s="18" t="s">
        <v>1143</v>
      </c>
      <c r="H71" s="18" t="s">
        <v>1143</v>
      </c>
      <c r="I71" s="18"/>
      <c r="J71" s="18"/>
      <c r="K71" s="18"/>
      <c r="L71" s="23"/>
    </row>
    <row r="72" spans="1:12">
      <c r="A72" s="16"/>
      <c r="B72" s="17" t="s">
        <v>1144</v>
      </c>
      <c r="C72" s="18"/>
      <c r="D72" s="18"/>
      <c r="E72" s="18"/>
      <c r="F72" s="18"/>
      <c r="G72" s="18" t="s">
        <v>1083</v>
      </c>
      <c r="H72" s="18" t="s">
        <v>1083</v>
      </c>
      <c r="I72" s="18"/>
      <c r="J72" s="18"/>
      <c r="K72" s="18"/>
      <c r="L72" s="23"/>
    </row>
    <row r="73" spans="1:12">
      <c r="A73" s="16"/>
      <c r="B73" s="17" t="s">
        <v>1145</v>
      </c>
      <c r="C73" s="18"/>
      <c r="D73" s="18"/>
      <c r="E73" s="18"/>
      <c r="F73" s="18"/>
      <c r="G73" s="18" t="s">
        <v>1069</v>
      </c>
      <c r="H73" s="18" t="s">
        <v>1069</v>
      </c>
      <c r="I73" s="18"/>
      <c r="J73" s="18"/>
      <c r="K73" s="18"/>
      <c r="L73" s="23"/>
    </row>
    <row r="74" spans="1:12">
      <c r="A74" s="16"/>
      <c r="B74" s="17" t="s">
        <v>1146</v>
      </c>
      <c r="C74" s="18"/>
      <c r="D74" s="18"/>
      <c r="E74" s="18"/>
      <c r="F74" s="18"/>
      <c r="G74" s="18" t="s">
        <v>1061</v>
      </c>
      <c r="H74" s="18" t="s">
        <v>1061</v>
      </c>
      <c r="I74" s="18"/>
      <c r="J74" s="18"/>
      <c r="K74" s="18"/>
      <c r="L74" s="23"/>
    </row>
    <row r="75" spans="1:12">
      <c r="A75" s="16"/>
      <c r="B75" s="17" t="s">
        <v>1147</v>
      </c>
      <c r="C75" s="18"/>
      <c r="D75" s="18"/>
      <c r="E75" s="18"/>
      <c r="F75" s="18"/>
      <c r="G75" s="18" t="s">
        <v>1030</v>
      </c>
      <c r="H75" s="18" t="s">
        <v>1030</v>
      </c>
      <c r="I75" s="18"/>
      <c r="J75" s="18"/>
      <c r="K75" s="18"/>
      <c r="L75" s="23"/>
    </row>
    <row r="76" spans="1:12">
      <c r="A76" s="16"/>
      <c r="B76" s="17" t="s">
        <v>1148</v>
      </c>
      <c r="C76" s="18"/>
      <c r="D76" s="18"/>
      <c r="E76" s="18"/>
      <c r="F76" s="18"/>
      <c r="G76" s="18" t="s">
        <v>1032</v>
      </c>
      <c r="H76" s="18" t="s">
        <v>1032</v>
      </c>
      <c r="I76" s="18"/>
      <c r="J76" s="18"/>
      <c r="K76" s="18"/>
      <c r="L76" s="23"/>
    </row>
    <row r="77" spans="1:12">
      <c r="A77" s="16"/>
      <c r="B77" s="17" t="s">
        <v>1149</v>
      </c>
      <c r="C77" s="18"/>
      <c r="D77" s="18"/>
      <c r="E77" s="18"/>
      <c r="F77" s="18"/>
      <c r="G77" s="18" t="s">
        <v>1104</v>
      </c>
      <c r="H77" s="18" t="s">
        <v>1104</v>
      </c>
      <c r="I77" s="18"/>
      <c r="J77" s="18"/>
      <c r="K77" s="18"/>
      <c r="L77" s="23"/>
    </row>
    <row r="78" spans="1:12">
      <c r="A78" s="16"/>
      <c r="B78" s="17" t="s">
        <v>1150</v>
      </c>
      <c r="C78" s="18"/>
      <c r="D78" s="18"/>
      <c r="E78" s="18"/>
      <c r="F78" s="18"/>
      <c r="G78" s="18" t="s">
        <v>1151</v>
      </c>
      <c r="H78" s="18" t="s">
        <v>1151</v>
      </c>
      <c r="I78" s="18"/>
      <c r="J78" s="18"/>
      <c r="K78" s="18"/>
      <c r="L78" s="23"/>
    </row>
    <row r="79" spans="1:12">
      <c r="A79" s="16"/>
      <c r="B79" s="17" t="s">
        <v>1152</v>
      </c>
      <c r="C79" s="18"/>
      <c r="D79" s="18"/>
      <c r="E79" s="18"/>
      <c r="F79" s="18"/>
      <c r="G79" s="18" t="s">
        <v>1153</v>
      </c>
      <c r="H79" s="18" t="s">
        <v>1153</v>
      </c>
      <c r="I79" s="18"/>
      <c r="J79" s="18"/>
      <c r="K79" s="18"/>
      <c r="L79" s="23"/>
    </row>
    <row r="80" spans="1:12">
      <c r="A80" s="16"/>
      <c r="B80" s="17" t="s">
        <v>1154</v>
      </c>
      <c r="C80" s="18"/>
      <c r="D80" s="18"/>
      <c r="E80" s="18"/>
      <c r="F80" s="18"/>
      <c r="G80" s="18" t="s">
        <v>1155</v>
      </c>
      <c r="H80" s="18" t="s">
        <v>1155</v>
      </c>
      <c r="I80" s="18"/>
      <c r="J80" s="18"/>
      <c r="K80" s="18"/>
      <c r="L80" s="23"/>
    </row>
    <row r="81" spans="1:12">
      <c r="A81" s="16"/>
      <c r="B81" s="17" t="s">
        <v>1156</v>
      </c>
      <c r="C81" s="18"/>
      <c r="D81" s="18"/>
      <c r="E81" s="18"/>
      <c r="F81" s="18"/>
      <c r="G81" s="18" t="s">
        <v>1030</v>
      </c>
      <c r="H81" s="18" t="s">
        <v>1030</v>
      </c>
      <c r="I81" s="18"/>
      <c r="J81" s="18"/>
      <c r="K81" s="18"/>
      <c r="L81" s="23"/>
    </row>
    <row r="82" spans="1:12">
      <c r="A82" s="16"/>
      <c r="B82" s="17" t="s">
        <v>1157</v>
      </c>
      <c r="C82" s="18"/>
      <c r="D82" s="18"/>
      <c r="E82" s="18"/>
      <c r="F82" s="18"/>
      <c r="G82" s="18" t="s">
        <v>1032</v>
      </c>
      <c r="H82" s="18" t="s">
        <v>1032</v>
      </c>
      <c r="I82" s="18"/>
      <c r="J82" s="18"/>
      <c r="K82" s="18"/>
      <c r="L82" s="23"/>
    </row>
    <row r="83" spans="1:12">
      <c r="A83" s="16"/>
      <c r="B83" s="17" t="s">
        <v>1158</v>
      </c>
      <c r="C83" s="18"/>
      <c r="D83" s="18"/>
      <c r="E83" s="18"/>
      <c r="F83" s="18"/>
      <c r="G83" s="18" t="s">
        <v>1104</v>
      </c>
      <c r="H83" s="18" t="s">
        <v>1104</v>
      </c>
      <c r="I83" s="18"/>
      <c r="J83" s="18"/>
      <c r="K83" s="18"/>
      <c r="L83" s="23"/>
    </row>
    <row r="84" spans="1:12">
      <c r="A84" s="16"/>
      <c r="B84" s="17" t="s">
        <v>1159</v>
      </c>
      <c r="C84" s="18"/>
      <c r="D84" s="18"/>
      <c r="E84" s="18"/>
      <c r="F84" s="18"/>
      <c r="G84" s="18" t="s">
        <v>1153</v>
      </c>
      <c r="H84" s="18" t="s">
        <v>1153</v>
      </c>
      <c r="I84" s="18"/>
      <c r="J84" s="18"/>
      <c r="K84" s="18"/>
      <c r="L84" s="23"/>
    </row>
    <row r="85" spans="1:12">
      <c r="A85" s="16"/>
      <c r="B85" s="17" t="s">
        <v>1160</v>
      </c>
      <c r="C85" s="18"/>
      <c r="D85" s="18"/>
      <c r="E85" s="18"/>
      <c r="F85" s="18"/>
      <c r="G85" s="18" t="s">
        <v>1161</v>
      </c>
      <c r="H85" s="18" t="s">
        <v>1161</v>
      </c>
      <c r="I85" s="18"/>
      <c r="J85" s="18"/>
      <c r="K85" s="18"/>
      <c r="L85" s="23"/>
    </row>
    <row r="86" spans="1:12">
      <c r="A86" s="16"/>
      <c r="B86" s="17" t="s">
        <v>1162</v>
      </c>
      <c r="C86" s="18"/>
      <c r="D86" s="18"/>
      <c r="E86" s="18"/>
      <c r="F86" s="18"/>
      <c r="G86" s="18" t="s">
        <v>1163</v>
      </c>
      <c r="H86" s="18" t="s">
        <v>1163</v>
      </c>
      <c r="I86" s="18"/>
      <c r="J86" s="18"/>
      <c r="K86" s="18"/>
      <c r="L86" s="23"/>
    </row>
    <row r="87" spans="1:12">
      <c r="A87" s="16"/>
      <c r="B87" s="17" t="s">
        <v>1164</v>
      </c>
      <c r="C87" s="18"/>
      <c r="D87" s="18"/>
      <c r="E87" s="18"/>
      <c r="F87" s="18"/>
      <c r="G87" s="18" t="s">
        <v>1165</v>
      </c>
      <c r="H87" s="18" t="s">
        <v>1165</v>
      </c>
      <c r="I87" s="18"/>
      <c r="J87" s="18"/>
      <c r="K87" s="18"/>
      <c r="L87" s="23"/>
    </row>
    <row r="88" spans="1:12">
      <c r="A88" s="16"/>
      <c r="B88" s="17" t="s">
        <v>1166</v>
      </c>
      <c r="C88" s="18"/>
      <c r="D88" s="18"/>
      <c r="E88" s="18"/>
      <c r="F88" s="18"/>
      <c r="G88" s="18" t="s">
        <v>1167</v>
      </c>
      <c r="H88" s="18" t="s">
        <v>1167</v>
      </c>
      <c r="I88" s="18"/>
      <c r="J88" s="18"/>
      <c r="K88" s="18"/>
      <c r="L88" s="23"/>
    </row>
    <row r="89" spans="1:12">
      <c r="A89" s="16"/>
      <c r="B89" s="17" t="s">
        <v>1168</v>
      </c>
      <c r="C89" s="18"/>
      <c r="D89" s="18"/>
      <c r="E89" s="18"/>
      <c r="F89" s="18"/>
      <c r="G89" s="18" t="s">
        <v>1169</v>
      </c>
      <c r="H89" s="18" t="s">
        <v>1169</v>
      </c>
      <c r="I89" s="18"/>
      <c r="J89" s="18"/>
      <c r="K89" s="18"/>
      <c r="L89" s="23"/>
    </row>
    <row r="90" spans="1:12">
      <c r="A90" s="16"/>
      <c r="B90" s="17" t="s">
        <v>1170</v>
      </c>
      <c r="C90" s="18"/>
      <c r="D90" s="18"/>
      <c r="E90" s="18"/>
      <c r="F90" s="18"/>
      <c r="G90" s="18" t="s">
        <v>1171</v>
      </c>
      <c r="H90" s="18" t="s">
        <v>1171</v>
      </c>
      <c r="I90" s="18"/>
      <c r="J90" s="18"/>
      <c r="K90" s="18"/>
      <c r="L90" s="23"/>
    </row>
    <row r="91" spans="1:12">
      <c r="A91" s="16"/>
      <c r="B91" s="17" t="s">
        <v>1172</v>
      </c>
      <c r="C91" s="18"/>
      <c r="D91" s="18"/>
      <c r="E91" s="18"/>
      <c r="F91" s="18"/>
      <c r="G91" s="18" t="s">
        <v>1121</v>
      </c>
      <c r="H91" s="18" t="s">
        <v>1121</v>
      </c>
      <c r="I91" s="18"/>
      <c r="J91" s="18"/>
      <c r="K91" s="18"/>
      <c r="L91" s="23"/>
    </row>
    <row r="92" spans="1:12">
      <c r="A92" s="16"/>
      <c r="B92" s="17" t="s">
        <v>1173</v>
      </c>
      <c r="C92" s="18"/>
      <c r="D92" s="18"/>
      <c r="E92" s="18"/>
      <c r="F92" s="18"/>
      <c r="G92" s="18" t="s">
        <v>1174</v>
      </c>
      <c r="H92" s="18" t="s">
        <v>1174</v>
      </c>
      <c r="I92" s="18"/>
      <c r="J92" s="18"/>
      <c r="K92" s="18"/>
      <c r="L92" s="23"/>
    </row>
    <row r="93" spans="1:12">
      <c r="A93" s="16"/>
      <c r="B93" s="17" t="s">
        <v>1175</v>
      </c>
      <c r="C93" s="18"/>
      <c r="D93" s="18"/>
      <c r="E93" s="18"/>
      <c r="F93" s="18"/>
      <c r="G93" s="18" t="s">
        <v>1176</v>
      </c>
      <c r="H93" s="18" t="s">
        <v>1176</v>
      </c>
      <c r="I93" s="18"/>
      <c r="J93" s="18"/>
      <c r="K93" s="18"/>
      <c r="L93" s="23"/>
    </row>
    <row r="94" spans="1:12">
      <c r="A94" s="16"/>
      <c r="B94" s="17" t="s">
        <v>1177</v>
      </c>
      <c r="C94" s="18"/>
      <c r="D94" s="18"/>
      <c r="E94" s="18"/>
      <c r="F94" s="18"/>
      <c r="G94" s="18" t="s">
        <v>1176</v>
      </c>
      <c r="H94" s="18" t="s">
        <v>1176</v>
      </c>
      <c r="I94" s="18"/>
      <c r="J94" s="18"/>
      <c r="K94" s="18"/>
      <c r="L94" s="23"/>
    </row>
    <row r="95" spans="1:12">
      <c r="A95" s="16"/>
      <c r="B95" s="17" t="s">
        <v>1178</v>
      </c>
      <c r="C95" s="18"/>
      <c r="D95" s="18"/>
      <c r="E95" s="18"/>
      <c r="F95" s="18"/>
      <c r="G95" s="18" t="s">
        <v>1179</v>
      </c>
      <c r="H95" s="18" t="s">
        <v>1179</v>
      </c>
      <c r="I95" s="18"/>
      <c r="J95" s="18"/>
      <c r="K95" s="18"/>
      <c r="L95" s="23"/>
    </row>
    <row r="96" spans="1:12">
      <c r="A96" s="16"/>
      <c r="B96" s="17" t="s">
        <v>1180</v>
      </c>
      <c r="C96" s="18"/>
      <c r="D96" s="18"/>
      <c r="E96" s="18"/>
      <c r="F96" s="18"/>
      <c r="G96" s="18" t="s">
        <v>1181</v>
      </c>
      <c r="H96" s="18" t="s">
        <v>1181</v>
      </c>
      <c r="I96" s="18"/>
      <c r="J96" s="18"/>
      <c r="K96" s="18"/>
      <c r="L96" s="23"/>
    </row>
    <row r="97" spans="1:12">
      <c r="A97" s="16"/>
      <c r="B97" s="17" t="s">
        <v>1182</v>
      </c>
      <c r="C97" s="18"/>
      <c r="D97" s="18"/>
      <c r="E97" s="18"/>
      <c r="F97" s="18"/>
      <c r="G97" s="18" t="s">
        <v>1181</v>
      </c>
      <c r="H97" s="18" t="s">
        <v>1181</v>
      </c>
      <c r="I97" s="18"/>
      <c r="J97" s="18"/>
      <c r="K97" s="18"/>
      <c r="L97" s="23"/>
    </row>
    <row r="98" spans="1:12">
      <c r="A98" s="16"/>
      <c r="B98" s="17" t="s">
        <v>1183</v>
      </c>
      <c r="C98" s="18"/>
      <c r="D98" s="18"/>
      <c r="E98" s="18"/>
      <c r="F98" s="18"/>
      <c r="G98" s="18" t="s">
        <v>1184</v>
      </c>
      <c r="H98" s="18" t="s">
        <v>1184</v>
      </c>
      <c r="I98" s="18"/>
      <c r="J98" s="18"/>
      <c r="K98" s="18"/>
      <c r="L98" s="23"/>
    </row>
    <row r="99" spans="1:12">
      <c r="A99" s="16"/>
      <c r="B99" s="17" t="s">
        <v>1185</v>
      </c>
      <c r="C99" s="18"/>
      <c r="D99" s="18"/>
      <c r="E99" s="18"/>
      <c r="F99" s="18"/>
      <c r="G99" s="18" t="s">
        <v>1034</v>
      </c>
      <c r="H99" s="18" t="s">
        <v>1034</v>
      </c>
      <c r="I99" s="18"/>
      <c r="J99" s="18"/>
      <c r="K99" s="18"/>
      <c r="L99" s="23"/>
    </row>
    <row r="100" spans="1:12">
      <c r="A100" s="16"/>
      <c r="B100" s="17" t="s">
        <v>1186</v>
      </c>
      <c r="C100" s="18"/>
      <c r="D100" s="18"/>
      <c r="E100" s="18"/>
      <c r="F100" s="18"/>
      <c r="G100" s="18" t="s">
        <v>1187</v>
      </c>
      <c r="H100" s="18" t="s">
        <v>1187</v>
      </c>
      <c r="I100" s="18"/>
      <c r="J100" s="18"/>
      <c r="K100" s="18"/>
      <c r="L100" s="23"/>
    </row>
    <row r="101" spans="1:12">
      <c r="A101" s="16"/>
      <c r="B101" s="17" t="s">
        <v>1188</v>
      </c>
      <c r="C101" s="18"/>
      <c r="D101" s="18"/>
      <c r="E101" s="18"/>
      <c r="F101" s="18"/>
      <c r="G101" s="18" t="s">
        <v>1189</v>
      </c>
      <c r="H101" s="18" t="s">
        <v>1189</v>
      </c>
      <c r="I101" s="18"/>
      <c r="J101" s="18"/>
      <c r="K101" s="18"/>
      <c r="L101" s="23"/>
    </row>
    <row r="102" spans="1:12">
      <c r="A102" s="16"/>
      <c r="B102" s="17" t="s">
        <v>1190</v>
      </c>
      <c r="C102" s="18"/>
      <c r="D102" s="18"/>
      <c r="E102" s="18"/>
      <c r="F102" s="18"/>
      <c r="G102" s="18" t="s">
        <v>1030</v>
      </c>
      <c r="H102" s="18" t="s">
        <v>1030</v>
      </c>
      <c r="I102" s="18"/>
      <c r="J102" s="18"/>
      <c r="K102" s="18"/>
      <c r="L102" s="23"/>
    </row>
    <row r="103" spans="1:12">
      <c r="A103" s="16"/>
      <c r="B103" s="17" t="s">
        <v>1191</v>
      </c>
      <c r="C103" s="18"/>
      <c r="D103" s="18"/>
      <c r="E103" s="18"/>
      <c r="F103" s="18"/>
      <c r="G103" s="18" t="s">
        <v>1032</v>
      </c>
      <c r="H103" s="18" t="s">
        <v>1032</v>
      </c>
      <c r="I103" s="18"/>
      <c r="J103" s="18"/>
      <c r="K103" s="18"/>
      <c r="L103" s="23"/>
    </row>
    <row r="104" spans="1:12">
      <c r="A104" s="16"/>
      <c r="B104" s="17" t="s">
        <v>1192</v>
      </c>
      <c r="C104" s="18"/>
      <c r="D104" s="18"/>
      <c r="E104" s="18"/>
      <c r="F104" s="18"/>
      <c r="G104" s="18" t="s">
        <v>1193</v>
      </c>
      <c r="H104" s="18" t="s">
        <v>1193</v>
      </c>
      <c r="I104" s="18"/>
      <c r="J104" s="18"/>
      <c r="K104" s="18"/>
      <c r="L104" s="23"/>
    </row>
    <row r="105" spans="1:12">
      <c r="A105" s="16"/>
      <c r="B105" s="17" t="s">
        <v>1194</v>
      </c>
      <c r="C105" s="18"/>
      <c r="D105" s="18"/>
      <c r="E105" s="18"/>
      <c r="F105" s="18"/>
      <c r="G105" s="18" t="s">
        <v>1124</v>
      </c>
      <c r="H105" s="18" t="s">
        <v>1124</v>
      </c>
      <c r="I105" s="18"/>
      <c r="J105" s="18"/>
      <c r="K105" s="18"/>
      <c r="L105" s="23"/>
    </row>
    <row r="106" spans="1:12">
      <c r="A106" s="16"/>
      <c r="B106" s="17" t="s">
        <v>1195</v>
      </c>
      <c r="C106" s="18"/>
      <c r="D106" s="18"/>
      <c r="E106" s="18"/>
      <c r="F106" s="18"/>
      <c r="G106" s="18" t="s">
        <v>1196</v>
      </c>
      <c r="H106" s="18" t="s">
        <v>1196</v>
      </c>
      <c r="I106" s="18"/>
      <c r="J106" s="18"/>
      <c r="K106" s="18"/>
      <c r="L106" s="23"/>
    </row>
    <row r="107" spans="1:12">
      <c r="A107" s="16"/>
      <c r="B107" s="17" t="s">
        <v>1197</v>
      </c>
      <c r="C107" s="18"/>
      <c r="D107" s="18"/>
      <c r="E107" s="18"/>
      <c r="F107" s="18"/>
      <c r="G107" s="18" t="s">
        <v>1198</v>
      </c>
      <c r="H107" s="18" t="s">
        <v>1198</v>
      </c>
      <c r="I107" s="18"/>
      <c r="J107" s="18"/>
      <c r="K107" s="18"/>
      <c r="L107" s="23"/>
    </row>
    <row r="108" spans="1:12">
      <c r="A108" s="24" t="s">
        <v>1199</v>
      </c>
      <c r="B108" s="18" t="s">
        <v>1200</v>
      </c>
      <c r="C108" s="18"/>
      <c r="D108" s="18"/>
      <c r="E108" s="18"/>
      <c r="F108" s="18"/>
      <c r="G108" s="18" t="s">
        <v>1102</v>
      </c>
      <c r="H108" s="18" t="s">
        <v>1102</v>
      </c>
      <c r="I108" s="18"/>
      <c r="J108" s="18"/>
      <c r="K108" s="18"/>
      <c r="L108" s="23"/>
    </row>
    <row r="109" spans="1:12">
      <c r="A109" s="16"/>
      <c r="B109" s="18" t="s">
        <v>1201</v>
      </c>
      <c r="C109" s="18"/>
      <c r="D109" s="18"/>
      <c r="E109" s="18"/>
      <c r="F109" s="18"/>
      <c r="G109" s="18" t="s">
        <v>1104</v>
      </c>
      <c r="H109" s="18" t="s">
        <v>1104</v>
      </c>
      <c r="I109" s="18"/>
      <c r="J109" s="18"/>
      <c r="K109" s="18"/>
      <c r="L109" s="23"/>
    </row>
    <row r="110" spans="1:12">
      <c r="A110" s="16"/>
      <c r="B110" s="18" t="s">
        <v>1202</v>
      </c>
      <c r="C110" s="18"/>
      <c r="D110" s="18"/>
      <c r="E110" s="18"/>
      <c r="F110" s="18"/>
      <c r="G110" s="18" t="s">
        <v>1138</v>
      </c>
      <c r="H110" s="18" t="s">
        <v>1138</v>
      </c>
      <c r="I110" s="18"/>
      <c r="J110" s="18"/>
      <c r="K110" s="18"/>
      <c r="L110" s="23"/>
    </row>
    <row r="111" spans="1:12">
      <c r="A111" s="24" t="s">
        <v>1199</v>
      </c>
      <c r="B111" s="18" t="s">
        <v>1203</v>
      </c>
      <c r="C111" s="18"/>
      <c r="D111" s="18"/>
      <c r="E111" s="18"/>
      <c r="F111" s="18"/>
      <c r="G111" s="18" t="s">
        <v>1204</v>
      </c>
      <c r="H111" s="18" t="s">
        <v>1204</v>
      </c>
      <c r="I111" s="18"/>
      <c r="J111" s="18"/>
      <c r="K111" s="18"/>
      <c r="L111" s="23"/>
    </row>
    <row r="112" spans="1:12">
      <c r="A112" s="24"/>
      <c r="B112" s="18" t="s">
        <v>1205</v>
      </c>
      <c r="C112" s="18"/>
      <c r="D112" s="18"/>
      <c r="E112" s="18"/>
      <c r="F112" s="18"/>
      <c r="G112" s="18" t="s">
        <v>1206</v>
      </c>
      <c r="H112" s="18" t="s">
        <v>1206</v>
      </c>
      <c r="I112" s="18"/>
      <c r="J112" s="18"/>
      <c r="K112" s="18"/>
      <c r="L112" s="23"/>
    </row>
    <row r="113" spans="1:12">
      <c r="A113" s="24"/>
      <c r="B113" s="18" t="s">
        <v>1207</v>
      </c>
      <c r="C113" s="18"/>
      <c r="D113" s="18"/>
      <c r="E113" s="18"/>
      <c r="F113" s="18"/>
      <c r="G113" s="18" t="s">
        <v>1208</v>
      </c>
      <c r="H113" s="18" t="s">
        <v>1208</v>
      </c>
      <c r="I113" s="18"/>
      <c r="J113" s="18"/>
      <c r="K113" s="18"/>
      <c r="L113" s="23"/>
    </row>
    <row r="114" spans="1:12">
      <c r="A114" s="24"/>
      <c r="B114" s="18" t="s">
        <v>1209</v>
      </c>
      <c r="C114" s="18"/>
      <c r="D114" s="18"/>
      <c r="E114" s="18"/>
      <c r="F114" s="18"/>
      <c r="G114" s="18" t="s">
        <v>1210</v>
      </c>
      <c r="H114" s="18" t="s">
        <v>1210</v>
      </c>
      <c r="I114" s="18"/>
      <c r="J114" s="18"/>
      <c r="K114" s="18"/>
      <c r="L114" s="23"/>
    </row>
    <row r="115" spans="1:12">
      <c r="A115" s="24"/>
      <c r="B115" s="18" t="s">
        <v>1211</v>
      </c>
      <c r="C115" s="18"/>
      <c r="D115" s="18"/>
      <c r="E115" s="18"/>
      <c r="F115" s="18"/>
      <c r="G115" s="18" t="s">
        <v>1212</v>
      </c>
      <c r="H115" s="18" t="s">
        <v>1212</v>
      </c>
      <c r="I115" s="18"/>
      <c r="J115" s="18"/>
      <c r="K115" s="18"/>
      <c r="L115" s="23"/>
    </row>
    <row r="116" spans="1:12">
      <c r="A116" s="24"/>
      <c r="B116" s="18" t="s">
        <v>1213</v>
      </c>
      <c r="C116" s="18"/>
      <c r="D116" s="18"/>
      <c r="E116" s="18"/>
      <c r="F116" s="18"/>
      <c r="G116" s="18" t="s">
        <v>1214</v>
      </c>
      <c r="H116" s="18" t="s">
        <v>1214</v>
      </c>
      <c r="I116" s="18"/>
      <c r="J116" s="18"/>
      <c r="K116" s="18"/>
      <c r="L116" s="23"/>
    </row>
    <row r="117" spans="1:12">
      <c r="A117" s="24"/>
      <c r="B117" s="18" t="s">
        <v>1215</v>
      </c>
      <c r="C117" s="18"/>
      <c r="D117" s="18"/>
      <c r="E117" s="18"/>
      <c r="F117" s="18"/>
      <c r="G117" s="18" t="s">
        <v>1214</v>
      </c>
      <c r="H117" s="18" t="s">
        <v>1214</v>
      </c>
      <c r="I117" s="18"/>
      <c r="J117" s="18"/>
      <c r="K117" s="18"/>
      <c r="L117" s="23"/>
    </row>
    <row r="118" spans="1:12">
      <c r="A118" s="24"/>
      <c r="B118" s="18" t="s">
        <v>1216</v>
      </c>
      <c r="C118" s="18"/>
      <c r="D118" s="18"/>
      <c r="E118" s="18"/>
      <c r="F118" s="18"/>
      <c r="G118" s="18" t="s">
        <v>1214</v>
      </c>
      <c r="H118" s="18" t="s">
        <v>1214</v>
      </c>
      <c r="I118" s="18"/>
      <c r="J118" s="18"/>
      <c r="K118" s="18"/>
      <c r="L118" s="23"/>
    </row>
    <row r="119" spans="1:12">
      <c r="A119" s="24"/>
      <c r="B119" s="18" t="s">
        <v>1217</v>
      </c>
      <c r="C119" s="18"/>
      <c r="D119" s="18"/>
      <c r="E119" s="18"/>
      <c r="F119" s="18"/>
      <c r="G119" s="18" t="s">
        <v>1214</v>
      </c>
      <c r="H119" s="18" t="s">
        <v>1214</v>
      </c>
      <c r="I119" s="18"/>
      <c r="J119" s="18"/>
      <c r="K119" s="18"/>
      <c r="L119" s="23"/>
    </row>
    <row r="120" spans="1:12">
      <c r="A120" s="24"/>
      <c r="B120" s="18" t="s">
        <v>1218</v>
      </c>
      <c r="C120" s="18"/>
      <c r="D120" s="18"/>
      <c r="E120" s="18"/>
      <c r="F120" s="18"/>
      <c r="G120" s="18" t="s">
        <v>1214</v>
      </c>
      <c r="H120" s="18" t="s">
        <v>1214</v>
      </c>
      <c r="I120" s="18"/>
      <c r="J120" s="18"/>
      <c r="K120" s="18"/>
      <c r="L120" s="23"/>
    </row>
    <row r="121" spans="1:12">
      <c r="A121" s="24"/>
      <c r="B121" s="18" t="s">
        <v>1219</v>
      </c>
      <c r="C121" s="18"/>
      <c r="D121" s="18"/>
      <c r="E121" s="18"/>
      <c r="F121" s="18"/>
      <c r="G121" s="18" t="s">
        <v>1214</v>
      </c>
      <c r="H121" s="18" t="s">
        <v>1214</v>
      </c>
      <c r="I121" s="18"/>
      <c r="J121" s="18"/>
      <c r="K121" s="18"/>
      <c r="L121" s="23"/>
    </row>
    <row r="122" spans="1:12">
      <c r="A122" s="24"/>
      <c r="B122" s="18" t="s">
        <v>1220</v>
      </c>
      <c r="C122" s="18"/>
      <c r="D122" s="18"/>
      <c r="E122" s="18"/>
      <c r="F122" s="18"/>
      <c r="G122" s="18" t="s">
        <v>1214</v>
      </c>
      <c r="H122" s="18" t="s">
        <v>1214</v>
      </c>
      <c r="I122" s="18"/>
      <c r="J122" s="18"/>
      <c r="K122" s="18"/>
      <c r="L122" s="23"/>
    </row>
    <row r="123" spans="1:12">
      <c r="A123" s="24"/>
      <c r="B123" s="18" t="s">
        <v>1221</v>
      </c>
      <c r="C123" s="18"/>
      <c r="D123" s="18"/>
      <c r="E123" s="18"/>
      <c r="F123" s="18"/>
      <c r="G123" s="18" t="s">
        <v>1214</v>
      </c>
      <c r="H123" s="18" t="s">
        <v>1214</v>
      </c>
      <c r="I123" s="18"/>
      <c r="J123" s="18"/>
      <c r="K123" s="18"/>
      <c r="L123" s="23"/>
    </row>
    <row r="124" spans="1:12">
      <c r="A124" s="24"/>
      <c r="B124" s="18" t="s">
        <v>1222</v>
      </c>
      <c r="C124" s="18"/>
      <c r="D124" s="18"/>
      <c r="E124" s="18"/>
      <c r="F124" s="18"/>
      <c r="G124" s="18" t="s">
        <v>1214</v>
      </c>
      <c r="H124" s="18" t="s">
        <v>1214</v>
      </c>
      <c r="I124" s="18"/>
      <c r="J124" s="18"/>
      <c r="K124" s="18"/>
      <c r="L124" s="23"/>
    </row>
    <row r="125" spans="1:12">
      <c r="A125" s="24"/>
      <c r="B125" s="18" t="s">
        <v>1223</v>
      </c>
      <c r="C125" s="18"/>
      <c r="D125" s="18"/>
      <c r="E125" s="18"/>
      <c r="F125" s="18"/>
      <c r="G125" s="18" t="s">
        <v>1214</v>
      </c>
      <c r="H125" s="18" t="s">
        <v>1214</v>
      </c>
      <c r="I125" s="18"/>
      <c r="J125" s="18"/>
      <c r="K125" s="18"/>
      <c r="L125" s="23"/>
    </row>
    <row r="126" spans="1:12">
      <c r="A126" s="24"/>
      <c r="B126" s="18" t="s">
        <v>1224</v>
      </c>
      <c r="C126" s="18"/>
      <c r="D126" s="18"/>
      <c r="E126" s="18"/>
      <c r="F126" s="18"/>
      <c r="G126" s="18" t="s">
        <v>1214</v>
      </c>
      <c r="H126" s="18" t="s">
        <v>1214</v>
      </c>
      <c r="I126" s="18"/>
      <c r="J126" s="18"/>
      <c r="K126" s="18"/>
      <c r="L126" s="23"/>
    </row>
    <row r="127" spans="1:12">
      <c r="A127" s="24"/>
      <c r="B127" s="18" t="s">
        <v>1225</v>
      </c>
      <c r="C127" s="18"/>
      <c r="D127" s="18"/>
      <c r="E127" s="18"/>
      <c r="F127" s="18"/>
      <c r="G127" s="18" t="s">
        <v>1214</v>
      </c>
      <c r="H127" s="18" t="s">
        <v>1214</v>
      </c>
      <c r="I127" s="18"/>
      <c r="J127" s="18"/>
      <c r="K127" s="18"/>
      <c r="L127" s="23"/>
    </row>
    <row r="128" spans="1:12">
      <c r="A128" s="24"/>
      <c r="B128" s="18" t="s">
        <v>1226</v>
      </c>
      <c r="C128" s="18"/>
      <c r="D128" s="18"/>
      <c r="E128" s="18"/>
      <c r="F128" s="18"/>
      <c r="G128" s="18" t="s">
        <v>1214</v>
      </c>
      <c r="H128" s="18" t="s">
        <v>1214</v>
      </c>
      <c r="I128" s="18"/>
      <c r="J128" s="18"/>
      <c r="K128" s="18"/>
      <c r="L128" s="23"/>
    </row>
    <row r="129" spans="1:12">
      <c r="A129" s="24"/>
      <c r="B129" s="18" t="s">
        <v>1227</v>
      </c>
      <c r="C129" s="18"/>
      <c r="D129" s="18"/>
      <c r="E129" s="18"/>
      <c r="F129" s="18"/>
      <c r="G129" s="18" t="s">
        <v>1214</v>
      </c>
      <c r="H129" s="18" t="s">
        <v>1214</v>
      </c>
      <c r="I129" s="18"/>
      <c r="J129" s="18"/>
      <c r="K129" s="18"/>
      <c r="L129" s="23"/>
    </row>
    <row r="130" spans="1:12">
      <c r="A130" s="24"/>
      <c r="B130" s="18" t="s">
        <v>1228</v>
      </c>
      <c r="C130" s="18"/>
      <c r="D130" s="18"/>
      <c r="E130" s="18"/>
      <c r="F130" s="18"/>
      <c r="G130" s="18" t="s">
        <v>1214</v>
      </c>
      <c r="H130" s="18" t="s">
        <v>1214</v>
      </c>
      <c r="I130" s="18"/>
      <c r="J130" s="18"/>
      <c r="K130" s="18"/>
      <c r="L130" s="23"/>
    </row>
    <row r="131" spans="1:12">
      <c r="A131" s="24"/>
      <c r="B131" s="18" t="s">
        <v>1229</v>
      </c>
      <c r="C131" s="18"/>
      <c r="D131" s="18"/>
      <c r="E131" s="18"/>
      <c r="F131" s="18"/>
      <c r="G131" s="18" t="s">
        <v>1214</v>
      </c>
      <c r="H131" s="18" t="s">
        <v>1214</v>
      </c>
      <c r="I131" s="18"/>
      <c r="J131" s="18"/>
      <c r="K131" s="18"/>
      <c r="L131" s="23"/>
    </row>
    <row r="132" spans="1:12">
      <c r="A132" s="24"/>
      <c r="B132" s="18" t="s">
        <v>1230</v>
      </c>
      <c r="C132" s="18"/>
      <c r="D132" s="18"/>
      <c r="E132" s="18"/>
      <c r="F132" s="18"/>
      <c r="G132" s="18" t="s">
        <v>1231</v>
      </c>
      <c r="H132" s="18" t="s">
        <v>1079</v>
      </c>
      <c r="I132" s="18"/>
      <c r="J132" s="18"/>
      <c r="K132" s="18"/>
      <c r="L132" s="23"/>
    </row>
    <row r="133" spans="1:12">
      <c r="A133" s="24"/>
      <c r="B133" s="18" t="s">
        <v>1232</v>
      </c>
      <c r="C133" s="18"/>
      <c r="D133" s="18"/>
      <c r="E133" s="18"/>
      <c r="F133" s="18"/>
      <c r="G133" s="18" t="s">
        <v>1231</v>
      </c>
      <c r="H133" s="18" t="s">
        <v>1079</v>
      </c>
      <c r="I133" s="18"/>
      <c r="J133" s="18"/>
      <c r="K133" s="18"/>
      <c r="L133" s="23"/>
    </row>
    <row r="134" spans="1:12">
      <c r="A134" s="24"/>
      <c r="B134" s="18" t="s">
        <v>1233</v>
      </c>
      <c r="C134" s="18"/>
      <c r="D134" s="18"/>
      <c r="E134" s="18"/>
      <c r="F134" s="18"/>
      <c r="G134" s="18" t="s">
        <v>1100</v>
      </c>
      <c r="H134" s="18" t="s">
        <v>1038</v>
      </c>
      <c r="I134" s="18"/>
      <c r="J134" s="18"/>
      <c r="K134" s="18"/>
      <c r="L134" s="23"/>
    </row>
    <row r="135" spans="1:12">
      <c r="A135" s="24"/>
      <c r="B135" s="18" t="s">
        <v>1234</v>
      </c>
      <c r="C135" s="18"/>
      <c r="D135" s="18"/>
      <c r="E135" s="18"/>
      <c r="F135" s="18"/>
      <c r="G135" s="18" t="s">
        <v>1036</v>
      </c>
      <c r="H135" s="18" t="s">
        <v>1091</v>
      </c>
      <c r="I135" s="18"/>
      <c r="J135" s="18"/>
      <c r="K135" s="18"/>
      <c r="L135" s="23"/>
    </row>
    <row r="136" spans="1:12">
      <c r="A136" s="24"/>
      <c r="B136" s="18" t="s">
        <v>1235</v>
      </c>
      <c r="C136" s="18"/>
      <c r="D136" s="18"/>
      <c r="E136" s="18"/>
      <c r="F136" s="18"/>
      <c r="G136" s="18" t="s">
        <v>1236</v>
      </c>
      <c r="H136" s="18" t="s">
        <v>1236</v>
      </c>
      <c r="I136" s="18"/>
      <c r="J136" s="18"/>
      <c r="K136" s="18"/>
      <c r="L136" s="23"/>
    </row>
    <row r="137" spans="1:12">
      <c r="A137" s="24"/>
      <c r="B137" s="18" t="s">
        <v>1237</v>
      </c>
      <c r="C137" s="18"/>
      <c r="D137" s="18"/>
      <c r="E137" s="18"/>
      <c r="F137" s="18"/>
      <c r="G137" s="18" t="s">
        <v>1236</v>
      </c>
      <c r="H137" s="18" t="s">
        <v>1236</v>
      </c>
      <c r="I137" s="18"/>
      <c r="J137" s="18"/>
      <c r="K137" s="18"/>
      <c r="L137" s="23"/>
    </row>
    <row r="138" spans="1:12">
      <c r="A138" s="24"/>
      <c r="B138" s="18" t="s">
        <v>1238</v>
      </c>
      <c r="C138" s="18"/>
      <c r="D138" s="18"/>
      <c r="E138" s="18"/>
      <c r="F138" s="18"/>
      <c r="G138" s="18" t="s">
        <v>1239</v>
      </c>
      <c r="H138" s="18" t="s">
        <v>1240</v>
      </c>
      <c r="I138" s="18"/>
      <c r="J138" s="18"/>
      <c r="K138" s="18"/>
      <c r="L138" s="23"/>
    </row>
    <row r="139" spans="1:12">
      <c r="A139" s="24"/>
      <c r="B139" s="18" t="s">
        <v>1241</v>
      </c>
      <c r="C139" s="18"/>
      <c r="D139" s="18"/>
      <c r="E139" s="18"/>
      <c r="F139" s="18"/>
      <c r="G139" s="23" t="s">
        <v>1239</v>
      </c>
      <c r="H139" s="18" t="s">
        <v>1240</v>
      </c>
      <c r="I139" s="18"/>
      <c r="J139" s="18"/>
      <c r="K139" s="18"/>
      <c r="L139" s="23"/>
    </row>
    <row r="140" spans="1:12">
      <c r="A140" s="24"/>
      <c r="B140" s="18" t="s">
        <v>1242</v>
      </c>
      <c r="C140" s="18"/>
      <c r="D140" s="18"/>
      <c r="E140" s="18"/>
      <c r="F140" s="18"/>
      <c r="G140" s="23" t="s">
        <v>1243</v>
      </c>
      <c r="H140" s="18" t="s">
        <v>1091</v>
      </c>
      <c r="I140" s="18"/>
      <c r="J140" s="18"/>
      <c r="K140" s="18"/>
      <c r="L140" s="23"/>
    </row>
    <row r="141" spans="1:12">
      <c r="A141" s="24"/>
      <c r="B141" s="18" t="s">
        <v>1244</v>
      </c>
      <c r="C141" s="18"/>
      <c r="D141" s="18"/>
      <c r="E141" s="18"/>
      <c r="F141" s="18"/>
      <c r="G141" s="18" t="s">
        <v>1245</v>
      </c>
      <c r="H141" s="18" t="s">
        <v>1246</v>
      </c>
      <c r="I141" s="18"/>
      <c r="J141" s="18"/>
      <c r="K141" s="18"/>
      <c r="L141" s="23"/>
    </row>
    <row r="142" spans="1:12">
      <c r="A142" s="24"/>
      <c r="B142" s="18" t="s">
        <v>1247</v>
      </c>
      <c r="C142" s="18"/>
      <c r="D142" s="18"/>
      <c r="E142" s="18"/>
      <c r="F142" s="18"/>
      <c r="G142" s="18" t="s">
        <v>1248</v>
      </c>
      <c r="H142" s="18" t="s">
        <v>1249</v>
      </c>
      <c r="I142" s="18"/>
      <c r="J142" s="18"/>
      <c r="K142" s="18"/>
      <c r="L142" s="23"/>
    </row>
    <row r="143" spans="1:12">
      <c r="A143" s="24"/>
      <c r="B143" s="18" t="s">
        <v>1250</v>
      </c>
      <c r="C143" s="18"/>
      <c r="D143" s="18"/>
      <c r="E143" s="18"/>
      <c r="F143" s="18"/>
      <c r="G143" s="18" t="s">
        <v>1251</v>
      </c>
      <c r="H143" s="18" t="s">
        <v>1252</v>
      </c>
      <c r="I143" s="18"/>
      <c r="J143" s="18"/>
      <c r="K143" s="18"/>
      <c r="L143" s="23"/>
    </row>
    <row r="144" spans="1:12">
      <c r="A144" s="24"/>
      <c r="B144" s="18" t="s">
        <v>1253</v>
      </c>
      <c r="C144" s="18"/>
      <c r="D144" s="18"/>
      <c r="E144" s="18"/>
      <c r="F144" s="18"/>
      <c r="G144" s="18" t="s">
        <v>1091</v>
      </c>
      <c r="H144" s="18" t="s">
        <v>1038</v>
      </c>
      <c r="I144" s="18"/>
      <c r="J144" s="18"/>
      <c r="K144" s="18"/>
      <c r="L144" s="23"/>
    </row>
    <row r="145" spans="1:12">
      <c r="A145" s="24"/>
      <c r="B145" s="18" t="s">
        <v>1254</v>
      </c>
      <c r="C145" s="18"/>
      <c r="D145" s="18"/>
      <c r="E145" s="18"/>
      <c r="F145" s="18"/>
      <c r="G145" s="18" t="s">
        <v>1126</v>
      </c>
      <c r="H145" s="18" t="s">
        <v>1091</v>
      </c>
      <c r="I145" s="18"/>
      <c r="J145" s="18"/>
      <c r="K145" s="18"/>
      <c r="L145" s="23"/>
    </row>
    <row r="146" spans="1:12">
      <c r="A146" s="24"/>
      <c r="B146" s="18" t="s">
        <v>1255</v>
      </c>
      <c r="C146" s="18"/>
      <c r="D146" s="18"/>
      <c r="E146" s="18"/>
      <c r="F146" s="18"/>
      <c r="G146" s="18" t="s">
        <v>1256</v>
      </c>
      <c r="H146" s="18" t="s">
        <v>1243</v>
      </c>
      <c r="I146" s="18"/>
      <c r="J146" s="18"/>
      <c r="K146" s="18"/>
      <c r="L146" s="23"/>
    </row>
    <row r="147" spans="1:12">
      <c r="A147" s="24"/>
      <c r="B147" s="18" t="s">
        <v>1257</v>
      </c>
      <c r="C147" s="18"/>
      <c r="D147" s="18"/>
      <c r="E147" s="18"/>
      <c r="F147" s="18"/>
      <c r="G147" s="18" t="s">
        <v>1032</v>
      </c>
      <c r="H147" s="18" t="s">
        <v>1032</v>
      </c>
      <c r="I147" s="18"/>
      <c r="J147" s="18"/>
      <c r="K147" s="18"/>
      <c r="L147" s="23"/>
    </row>
    <row r="148" spans="1:12">
      <c r="A148" s="24"/>
      <c r="B148" s="18" t="s">
        <v>1258</v>
      </c>
      <c r="C148" s="18"/>
      <c r="D148" s="18"/>
      <c r="E148" s="18"/>
      <c r="F148" s="18"/>
      <c r="G148" s="18" t="s">
        <v>1061</v>
      </c>
      <c r="H148" s="18" t="s">
        <v>1061</v>
      </c>
      <c r="I148" s="18"/>
      <c r="J148" s="18"/>
      <c r="K148" s="18"/>
      <c r="L148" s="23"/>
    </row>
    <row r="149" spans="1:12">
      <c r="A149" s="24"/>
      <c r="B149" s="18" t="s">
        <v>1259</v>
      </c>
      <c r="C149" s="18"/>
      <c r="D149" s="18"/>
      <c r="E149" s="18"/>
      <c r="F149" s="18"/>
      <c r="G149" s="18" t="s">
        <v>1138</v>
      </c>
      <c r="H149" s="18" t="s">
        <v>1138</v>
      </c>
      <c r="I149" s="18"/>
      <c r="J149" s="18"/>
      <c r="K149" s="18"/>
      <c r="L149" s="23"/>
    </row>
    <row r="150" spans="1:12">
      <c r="A150" s="24"/>
      <c r="B150" s="18" t="s">
        <v>1260</v>
      </c>
      <c r="C150" s="18"/>
      <c r="D150" s="18"/>
      <c r="E150" s="18"/>
      <c r="F150" s="18"/>
      <c r="G150" s="18" t="s">
        <v>1261</v>
      </c>
      <c r="H150" s="18" t="s">
        <v>1261</v>
      </c>
      <c r="I150" s="18"/>
      <c r="J150" s="18"/>
      <c r="K150" s="18"/>
      <c r="L150" s="23"/>
    </row>
    <row r="151" spans="1:12">
      <c r="A151" s="24"/>
      <c r="B151" s="18" t="s">
        <v>1262</v>
      </c>
      <c r="C151" s="18"/>
      <c r="D151" s="18"/>
      <c r="E151" s="18"/>
      <c r="F151" s="18"/>
      <c r="G151" s="18" t="s">
        <v>1263</v>
      </c>
      <c r="H151" s="18" t="s">
        <v>1263</v>
      </c>
      <c r="I151" s="18"/>
      <c r="J151" s="18"/>
      <c r="K151" s="18"/>
      <c r="L151" s="23"/>
    </row>
    <row r="152" spans="1:12">
      <c r="A152" s="24"/>
      <c r="B152" s="18" t="s">
        <v>1264</v>
      </c>
      <c r="C152" s="18"/>
      <c r="D152" s="18"/>
      <c r="E152" s="18"/>
      <c r="F152" s="18"/>
      <c r="G152" s="18" t="s">
        <v>1042</v>
      </c>
      <c r="H152" s="18" t="s">
        <v>1042</v>
      </c>
      <c r="I152" s="18"/>
      <c r="J152" s="18"/>
      <c r="K152" s="18"/>
      <c r="L152" s="23"/>
    </row>
    <row r="153" spans="1:12">
      <c r="A153" s="24"/>
      <c r="B153" s="18" t="s">
        <v>1265</v>
      </c>
      <c r="C153" s="18"/>
      <c r="D153" s="18"/>
      <c r="E153" s="18"/>
      <c r="F153" s="18"/>
      <c r="G153" s="18" t="s">
        <v>1061</v>
      </c>
      <c r="H153" s="18" t="s">
        <v>1061</v>
      </c>
      <c r="I153" s="18"/>
      <c r="J153" s="18"/>
      <c r="K153" s="18"/>
      <c r="L153" s="23"/>
    </row>
    <row r="154" spans="1:12">
      <c r="A154" s="24"/>
      <c r="B154" s="18" t="s">
        <v>1266</v>
      </c>
      <c r="C154" s="18"/>
      <c r="D154" s="18"/>
      <c r="E154" s="18"/>
      <c r="F154" s="18"/>
      <c r="G154" s="18" t="s">
        <v>1267</v>
      </c>
      <c r="H154" s="18" t="s">
        <v>1267</v>
      </c>
      <c r="I154" s="18"/>
      <c r="J154" s="18"/>
      <c r="K154" s="18"/>
      <c r="L154" s="23"/>
    </row>
    <row r="155" spans="1:12">
      <c r="A155" s="24"/>
      <c r="B155" s="18" t="s">
        <v>1268</v>
      </c>
      <c r="C155" s="18"/>
      <c r="D155" s="18"/>
      <c r="E155" s="18"/>
      <c r="F155" s="18"/>
      <c r="G155" s="18" t="s">
        <v>1036</v>
      </c>
      <c r="H155" s="18" t="s">
        <v>1036</v>
      </c>
      <c r="I155" s="18"/>
      <c r="J155" s="18"/>
      <c r="K155" s="18"/>
      <c r="L155" s="23"/>
    </row>
    <row r="156" spans="1:12">
      <c r="A156" s="24"/>
      <c r="B156" s="18" t="s">
        <v>1269</v>
      </c>
      <c r="C156" s="18"/>
      <c r="D156" s="18"/>
      <c r="E156" s="18"/>
      <c r="F156" s="18"/>
      <c r="G156" s="18" t="s">
        <v>1270</v>
      </c>
      <c r="H156" s="18" t="s">
        <v>1271</v>
      </c>
      <c r="I156" s="18"/>
      <c r="J156" s="18"/>
      <c r="K156" s="18"/>
      <c r="L156" s="23"/>
    </row>
    <row r="157" spans="1:12">
      <c r="A157" s="24"/>
      <c r="B157" s="18" t="s">
        <v>1272</v>
      </c>
      <c r="C157" s="18"/>
      <c r="D157" s="18"/>
      <c r="E157" s="18"/>
      <c r="F157" s="18"/>
      <c r="G157" s="18" t="s">
        <v>1040</v>
      </c>
      <c r="H157" s="18" t="s">
        <v>1271</v>
      </c>
      <c r="I157" s="18"/>
      <c r="J157" s="18"/>
      <c r="K157" s="18"/>
      <c r="L157" s="23"/>
    </row>
    <row r="158" spans="1:12">
      <c r="A158" s="24"/>
      <c r="B158" s="18" t="s">
        <v>1273</v>
      </c>
      <c r="C158" s="18"/>
      <c r="D158" s="18"/>
      <c r="E158" s="18"/>
      <c r="F158" s="18"/>
      <c r="G158" s="18" t="s">
        <v>1274</v>
      </c>
      <c r="H158" s="18" t="s">
        <v>1275</v>
      </c>
      <c r="I158" s="18"/>
      <c r="J158" s="18"/>
      <c r="K158" s="18"/>
      <c r="L158" s="23"/>
    </row>
    <row r="159" spans="1:12">
      <c r="A159" s="24"/>
      <c r="B159" s="18" t="s">
        <v>1276</v>
      </c>
      <c r="C159" s="18"/>
      <c r="D159" s="18"/>
      <c r="E159" s="18"/>
      <c r="F159" s="18"/>
      <c r="G159" s="18" t="s">
        <v>1277</v>
      </c>
      <c r="H159" s="18" t="s">
        <v>1277</v>
      </c>
      <c r="I159" s="18"/>
      <c r="J159" s="18"/>
      <c r="K159" s="18"/>
      <c r="L159" s="23"/>
    </row>
    <row r="160" spans="1:12">
      <c r="A160" s="24"/>
      <c r="B160" s="18" t="s">
        <v>1278</v>
      </c>
      <c r="C160" s="18"/>
      <c r="D160" s="18"/>
      <c r="E160" s="18"/>
      <c r="F160" s="18"/>
      <c r="G160" s="18" t="s">
        <v>1277</v>
      </c>
      <c r="H160" s="18" t="s">
        <v>1277</v>
      </c>
      <c r="I160" s="18"/>
      <c r="J160" s="18"/>
      <c r="K160" s="18"/>
      <c r="L160" s="23"/>
    </row>
    <row r="161" spans="1:12">
      <c r="A161" s="24"/>
      <c r="B161" s="18" t="s">
        <v>1279</v>
      </c>
      <c r="C161" s="18"/>
      <c r="D161" s="18"/>
      <c r="E161" s="18"/>
      <c r="F161" s="18"/>
      <c r="G161" s="18" t="s">
        <v>1270</v>
      </c>
      <c r="H161" s="18" t="s">
        <v>1270</v>
      </c>
      <c r="I161" s="18"/>
      <c r="J161" s="18"/>
      <c r="K161" s="18"/>
      <c r="L161" s="23"/>
    </row>
    <row r="162" spans="1:12">
      <c r="A162" s="24"/>
      <c r="B162" s="18" t="s">
        <v>1280</v>
      </c>
      <c r="C162" s="18"/>
      <c r="D162" s="18"/>
      <c r="E162" s="18"/>
      <c r="F162" s="18"/>
      <c r="G162" s="18" t="s">
        <v>1083</v>
      </c>
      <c r="H162" s="18" t="s">
        <v>1083</v>
      </c>
      <c r="I162" s="18"/>
      <c r="J162" s="18"/>
      <c r="K162" s="18"/>
      <c r="L162" s="23"/>
    </row>
    <row r="163" spans="1:12">
      <c r="A163" s="24"/>
      <c r="B163" s="18" t="s">
        <v>1281</v>
      </c>
      <c r="C163" s="18"/>
      <c r="D163" s="18"/>
      <c r="E163" s="18"/>
      <c r="F163" s="18"/>
      <c r="G163" s="18" t="s">
        <v>1069</v>
      </c>
      <c r="H163" s="18" t="s">
        <v>1069</v>
      </c>
      <c r="I163" s="18"/>
      <c r="J163" s="18"/>
      <c r="K163" s="18"/>
      <c r="L163" s="23"/>
    </row>
    <row r="164" spans="1:12">
      <c r="A164" s="24"/>
      <c r="B164" s="18" t="s">
        <v>1282</v>
      </c>
      <c r="C164" s="18"/>
      <c r="D164" s="18"/>
      <c r="E164" s="18"/>
      <c r="F164" s="18"/>
      <c r="G164" s="18" t="s">
        <v>1104</v>
      </c>
      <c r="H164" s="18" t="s">
        <v>1104</v>
      </c>
      <c r="I164" s="18"/>
      <c r="J164" s="18"/>
      <c r="K164" s="18"/>
      <c r="L164" s="23"/>
    </row>
    <row r="165" spans="1:12">
      <c r="A165" s="24"/>
      <c r="B165" s="18" t="s">
        <v>1283</v>
      </c>
      <c r="C165" s="18"/>
      <c r="D165" s="18"/>
      <c r="E165" s="18"/>
      <c r="F165" s="18"/>
      <c r="G165" s="18" t="s">
        <v>1267</v>
      </c>
      <c r="H165" s="18" t="s">
        <v>1267</v>
      </c>
      <c r="I165" s="18"/>
      <c r="J165" s="18"/>
      <c r="K165" s="18"/>
      <c r="L165" s="23"/>
    </row>
    <row r="166" spans="1:12">
      <c r="A166" s="24"/>
      <c r="B166" s="18" t="s">
        <v>1284</v>
      </c>
      <c r="C166" s="18"/>
      <c r="D166" s="18"/>
      <c r="E166" s="18"/>
      <c r="F166" s="18"/>
      <c r="G166" s="18" t="s">
        <v>1102</v>
      </c>
      <c r="H166" s="18" t="s">
        <v>1102</v>
      </c>
      <c r="I166" s="18"/>
      <c r="J166" s="18"/>
      <c r="K166" s="18"/>
      <c r="L166" s="23"/>
    </row>
    <row r="167" spans="1:12">
      <c r="A167" s="24"/>
      <c r="B167" s="18" t="s">
        <v>1285</v>
      </c>
      <c r="C167" s="18"/>
      <c r="D167" s="18"/>
      <c r="E167" s="18"/>
      <c r="F167" s="18"/>
      <c r="G167" s="18" t="s">
        <v>1138</v>
      </c>
      <c r="H167" s="18" t="s">
        <v>1138</v>
      </c>
      <c r="I167" s="18"/>
      <c r="J167" s="18"/>
      <c r="K167" s="18"/>
      <c r="L167" s="23"/>
    </row>
    <row r="168" spans="1:12">
      <c r="A168" s="24"/>
      <c r="B168" s="18" t="s">
        <v>1286</v>
      </c>
      <c r="C168" s="18"/>
      <c r="D168" s="18"/>
      <c r="E168" s="18"/>
      <c r="F168" s="18"/>
      <c r="G168" s="18" t="s">
        <v>1085</v>
      </c>
      <c r="H168" s="18" t="s">
        <v>1085</v>
      </c>
      <c r="I168" s="18"/>
      <c r="J168" s="18"/>
      <c r="K168" s="18"/>
      <c r="L168" s="23"/>
    </row>
    <row r="169" spans="1:12">
      <c r="A169" s="24"/>
      <c r="B169" s="18" t="s">
        <v>1287</v>
      </c>
      <c r="C169" s="18"/>
      <c r="D169" s="18"/>
      <c r="E169" s="18"/>
      <c r="F169" s="18"/>
      <c r="G169" s="18" t="s">
        <v>1087</v>
      </c>
      <c r="H169" s="18" t="s">
        <v>1087</v>
      </c>
      <c r="I169" s="18"/>
      <c r="J169" s="18"/>
      <c r="K169" s="18"/>
      <c r="L169" s="23"/>
    </row>
    <row r="170" spans="1:12">
      <c r="A170" s="24"/>
      <c r="B170" s="18" t="s">
        <v>1288</v>
      </c>
      <c r="C170" s="18"/>
      <c r="D170" s="18"/>
      <c r="E170" s="18"/>
      <c r="F170" s="18"/>
      <c r="G170" s="18" t="s">
        <v>1289</v>
      </c>
      <c r="H170" s="18" t="s">
        <v>1289</v>
      </c>
      <c r="I170" s="18"/>
      <c r="J170" s="18"/>
      <c r="K170" s="18"/>
      <c r="L170" s="23"/>
    </row>
    <row r="171" spans="1:12">
      <c r="A171" s="24"/>
      <c r="B171" s="18" t="s">
        <v>1290</v>
      </c>
      <c r="C171" s="18"/>
      <c r="D171" s="18"/>
      <c r="E171" s="18"/>
      <c r="F171" s="18"/>
      <c r="G171" s="18" t="s">
        <v>1174</v>
      </c>
      <c r="H171" s="18" t="s">
        <v>1174</v>
      </c>
      <c r="I171" s="18"/>
      <c r="J171" s="18"/>
      <c r="K171" s="18"/>
      <c r="L171" s="23"/>
    </row>
    <row r="172" spans="1:12">
      <c r="A172" s="24"/>
      <c r="B172" s="18" t="s">
        <v>1291</v>
      </c>
      <c r="C172" s="18"/>
      <c r="D172" s="18"/>
      <c r="E172" s="18"/>
      <c r="F172" s="18"/>
      <c r="G172" s="18" t="s">
        <v>1292</v>
      </c>
      <c r="H172" s="18" t="s">
        <v>1292</v>
      </c>
      <c r="I172" s="18"/>
      <c r="J172" s="18"/>
      <c r="K172" s="18"/>
      <c r="L172" s="23"/>
    </row>
    <row r="173" spans="1:12">
      <c r="A173" s="24"/>
      <c r="B173" s="18" t="s">
        <v>1293</v>
      </c>
      <c r="C173" s="18"/>
      <c r="D173" s="18"/>
      <c r="E173" s="18"/>
      <c r="F173" s="18"/>
      <c r="G173" s="18" t="s">
        <v>1231</v>
      </c>
      <c r="H173" s="18" t="s">
        <v>1231</v>
      </c>
      <c r="I173" s="18"/>
      <c r="J173" s="18"/>
      <c r="K173" s="18"/>
      <c r="L173" s="23"/>
    </row>
    <row r="174" spans="1:12">
      <c r="A174" s="24"/>
      <c r="B174" s="18" t="s">
        <v>1294</v>
      </c>
      <c r="C174" s="18"/>
      <c r="D174" s="18"/>
      <c r="E174" s="18"/>
      <c r="F174" s="18"/>
      <c r="G174" s="18" t="s">
        <v>1231</v>
      </c>
      <c r="H174" s="18" t="s">
        <v>1231</v>
      </c>
      <c r="I174" s="18"/>
      <c r="J174" s="18"/>
      <c r="K174" s="18"/>
      <c r="L174" s="23"/>
    </row>
    <row r="175" spans="1:12">
      <c r="A175" s="24"/>
      <c r="B175" s="18" t="s">
        <v>1295</v>
      </c>
      <c r="C175" s="18"/>
      <c r="D175" s="18"/>
      <c r="E175" s="18"/>
      <c r="F175" s="18"/>
      <c r="G175" s="18" t="s">
        <v>1296</v>
      </c>
      <c r="H175" s="18" t="s">
        <v>1296</v>
      </c>
      <c r="I175" s="18"/>
      <c r="J175" s="18"/>
      <c r="K175" s="18"/>
      <c r="L175" s="23"/>
    </row>
    <row r="176" spans="1:12">
      <c r="A176" s="24"/>
      <c r="B176" s="18" t="s">
        <v>1297</v>
      </c>
      <c r="C176" s="18"/>
      <c r="D176" s="18"/>
      <c r="E176" s="18"/>
      <c r="F176" s="18"/>
      <c r="G176" s="18" t="s">
        <v>1267</v>
      </c>
      <c r="H176" s="18" t="s">
        <v>1267</v>
      </c>
      <c r="I176" s="18"/>
      <c r="J176" s="18"/>
      <c r="K176" s="18"/>
      <c r="L176" s="23"/>
    </row>
    <row r="177" spans="1:12">
      <c r="A177" s="24"/>
      <c r="B177" s="18" t="s">
        <v>1298</v>
      </c>
      <c r="C177" s="18"/>
      <c r="D177" s="18"/>
      <c r="E177" s="18"/>
      <c r="F177" s="18"/>
      <c r="G177" s="18" t="s">
        <v>1102</v>
      </c>
      <c r="H177" s="18" t="s">
        <v>1102</v>
      </c>
      <c r="I177" s="18"/>
      <c r="J177" s="18"/>
      <c r="K177" s="18"/>
      <c r="L177" s="23"/>
    </row>
    <row r="178" spans="1:12">
      <c r="A178" s="24"/>
      <c r="B178" s="18" t="s">
        <v>1299</v>
      </c>
      <c r="C178" s="18"/>
      <c r="D178" s="18"/>
      <c r="E178" s="18"/>
      <c r="F178" s="18"/>
      <c r="G178" s="18" t="s">
        <v>1193</v>
      </c>
      <c r="H178" s="18" t="s">
        <v>1193</v>
      </c>
      <c r="I178" s="18"/>
      <c r="J178" s="18"/>
      <c r="K178" s="18"/>
      <c r="L178" s="23"/>
    </row>
    <row r="179" spans="1:12">
      <c r="A179" s="24"/>
      <c r="B179" s="18" t="s">
        <v>1300</v>
      </c>
      <c r="C179" s="18"/>
      <c r="D179" s="18"/>
      <c r="E179" s="18"/>
      <c r="F179" s="18"/>
      <c r="G179" s="18" t="s">
        <v>1301</v>
      </c>
      <c r="H179" s="18" t="s">
        <v>1301</v>
      </c>
      <c r="I179" s="18"/>
      <c r="J179" s="18"/>
      <c r="K179" s="18"/>
      <c r="L179" s="23"/>
    </row>
    <row r="180" spans="1:12">
      <c r="A180" s="24"/>
      <c r="B180" s="18" t="s">
        <v>1302</v>
      </c>
      <c r="C180" s="18"/>
      <c r="D180" s="18"/>
      <c r="E180" s="18"/>
      <c r="F180" s="18"/>
      <c r="G180" s="18" t="s">
        <v>1303</v>
      </c>
      <c r="H180" s="18" t="s">
        <v>1303</v>
      </c>
      <c r="I180" s="18"/>
      <c r="J180" s="18"/>
      <c r="K180" s="18"/>
      <c r="L180" s="23"/>
    </row>
    <row r="181" spans="1:12">
      <c r="A181" s="24"/>
      <c r="B181" s="18" t="s">
        <v>1304</v>
      </c>
      <c r="C181" s="18"/>
      <c r="D181" s="18"/>
      <c r="E181" s="18"/>
      <c r="F181" s="18"/>
      <c r="G181" s="18" t="s">
        <v>1305</v>
      </c>
      <c r="H181" s="18" t="s">
        <v>1305</v>
      </c>
      <c r="I181" s="18"/>
      <c r="J181" s="18"/>
      <c r="K181" s="18"/>
      <c r="L181" s="23"/>
    </row>
    <row r="182" spans="1:12">
      <c r="A182" s="24"/>
      <c r="B182" s="18" t="s">
        <v>1306</v>
      </c>
      <c r="C182" s="18"/>
      <c r="D182" s="18"/>
      <c r="E182" s="18"/>
      <c r="F182" s="18"/>
      <c r="G182" s="18" t="s">
        <v>1305</v>
      </c>
      <c r="H182" s="18" t="s">
        <v>1305</v>
      </c>
      <c r="I182" s="18"/>
      <c r="J182" s="18"/>
      <c r="K182" s="18"/>
      <c r="L182" s="23"/>
    </row>
    <row r="183" spans="1:12">
      <c r="A183" s="24"/>
      <c r="B183" s="18" t="s">
        <v>1307</v>
      </c>
      <c r="C183" s="18"/>
      <c r="D183" s="18"/>
      <c r="E183" s="18"/>
      <c r="F183" s="18"/>
      <c r="G183" s="18" t="s">
        <v>1308</v>
      </c>
      <c r="H183" s="18" t="s">
        <v>1308</v>
      </c>
      <c r="I183" s="18"/>
      <c r="J183" s="18"/>
      <c r="K183" s="18"/>
      <c r="L183" s="23"/>
    </row>
    <row r="184" spans="1:12">
      <c r="A184" s="24"/>
      <c r="B184" s="18" t="s">
        <v>1309</v>
      </c>
      <c r="C184" s="18"/>
      <c r="D184" s="18"/>
      <c r="E184" s="18"/>
      <c r="F184" s="18"/>
      <c r="G184" s="18" t="s">
        <v>1236</v>
      </c>
      <c r="H184" s="18" t="s">
        <v>1236</v>
      </c>
      <c r="I184" s="18"/>
      <c r="J184" s="18"/>
      <c r="K184" s="18"/>
      <c r="L184" s="23"/>
    </row>
    <row r="185" spans="1:12">
      <c r="A185" s="24"/>
      <c r="B185" s="18" t="s">
        <v>1310</v>
      </c>
      <c r="C185" s="18"/>
      <c r="D185" s="18"/>
      <c r="E185" s="18"/>
      <c r="F185" s="18"/>
      <c r="G185" s="18" t="s">
        <v>1236</v>
      </c>
      <c r="H185" s="18" t="s">
        <v>1236</v>
      </c>
      <c r="I185" s="18"/>
      <c r="J185" s="18"/>
      <c r="K185" s="18"/>
      <c r="L185" s="23"/>
    </row>
    <row r="186" spans="1:12">
      <c r="A186" s="24"/>
      <c r="B186" s="18" t="s">
        <v>1311</v>
      </c>
      <c r="C186" s="18"/>
      <c r="D186" s="18"/>
      <c r="E186" s="18"/>
      <c r="F186" s="18"/>
      <c r="G186" s="23" t="s">
        <v>1091</v>
      </c>
      <c r="H186" s="18" t="s">
        <v>1091</v>
      </c>
      <c r="I186" s="18"/>
      <c r="J186" s="18"/>
      <c r="K186" s="18"/>
      <c r="L186" s="23"/>
    </row>
    <row r="187" spans="1:12">
      <c r="A187" s="24"/>
      <c r="B187" s="18" t="s">
        <v>1312</v>
      </c>
      <c r="C187" s="18"/>
      <c r="D187" s="18"/>
      <c r="E187" s="18"/>
      <c r="F187" s="18"/>
      <c r="G187" s="23" t="s">
        <v>1126</v>
      </c>
      <c r="H187" s="18" t="s">
        <v>1126</v>
      </c>
      <c r="I187" s="18"/>
      <c r="J187" s="18"/>
      <c r="K187" s="18"/>
      <c r="L187" s="23"/>
    </row>
    <row r="188" spans="1:12">
      <c r="A188" s="24"/>
      <c r="B188" s="18" t="s">
        <v>1313</v>
      </c>
      <c r="C188" s="18"/>
      <c r="D188" s="18"/>
      <c r="E188" s="18"/>
      <c r="F188" s="18"/>
      <c r="G188" s="18" t="s">
        <v>1314</v>
      </c>
      <c r="H188" s="18" t="s">
        <v>1315</v>
      </c>
      <c r="I188" s="18"/>
      <c r="J188" s="18"/>
      <c r="K188" s="18"/>
      <c r="L188" s="23"/>
    </row>
    <row r="189" spans="1:12">
      <c r="A189" s="24"/>
      <c r="B189" s="18" t="s">
        <v>1316</v>
      </c>
      <c r="C189" s="18"/>
      <c r="D189" s="18"/>
      <c r="E189" s="18"/>
      <c r="F189" s="18"/>
      <c r="G189" s="18" t="s">
        <v>1317</v>
      </c>
      <c r="H189" s="18" t="s">
        <v>1231</v>
      </c>
      <c r="I189" s="18"/>
      <c r="J189" s="18"/>
      <c r="K189" s="18"/>
      <c r="L189" s="23"/>
    </row>
    <row r="190" spans="1:12">
      <c r="A190" s="24"/>
      <c r="B190" s="18" t="s">
        <v>1318</v>
      </c>
      <c r="C190" s="18"/>
      <c r="D190" s="18"/>
      <c r="E190" s="18"/>
      <c r="F190" s="18"/>
      <c r="G190" s="18" t="s">
        <v>1317</v>
      </c>
      <c r="H190" s="18" t="s">
        <v>1317</v>
      </c>
      <c r="I190" s="18"/>
      <c r="J190" s="18"/>
      <c r="K190" s="18"/>
      <c r="L190" s="23"/>
    </row>
    <row r="191" spans="1:12">
      <c r="A191" s="24"/>
      <c r="B191" s="18" t="s">
        <v>1319</v>
      </c>
      <c r="C191" s="18"/>
      <c r="D191" s="18"/>
      <c r="E191" s="18"/>
      <c r="F191" s="18"/>
      <c r="G191" s="18" t="s">
        <v>1320</v>
      </c>
      <c r="H191" s="18" t="s">
        <v>1321</v>
      </c>
      <c r="I191" s="18"/>
      <c r="J191" s="18"/>
      <c r="K191" s="18"/>
      <c r="L191" s="23"/>
    </row>
    <row r="192" spans="1:12">
      <c r="A192" s="24"/>
      <c r="B192" s="18" t="s">
        <v>1322</v>
      </c>
      <c r="C192" s="18"/>
      <c r="D192" s="18"/>
      <c r="E192" s="18"/>
      <c r="F192" s="18"/>
      <c r="G192" s="18" t="s">
        <v>1320</v>
      </c>
      <c r="H192" s="18" t="s">
        <v>1321</v>
      </c>
      <c r="I192" s="18"/>
      <c r="J192" s="18"/>
      <c r="K192" s="18"/>
      <c r="L192" s="23"/>
    </row>
    <row r="193" spans="1:12">
      <c r="A193" s="24"/>
      <c r="B193" s="18" t="s">
        <v>1323</v>
      </c>
      <c r="C193" s="18"/>
      <c r="D193" s="18"/>
      <c r="E193" s="18"/>
      <c r="F193" s="18"/>
      <c r="G193" s="18" t="s">
        <v>1324</v>
      </c>
      <c r="H193" s="18" t="s">
        <v>1325</v>
      </c>
      <c r="I193" s="18"/>
      <c r="J193" s="18"/>
      <c r="K193" s="18"/>
      <c r="L193" s="23"/>
    </row>
    <row r="194" spans="1:12">
      <c r="A194" s="24"/>
      <c r="B194" s="18" t="s">
        <v>1326</v>
      </c>
      <c r="C194" s="18"/>
      <c r="D194" s="18"/>
      <c r="E194" s="18"/>
      <c r="F194" s="18"/>
      <c r="G194" s="18" t="s">
        <v>1317</v>
      </c>
      <c r="H194" s="18" t="s">
        <v>1231</v>
      </c>
      <c r="I194" s="18"/>
      <c r="J194" s="18"/>
      <c r="K194" s="18"/>
      <c r="L194" s="23"/>
    </row>
    <row r="195" spans="1:12">
      <c r="A195" s="24"/>
      <c r="B195" s="18" t="s">
        <v>1327</v>
      </c>
      <c r="C195" s="18"/>
      <c r="D195" s="18"/>
      <c r="E195" s="18"/>
      <c r="F195" s="18"/>
      <c r="G195" s="18" t="s">
        <v>1317</v>
      </c>
      <c r="H195" s="18" t="s">
        <v>1317</v>
      </c>
      <c r="I195" s="18"/>
      <c r="J195" s="18"/>
      <c r="K195" s="18"/>
      <c r="L195" s="23"/>
    </row>
    <row r="196" spans="1:12">
      <c r="A196" s="24"/>
      <c r="B196" s="18" t="s">
        <v>1328</v>
      </c>
      <c r="C196" s="18"/>
      <c r="D196" s="18"/>
      <c r="E196" s="18"/>
      <c r="F196" s="18"/>
      <c r="G196" s="18" t="s">
        <v>1320</v>
      </c>
      <c r="H196" s="18" t="s">
        <v>1321</v>
      </c>
      <c r="I196" s="18"/>
      <c r="J196" s="18"/>
      <c r="K196" s="18"/>
      <c r="L196" s="23"/>
    </row>
    <row r="197" spans="1:12">
      <c r="A197" s="24"/>
      <c r="B197" s="18" t="s">
        <v>1329</v>
      </c>
      <c r="C197" s="18"/>
      <c r="D197" s="18"/>
      <c r="E197" s="18"/>
      <c r="F197" s="18"/>
      <c r="G197" s="18" t="s">
        <v>1320</v>
      </c>
      <c r="H197" s="18" t="s">
        <v>1321</v>
      </c>
      <c r="I197" s="18"/>
      <c r="J197" s="18"/>
      <c r="K197" s="18"/>
      <c r="L197" s="23"/>
    </row>
    <row r="198" spans="1:12">
      <c r="A198" s="24"/>
      <c r="B198" s="18" t="s">
        <v>1330</v>
      </c>
      <c r="C198" s="18"/>
      <c r="D198" s="18"/>
      <c r="E198" s="18"/>
      <c r="F198" s="18"/>
      <c r="G198" s="18" t="s">
        <v>1324</v>
      </c>
      <c r="H198" s="18" t="s">
        <v>1325</v>
      </c>
      <c r="I198" s="18"/>
      <c r="J198" s="18"/>
      <c r="K198" s="18"/>
      <c r="L198" s="23"/>
    </row>
    <row r="199" spans="1:12">
      <c r="A199" s="24"/>
      <c r="B199" s="18" t="s">
        <v>1331</v>
      </c>
      <c r="C199" s="18"/>
      <c r="D199" s="18"/>
      <c r="E199" s="18"/>
      <c r="F199" s="18"/>
      <c r="G199" s="18" t="s">
        <v>1301</v>
      </c>
      <c r="H199" s="18" t="s">
        <v>1301</v>
      </c>
      <c r="I199" s="18"/>
      <c r="J199" s="18"/>
      <c r="K199" s="18"/>
      <c r="L199" s="23"/>
    </row>
    <row r="200" spans="1:12">
      <c r="A200" s="24"/>
      <c r="B200" s="18" t="s">
        <v>1332</v>
      </c>
      <c r="C200" s="18"/>
      <c r="D200" s="18"/>
      <c r="E200" s="18"/>
      <c r="F200" s="18"/>
      <c r="G200" s="18" t="s">
        <v>1303</v>
      </c>
      <c r="H200" s="18" t="s">
        <v>1303</v>
      </c>
      <c r="I200" s="18"/>
      <c r="J200" s="18"/>
      <c r="K200" s="18"/>
      <c r="L200" s="23"/>
    </row>
    <row r="201" spans="1:12">
      <c r="A201" s="24"/>
      <c r="B201" s="18" t="s">
        <v>1333</v>
      </c>
      <c r="C201" s="18"/>
      <c r="D201" s="18"/>
      <c r="E201" s="18"/>
      <c r="F201" s="18"/>
      <c r="G201" s="18" t="s">
        <v>1140</v>
      </c>
      <c r="H201" s="18" t="s">
        <v>1140</v>
      </c>
      <c r="I201" s="18"/>
      <c r="J201" s="18"/>
      <c r="K201" s="18"/>
      <c r="L201" s="23"/>
    </row>
    <row r="202" spans="1:12">
      <c r="A202" s="24"/>
      <c r="B202" s="18" t="s">
        <v>1334</v>
      </c>
      <c r="C202" s="18"/>
      <c r="D202" s="18"/>
      <c r="E202" s="18"/>
      <c r="F202" s="18"/>
      <c r="G202" s="18" t="s">
        <v>1140</v>
      </c>
      <c r="H202" s="18" t="s">
        <v>1140</v>
      </c>
      <c r="I202" s="18"/>
      <c r="J202" s="18"/>
      <c r="K202" s="18"/>
      <c r="L202" s="23"/>
    </row>
    <row r="203" spans="1:12">
      <c r="A203" s="24"/>
      <c r="B203" s="18" t="s">
        <v>1335</v>
      </c>
      <c r="C203" s="18"/>
      <c r="D203" s="18"/>
      <c r="E203" s="18"/>
      <c r="F203" s="18"/>
      <c r="G203" s="18" t="s">
        <v>1336</v>
      </c>
      <c r="H203" s="18" t="s">
        <v>1336</v>
      </c>
      <c r="I203" s="18"/>
      <c r="J203" s="18"/>
      <c r="K203" s="18"/>
      <c r="L203" s="23"/>
    </row>
    <row r="204" spans="1:12">
      <c r="A204" s="24"/>
      <c r="B204" s="18" t="s">
        <v>1337</v>
      </c>
      <c r="C204" s="18"/>
      <c r="D204" s="18"/>
      <c r="E204" s="18"/>
      <c r="F204" s="18"/>
      <c r="G204" s="18" t="s">
        <v>1135</v>
      </c>
      <c r="H204" s="18" t="s">
        <v>1135</v>
      </c>
      <c r="I204" s="18"/>
      <c r="J204" s="18"/>
      <c r="K204" s="18"/>
      <c r="L204" s="23"/>
    </row>
    <row r="205" spans="1:12">
      <c r="A205" s="24"/>
      <c r="B205" s="18" t="s">
        <v>1338</v>
      </c>
      <c r="C205" s="18"/>
      <c r="D205" s="18"/>
      <c r="E205" s="18"/>
      <c r="F205" s="18"/>
      <c r="G205" s="18" t="s">
        <v>1100</v>
      </c>
      <c r="H205" s="18" t="s">
        <v>1100</v>
      </c>
      <c r="I205" s="18"/>
      <c r="J205" s="18"/>
      <c r="K205" s="18"/>
      <c r="L205" s="23"/>
    </row>
    <row r="206" spans="1:12">
      <c r="A206" s="24"/>
      <c r="B206" s="18" t="s">
        <v>1339</v>
      </c>
      <c r="C206" s="18"/>
      <c r="D206" s="18"/>
      <c r="E206" s="18"/>
      <c r="F206" s="18"/>
      <c r="G206" s="18" t="s">
        <v>1340</v>
      </c>
      <c r="H206" s="18" t="s">
        <v>1340</v>
      </c>
      <c r="I206" s="18"/>
      <c r="J206" s="18"/>
      <c r="K206" s="18"/>
      <c r="L206" s="23"/>
    </row>
    <row r="207" spans="1:12">
      <c r="A207" s="24"/>
      <c r="B207" s="18" t="s">
        <v>1341</v>
      </c>
      <c r="C207" s="18"/>
      <c r="D207" s="18"/>
      <c r="E207" s="18"/>
      <c r="F207" s="18"/>
      <c r="G207" s="18" t="s">
        <v>1036</v>
      </c>
      <c r="H207" s="18" t="s">
        <v>1036</v>
      </c>
      <c r="I207" s="18"/>
      <c r="J207" s="18"/>
      <c r="K207" s="18"/>
      <c r="L207" s="23"/>
    </row>
    <row r="208" spans="1:12">
      <c r="A208" s="24"/>
      <c r="B208" s="18" t="s">
        <v>1342</v>
      </c>
      <c r="C208" s="18"/>
      <c r="D208" s="18"/>
      <c r="E208" s="18"/>
      <c r="F208" s="18"/>
      <c r="G208" s="18" t="s">
        <v>1038</v>
      </c>
      <c r="H208" s="18" t="s">
        <v>1038</v>
      </c>
      <c r="I208" s="18"/>
      <c r="J208" s="18"/>
      <c r="K208" s="18"/>
      <c r="L208" s="23"/>
    </row>
    <row r="209" spans="1:12">
      <c r="A209" s="24"/>
      <c r="B209" s="18" t="s">
        <v>1343</v>
      </c>
      <c r="C209" s="18"/>
      <c r="D209" s="18"/>
      <c r="E209" s="18"/>
      <c r="F209" s="18"/>
      <c r="G209" s="18" t="s">
        <v>1344</v>
      </c>
      <c r="H209" s="18" t="s">
        <v>1344</v>
      </c>
      <c r="I209" s="18"/>
      <c r="J209" s="18"/>
      <c r="K209" s="18"/>
      <c r="L209" s="23"/>
    </row>
    <row r="210" spans="1:12">
      <c r="A210" s="24"/>
      <c r="B210" s="18" t="s">
        <v>1345</v>
      </c>
      <c r="C210" s="18"/>
      <c r="D210" s="18"/>
      <c r="E210" s="18"/>
      <c r="F210" s="18"/>
      <c r="G210" s="18" t="s">
        <v>1267</v>
      </c>
      <c r="H210" s="18" t="s">
        <v>1267</v>
      </c>
      <c r="I210" s="18"/>
      <c r="J210" s="18"/>
      <c r="K210" s="18"/>
      <c r="L210" s="23"/>
    </row>
    <row r="211" spans="1:12">
      <c r="A211" s="24"/>
      <c r="B211" s="18" t="s">
        <v>1346</v>
      </c>
      <c r="C211" s="18"/>
      <c r="D211" s="18"/>
      <c r="E211" s="18"/>
      <c r="F211" s="18"/>
      <c r="G211" s="18" t="s">
        <v>1102</v>
      </c>
      <c r="H211" s="18" t="s">
        <v>1102</v>
      </c>
      <c r="I211" s="18"/>
      <c r="J211" s="18"/>
      <c r="K211" s="18"/>
      <c r="L211" s="23"/>
    </row>
    <row r="212" spans="1:12">
      <c r="A212" s="24"/>
      <c r="B212" s="18" t="s">
        <v>1347</v>
      </c>
      <c r="C212" s="18"/>
      <c r="D212" s="18"/>
      <c r="E212" s="18"/>
      <c r="F212" s="18"/>
      <c r="G212" s="18" t="s">
        <v>1126</v>
      </c>
      <c r="H212" s="18" t="s">
        <v>1126</v>
      </c>
      <c r="I212" s="18"/>
      <c r="J212" s="18"/>
      <c r="K212" s="18"/>
      <c r="L212" s="23"/>
    </row>
    <row r="213" spans="1:12">
      <c r="A213" s="24"/>
      <c r="B213" s="18" t="s">
        <v>1348</v>
      </c>
      <c r="C213" s="18"/>
      <c r="D213" s="18"/>
      <c r="E213" s="18"/>
      <c r="F213" s="18"/>
      <c r="G213" s="18" t="s">
        <v>1061</v>
      </c>
      <c r="H213" s="18" t="s">
        <v>1061</v>
      </c>
      <c r="I213" s="18"/>
      <c r="J213" s="18"/>
      <c r="K213" s="18"/>
      <c r="L213" s="23"/>
    </row>
    <row r="214" spans="1:12">
      <c r="A214" s="24"/>
      <c r="B214" s="18" t="s">
        <v>1349</v>
      </c>
      <c r="C214" s="18"/>
      <c r="D214" s="18"/>
      <c r="E214" s="18"/>
      <c r="F214" s="18"/>
      <c r="G214" s="18" t="s">
        <v>1267</v>
      </c>
      <c r="H214" s="18" t="s">
        <v>1267</v>
      </c>
      <c r="I214" s="18"/>
      <c r="J214" s="18"/>
      <c r="K214" s="18"/>
      <c r="L214" s="23"/>
    </row>
    <row r="215" spans="1:12">
      <c r="A215" s="24"/>
      <c r="B215" s="18" t="s">
        <v>1350</v>
      </c>
      <c r="C215" s="18"/>
      <c r="D215" s="18"/>
      <c r="E215" s="18"/>
      <c r="F215" s="18"/>
      <c r="G215" s="18" t="s">
        <v>1126</v>
      </c>
      <c r="H215" s="18" t="s">
        <v>1126</v>
      </c>
      <c r="I215" s="18"/>
      <c r="J215" s="18"/>
      <c r="K215" s="18"/>
      <c r="L215" s="23"/>
    </row>
    <row r="216" spans="1:12">
      <c r="A216" s="24"/>
      <c r="B216" s="18" t="s">
        <v>1351</v>
      </c>
      <c r="C216" s="18"/>
      <c r="D216" s="18"/>
      <c r="E216" s="18"/>
      <c r="F216" s="18"/>
      <c r="G216" s="18" t="s">
        <v>1352</v>
      </c>
      <c r="H216" s="18" t="s">
        <v>1352</v>
      </c>
      <c r="I216" s="18"/>
      <c r="J216" s="18"/>
      <c r="K216" s="18"/>
      <c r="L216" s="23"/>
    </row>
    <row r="217" spans="1:12">
      <c r="A217" s="24"/>
      <c r="B217" s="18" t="s">
        <v>1353</v>
      </c>
      <c r="C217" s="18"/>
      <c r="D217" s="18"/>
      <c r="E217" s="18"/>
      <c r="F217" s="18"/>
      <c r="G217" s="18" t="s">
        <v>1352</v>
      </c>
      <c r="H217" s="18" t="s">
        <v>1352</v>
      </c>
      <c r="I217" s="18"/>
      <c r="J217" s="18"/>
      <c r="K217" s="18"/>
      <c r="L217" s="23"/>
    </row>
    <row r="218" spans="1:12">
      <c r="A218" s="24"/>
      <c r="B218" s="18" t="s">
        <v>1354</v>
      </c>
      <c r="C218" s="18"/>
      <c r="D218" s="18"/>
      <c r="E218" s="18"/>
      <c r="F218" s="18"/>
      <c r="G218" s="18" t="s">
        <v>1355</v>
      </c>
      <c r="H218" s="18" t="s">
        <v>1355</v>
      </c>
      <c r="I218" s="18"/>
      <c r="J218" s="18"/>
      <c r="K218" s="18"/>
      <c r="L218" s="23"/>
    </row>
    <row r="219" spans="1:12">
      <c r="A219" s="24"/>
      <c r="B219" s="18" t="s">
        <v>1356</v>
      </c>
      <c r="C219" s="18"/>
      <c r="D219" s="18"/>
      <c r="E219" s="18"/>
      <c r="F219" s="18"/>
      <c r="G219" s="18" t="s">
        <v>1357</v>
      </c>
      <c r="H219" s="18" t="s">
        <v>1357</v>
      </c>
      <c r="I219" s="18"/>
      <c r="J219" s="18"/>
      <c r="K219" s="18"/>
      <c r="L219" s="23"/>
    </row>
    <row r="220" spans="1:12">
      <c r="A220" s="24"/>
      <c r="B220" s="18" t="s">
        <v>1358</v>
      </c>
      <c r="C220" s="18"/>
      <c r="D220" s="18"/>
      <c r="E220" s="18"/>
      <c r="F220" s="18"/>
      <c r="G220" s="18" t="s">
        <v>1359</v>
      </c>
      <c r="H220" s="18" t="s">
        <v>1359</v>
      </c>
      <c r="I220" s="18"/>
      <c r="J220" s="18"/>
      <c r="K220" s="18"/>
      <c r="L220" s="23"/>
    </row>
    <row r="221" spans="1:12">
      <c r="A221" s="24"/>
      <c r="B221" s="18" t="s">
        <v>1360</v>
      </c>
      <c r="C221" s="18"/>
      <c r="D221" s="18"/>
      <c r="E221" s="18"/>
      <c r="F221" s="18"/>
      <c r="G221" s="18" t="s">
        <v>1359</v>
      </c>
      <c r="H221" s="18" t="s">
        <v>1359</v>
      </c>
      <c r="I221" s="18"/>
      <c r="J221" s="18"/>
      <c r="K221" s="18"/>
      <c r="L221" s="23"/>
    </row>
    <row r="222" spans="1:12">
      <c r="A222" s="24"/>
      <c r="B222" s="18" t="s">
        <v>1361</v>
      </c>
      <c r="C222" s="18"/>
      <c r="D222" s="18"/>
      <c r="E222" s="18"/>
      <c r="F222" s="18"/>
      <c r="G222" s="18" t="s">
        <v>1362</v>
      </c>
      <c r="H222" s="18" t="s">
        <v>1363</v>
      </c>
      <c r="I222" s="18"/>
      <c r="J222" s="18"/>
      <c r="K222" s="18"/>
      <c r="L222" s="23"/>
    </row>
    <row r="223" spans="1:12">
      <c r="A223" s="24"/>
      <c r="B223" s="18" t="s">
        <v>1364</v>
      </c>
      <c r="C223" s="18"/>
      <c r="D223" s="18"/>
      <c r="E223" s="18"/>
      <c r="F223" s="18"/>
      <c r="G223" s="18" t="s">
        <v>1362</v>
      </c>
      <c r="H223" s="18" t="s">
        <v>1363</v>
      </c>
      <c r="I223" s="18"/>
      <c r="J223" s="18"/>
      <c r="K223" s="18"/>
      <c r="L223" s="23"/>
    </row>
    <row r="224" spans="1:12">
      <c r="A224" s="24"/>
      <c r="B224" s="18" t="s">
        <v>1365</v>
      </c>
      <c r="C224" s="18"/>
      <c r="D224" s="18"/>
      <c r="E224" s="18"/>
      <c r="F224" s="18"/>
      <c r="G224" s="18" t="s">
        <v>1362</v>
      </c>
      <c r="H224" s="18" t="s">
        <v>1363</v>
      </c>
      <c r="I224" s="18"/>
      <c r="J224" s="18"/>
      <c r="K224" s="18"/>
      <c r="L224" s="23"/>
    </row>
    <row r="225" spans="1:12">
      <c r="A225" s="24"/>
      <c r="B225" s="18" t="s">
        <v>1366</v>
      </c>
      <c r="C225" s="18"/>
      <c r="D225" s="18"/>
      <c r="E225" s="18"/>
      <c r="F225" s="18"/>
      <c r="G225" s="18" t="s">
        <v>1362</v>
      </c>
      <c r="H225" s="18" t="s">
        <v>1363</v>
      </c>
      <c r="I225" s="18"/>
      <c r="J225" s="18"/>
      <c r="K225" s="18"/>
      <c r="L225" s="23"/>
    </row>
    <row r="226" spans="1:12">
      <c r="A226" s="24"/>
      <c r="B226" s="18" t="s">
        <v>1367</v>
      </c>
      <c r="C226" s="18"/>
      <c r="D226" s="18"/>
      <c r="E226" s="18"/>
      <c r="F226" s="18"/>
      <c r="G226" s="18" t="s">
        <v>1362</v>
      </c>
      <c r="H226" s="18" t="s">
        <v>1363</v>
      </c>
      <c r="I226" s="18"/>
      <c r="J226" s="18"/>
      <c r="K226" s="18"/>
      <c r="L226" s="23"/>
    </row>
    <row r="227" spans="1:12">
      <c r="A227" s="24"/>
      <c r="B227" s="18" t="s">
        <v>1368</v>
      </c>
      <c r="C227" s="18"/>
      <c r="D227" s="18"/>
      <c r="E227" s="18"/>
      <c r="F227" s="18"/>
      <c r="G227" s="18" t="s">
        <v>1362</v>
      </c>
      <c r="H227" s="18" t="s">
        <v>1363</v>
      </c>
      <c r="I227" s="18"/>
      <c r="J227" s="18"/>
      <c r="K227" s="18"/>
      <c r="L227" s="23"/>
    </row>
    <row r="228" spans="1:12">
      <c r="A228" s="24"/>
      <c r="B228" s="18" t="s">
        <v>1369</v>
      </c>
      <c r="C228" s="18"/>
      <c r="D228" s="18"/>
      <c r="E228" s="18"/>
      <c r="F228" s="18"/>
      <c r="G228" s="18" t="s">
        <v>1362</v>
      </c>
      <c r="H228" s="18" t="s">
        <v>1363</v>
      </c>
      <c r="I228" s="18"/>
      <c r="J228" s="18"/>
      <c r="K228" s="18"/>
      <c r="L228" s="23"/>
    </row>
    <row r="229" spans="1:12">
      <c r="A229" s="24"/>
      <c r="B229" s="18" t="s">
        <v>1370</v>
      </c>
      <c r="C229" s="18"/>
      <c r="D229" s="18"/>
      <c r="E229" s="18"/>
      <c r="F229" s="18"/>
      <c r="G229" s="18" t="s">
        <v>1371</v>
      </c>
      <c r="H229" s="18" t="s">
        <v>1371</v>
      </c>
      <c r="I229" s="18"/>
      <c r="J229" s="18"/>
      <c r="K229" s="18"/>
      <c r="L229" s="23"/>
    </row>
    <row r="230" spans="1:12">
      <c r="A230" s="24"/>
      <c r="B230" s="18" t="s">
        <v>1372</v>
      </c>
      <c r="C230" s="18"/>
      <c r="D230" s="18"/>
      <c r="E230" s="18"/>
      <c r="F230" s="18"/>
      <c r="G230" s="18" t="s">
        <v>1371</v>
      </c>
      <c r="H230" s="18" t="s">
        <v>1371</v>
      </c>
      <c r="I230" s="18"/>
      <c r="J230" s="18"/>
      <c r="K230" s="18"/>
      <c r="L230" s="23"/>
    </row>
    <row r="231" spans="1:12">
      <c r="A231" s="24"/>
      <c r="B231" s="18" t="s">
        <v>1373</v>
      </c>
      <c r="C231" s="18"/>
      <c r="D231" s="18"/>
      <c r="E231" s="18"/>
      <c r="F231" s="18"/>
      <c r="G231" s="18" t="s">
        <v>1374</v>
      </c>
      <c r="H231" s="18" t="s">
        <v>1374</v>
      </c>
      <c r="I231" s="18"/>
      <c r="J231" s="18"/>
      <c r="K231" s="18"/>
      <c r="L231" s="23"/>
    </row>
    <row r="232" spans="1:12">
      <c r="A232" s="24"/>
      <c r="B232" s="18" t="s">
        <v>1375</v>
      </c>
      <c r="C232" s="18"/>
      <c r="D232" s="18"/>
      <c r="E232" s="18"/>
      <c r="F232" s="18"/>
      <c r="G232" s="18" t="s">
        <v>1277</v>
      </c>
      <c r="H232" s="18" t="s">
        <v>1277</v>
      </c>
      <c r="I232" s="18"/>
      <c r="J232" s="18"/>
      <c r="K232" s="18"/>
      <c r="L232" s="23"/>
    </row>
    <row r="233" spans="1:12">
      <c r="A233" s="24"/>
      <c r="B233" s="18" t="s">
        <v>1376</v>
      </c>
      <c r="C233" s="18"/>
      <c r="D233" s="18"/>
      <c r="E233" s="18"/>
      <c r="F233" s="18"/>
      <c r="G233" s="18" t="s">
        <v>1277</v>
      </c>
      <c r="H233" s="18" t="s">
        <v>1277</v>
      </c>
      <c r="I233" s="18"/>
      <c r="J233" s="18"/>
      <c r="K233" s="18"/>
      <c r="L233" s="23"/>
    </row>
    <row r="234" spans="1:12">
      <c r="A234" s="24"/>
      <c r="B234" s="18" t="s">
        <v>1377</v>
      </c>
      <c r="C234" s="18"/>
      <c r="D234" s="18"/>
      <c r="E234" s="18"/>
      <c r="F234" s="18"/>
      <c r="G234" s="18" t="s">
        <v>1378</v>
      </c>
      <c r="H234" s="18" t="s">
        <v>1378</v>
      </c>
      <c r="I234" s="18"/>
      <c r="J234" s="18"/>
      <c r="K234" s="18"/>
      <c r="L234" s="23"/>
    </row>
    <row r="235" spans="1:12">
      <c r="A235" s="24"/>
      <c r="B235" s="18" t="s">
        <v>1379</v>
      </c>
      <c r="C235" s="18"/>
      <c r="D235" s="18"/>
      <c r="E235" s="18"/>
      <c r="F235" s="18"/>
      <c r="G235" s="18" t="s">
        <v>1032</v>
      </c>
      <c r="H235" s="18" t="s">
        <v>1032</v>
      </c>
      <c r="I235" s="18"/>
      <c r="J235" s="18"/>
      <c r="K235" s="18"/>
      <c r="L235" s="23"/>
    </row>
    <row r="236" spans="1:12">
      <c r="A236" s="24"/>
      <c r="B236" s="18" t="s">
        <v>1380</v>
      </c>
      <c r="C236" s="18"/>
      <c r="D236" s="18"/>
      <c r="E236" s="18"/>
      <c r="F236" s="18"/>
      <c r="G236" s="18" t="s">
        <v>1061</v>
      </c>
      <c r="H236" s="18" t="s">
        <v>1061</v>
      </c>
      <c r="I236" s="18"/>
      <c r="J236" s="18"/>
      <c r="K236" s="18"/>
      <c r="L236" s="23"/>
    </row>
    <row r="237" spans="1:12">
      <c r="A237" s="24"/>
      <c r="B237" s="18" t="s">
        <v>1381</v>
      </c>
      <c r="C237" s="18"/>
      <c r="D237" s="18"/>
      <c r="E237" s="18"/>
      <c r="F237" s="18"/>
      <c r="G237" s="18" t="s">
        <v>1382</v>
      </c>
      <c r="H237" s="18" t="s">
        <v>1382</v>
      </c>
      <c r="I237" s="18"/>
      <c r="J237" s="18"/>
      <c r="K237" s="18"/>
      <c r="L237" s="23"/>
    </row>
    <row r="238" spans="1:12">
      <c r="A238" s="24"/>
      <c r="B238" s="18" t="s">
        <v>1383</v>
      </c>
      <c r="C238" s="18"/>
      <c r="D238" s="18"/>
      <c r="E238" s="18"/>
      <c r="F238" s="18"/>
      <c r="G238" s="18" t="s">
        <v>1384</v>
      </c>
      <c r="H238" s="18" t="s">
        <v>1296</v>
      </c>
      <c r="I238" s="18"/>
      <c r="J238" s="18"/>
      <c r="K238" s="18"/>
      <c r="L238" s="23"/>
    </row>
    <row r="239" spans="1:12">
      <c r="A239" s="24"/>
      <c r="B239" s="18" t="s">
        <v>1385</v>
      </c>
      <c r="C239" s="18"/>
      <c r="D239" s="18"/>
      <c r="E239" s="18"/>
      <c r="F239" s="18"/>
      <c r="G239" s="18" t="s">
        <v>1296</v>
      </c>
      <c r="H239" s="18" t="s">
        <v>1296</v>
      </c>
      <c r="I239" s="18"/>
      <c r="J239" s="18"/>
      <c r="K239" s="18"/>
      <c r="L239" s="23"/>
    </row>
    <row r="240" spans="1:12">
      <c r="A240" s="24"/>
      <c r="B240" s="18" t="s">
        <v>1386</v>
      </c>
      <c r="C240" s="18"/>
      <c r="D240" s="18"/>
      <c r="E240" s="18"/>
      <c r="F240" s="18"/>
      <c r="G240" s="18" t="s">
        <v>1387</v>
      </c>
      <c r="H240" s="18" t="s">
        <v>1388</v>
      </c>
      <c r="I240" s="18"/>
      <c r="J240" s="18"/>
      <c r="K240" s="18"/>
      <c r="L240" s="23"/>
    </row>
    <row r="241" spans="1:12">
      <c r="A241" s="24"/>
      <c r="B241" s="18" t="s">
        <v>1389</v>
      </c>
      <c r="C241" s="18"/>
      <c r="D241" s="18"/>
      <c r="E241" s="18"/>
      <c r="F241" s="18"/>
      <c r="G241" s="18" t="s">
        <v>1390</v>
      </c>
      <c r="H241" s="18" t="s">
        <v>1390</v>
      </c>
      <c r="I241" s="18"/>
      <c r="J241" s="18"/>
      <c r="K241" s="18"/>
      <c r="L241" s="23"/>
    </row>
    <row r="242" spans="1:12">
      <c r="A242" s="24"/>
      <c r="B242" s="18" t="s">
        <v>1391</v>
      </c>
      <c r="C242" s="18"/>
      <c r="D242" s="18"/>
      <c r="E242" s="18"/>
      <c r="F242" s="18"/>
      <c r="G242" s="18" t="s">
        <v>1392</v>
      </c>
      <c r="H242" s="18" t="s">
        <v>1392</v>
      </c>
      <c r="I242" s="18"/>
      <c r="J242" s="18"/>
      <c r="K242" s="18"/>
      <c r="L242" s="23"/>
    </row>
    <row r="243" spans="1:12">
      <c r="A243" s="24"/>
      <c r="B243" s="18" t="s">
        <v>1393</v>
      </c>
      <c r="C243" s="18"/>
      <c r="D243" s="18"/>
      <c r="E243" s="18"/>
      <c r="F243" s="18"/>
      <c r="G243" s="18" t="s">
        <v>1394</v>
      </c>
      <c r="H243" s="18" t="s">
        <v>1394</v>
      </c>
      <c r="I243" s="18"/>
      <c r="J243" s="18"/>
      <c r="K243" s="18"/>
      <c r="L243" s="23"/>
    </row>
    <row r="244" spans="1:12">
      <c r="A244" s="24"/>
      <c r="B244" s="18" t="s">
        <v>1395</v>
      </c>
      <c r="C244" s="18"/>
      <c r="D244" s="18"/>
      <c r="E244" s="18"/>
      <c r="F244" s="18"/>
      <c r="G244" s="18" t="s">
        <v>1394</v>
      </c>
      <c r="H244" s="18" t="s">
        <v>1394</v>
      </c>
      <c r="I244" s="18"/>
      <c r="J244" s="18"/>
      <c r="K244" s="18"/>
      <c r="L244" s="23"/>
    </row>
    <row r="245" spans="1:12">
      <c r="A245" s="24"/>
      <c r="B245" s="18" t="s">
        <v>1396</v>
      </c>
      <c r="C245" s="18"/>
      <c r="D245" s="18"/>
      <c r="E245" s="18"/>
      <c r="F245" s="18"/>
      <c r="G245" s="18" t="s">
        <v>1394</v>
      </c>
      <c r="H245" s="18" t="s">
        <v>1394</v>
      </c>
      <c r="I245" s="18"/>
      <c r="J245" s="18"/>
      <c r="K245" s="18"/>
      <c r="L245" s="23"/>
    </row>
    <row r="246" spans="1:12">
      <c r="A246" s="24"/>
      <c r="B246" s="18" t="s">
        <v>1397</v>
      </c>
      <c r="C246" s="18"/>
      <c r="D246" s="18"/>
      <c r="E246" s="18"/>
      <c r="F246" s="18"/>
      <c r="G246" s="18" t="s">
        <v>1394</v>
      </c>
      <c r="H246" s="18" t="s">
        <v>1394</v>
      </c>
      <c r="I246" s="18"/>
      <c r="J246" s="18"/>
      <c r="K246" s="18"/>
      <c r="L246" s="23"/>
    </row>
    <row r="247" spans="1:12">
      <c r="A247" s="24"/>
      <c r="B247" s="18" t="s">
        <v>1398</v>
      </c>
      <c r="C247" s="18"/>
      <c r="D247" s="18"/>
      <c r="E247" s="18"/>
      <c r="F247" s="18"/>
      <c r="G247" s="18" t="s">
        <v>1394</v>
      </c>
      <c r="H247" s="18" t="s">
        <v>1394</v>
      </c>
      <c r="I247" s="18"/>
      <c r="J247" s="18"/>
      <c r="K247" s="18"/>
      <c r="L247" s="23"/>
    </row>
    <row r="248" spans="1:12">
      <c r="A248" s="24"/>
      <c r="B248" s="18" t="s">
        <v>1399</v>
      </c>
      <c r="C248" s="18"/>
      <c r="D248" s="18"/>
      <c r="E248" s="18"/>
      <c r="F248" s="18"/>
      <c r="G248" s="18" t="s">
        <v>1394</v>
      </c>
      <c r="H248" s="18" t="s">
        <v>1394</v>
      </c>
      <c r="I248" s="18"/>
      <c r="J248" s="18"/>
      <c r="K248" s="18"/>
      <c r="L248" s="23"/>
    </row>
    <row r="249" spans="1:12">
      <c r="A249" s="24"/>
      <c r="B249" s="18" t="s">
        <v>1400</v>
      </c>
      <c r="C249" s="18"/>
      <c r="D249" s="18"/>
      <c r="E249" s="18"/>
      <c r="F249" s="18"/>
      <c r="G249" s="18" t="s">
        <v>1401</v>
      </c>
      <c r="H249" s="18" t="s">
        <v>1401</v>
      </c>
      <c r="I249" s="18"/>
      <c r="J249" s="18"/>
      <c r="K249" s="18"/>
      <c r="L249" s="23"/>
    </row>
    <row r="250" spans="1:12">
      <c r="A250" s="24"/>
      <c r="B250" s="18" t="s">
        <v>1402</v>
      </c>
      <c r="C250" s="18"/>
      <c r="D250" s="18"/>
      <c r="E250" s="18"/>
      <c r="F250" s="18"/>
      <c r="G250" s="18" t="s">
        <v>1401</v>
      </c>
      <c r="H250" s="18" t="s">
        <v>1401</v>
      </c>
      <c r="I250" s="18"/>
      <c r="J250" s="18"/>
      <c r="K250" s="18"/>
      <c r="L250" s="23"/>
    </row>
    <row r="251" spans="1:12">
      <c r="A251" s="24"/>
      <c r="B251" s="18" t="s">
        <v>1403</v>
      </c>
      <c r="C251" s="18"/>
      <c r="D251" s="18"/>
      <c r="E251" s="18"/>
      <c r="F251" s="18"/>
      <c r="G251" s="18" t="s">
        <v>1091</v>
      </c>
      <c r="H251" s="18" t="s">
        <v>1091</v>
      </c>
      <c r="I251" s="18"/>
      <c r="J251" s="18"/>
      <c r="K251" s="18"/>
      <c r="L251" s="23"/>
    </row>
    <row r="252" spans="1:12">
      <c r="A252" s="24"/>
      <c r="B252" s="18" t="s">
        <v>1404</v>
      </c>
      <c r="C252" s="18"/>
      <c r="D252" s="18"/>
      <c r="E252" s="18"/>
      <c r="F252" s="18"/>
      <c r="G252" s="18" t="s">
        <v>1126</v>
      </c>
      <c r="H252" s="18" t="s">
        <v>1126</v>
      </c>
      <c r="I252" s="18"/>
      <c r="J252" s="18"/>
      <c r="K252" s="18"/>
      <c r="L252" s="23"/>
    </row>
    <row r="253" spans="1:12">
      <c r="A253" s="24"/>
      <c r="B253" s="18" t="s">
        <v>1405</v>
      </c>
      <c r="C253" s="18"/>
      <c r="D253" s="18"/>
      <c r="E253" s="18"/>
      <c r="F253" s="18"/>
      <c r="G253" s="18" t="s">
        <v>1406</v>
      </c>
      <c r="H253" s="18" t="s">
        <v>1407</v>
      </c>
      <c r="I253" s="18"/>
      <c r="J253" s="18"/>
      <c r="K253" s="18"/>
      <c r="L253" s="23"/>
    </row>
    <row r="254" spans="1:12">
      <c r="A254" s="24"/>
      <c r="B254" s="18" t="s">
        <v>1408</v>
      </c>
      <c r="C254" s="18"/>
      <c r="D254" s="18"/>
      <c r="E254" s="18"/>
      <c r="F254" s="18"/>
      <c r="G254" s="18" t="s">
        <v>1320</v>
      </c>
      <c r="H254" s="18" t="s">
        <v>1320</v>
      </c>
      <c r="I254" s="18"/>
      <c r="J254" s="18"/>
      <c r="K254" s="18"/>
      <c r="L254" s="23"/>
    </row>
    <row r="255" spans="1:12">
      <c r="A255" s="24"/>
      <c r="B255" s="18" t="s">
        <v>1409</v>
      </c>
      <c r="C255" s="18"/>
      <c r="D255" s="18"/>
      <c r="E255" s="18"/>
      <c r="F255" s="18"/>
      <c r="G255" s="18" t="s">
        <v>1320</v>
      </c>
      <c r="H255" s="18" t="s">
        <v>1320</v>
      </c>
      <c r="I255" s="18"/>
      <c r="J255" s="18"/>
      <c r="K255" s="18"/>
      <c r="L255" s="23"/>
    </row>
    <row r="256" spans="1:12">
      <c r="A256" s="24"/>
      <c r="B256" s="18" t="s">
        <v>1410</v>
      </c>
      <c r="C256" s="18"/>
      <c r="D256" s="18"/>
      <c r="E256" s="18"/>
      <c r="F256" s="18"/>
      <c r="G256" s="18" t="s">
        <v>1036</v>
      </c>
      <c r="H256" s="18" t="s">
        <v>1036</v>
      </c>
      <c r="I256" s="18"/>
      <c r="J256" s="18"/>
      <c r="K256" s="18"/>
      <c r="L256" s="23"/>
    </row>
    <row r="257" spans="1:12">
      <c r="A257" s="24"/>
      <c r="B257" s="18" t="s">
        <v>1411</v>
      </c>
      <c r="C257" s="18"/>
      <c r="D257" s="18"/>
      <c r="E257" s="18"/>
      <c r="F257" s="18"/>
      <c r="G257" s="18" t="s">
        <v>1038</v>
      </c>
      <c r="H257" s="18" t="s">
        <v>1038</v>
      </c>
      <c r="I257" s="18"/>
      <c r="J257" s="18"/>
      <c r="K257" s="18"/>
      <c r="L257" s="23"/>
    </row>
    <row r="258" spans="1:12">
      <c r="A258" s="24"/>
      <c r="B258" s="18" t="s">
        <v>1412</v>
      </c>
      <c r="C258" s="18"/>
      <c r="D258" s="18"/>
      <c r="E258" s="18"/>
      <c r="F258" s="18"/>
      <c r="G258" s="18" t="s">
        <v>1413</v>
      </c>
      <c r="H258" s="18" t="s">
        <v>1413</v>
      </c>
      <c r="I258" s="18"/>
      <c r="J258" s="18"/>
      <c r="K258" s="18"/>
      <c r="L258" s="23"/>
    </row>
    <row r="259" spans="1:12">
      <c r="A259" s="24"/>
      <c r="B259" s="18" t="s">
        <v>1414</v>
      </c>
      <c r="C259" s="18"/>
      <c r="D259" s="18"/>
      <c r="E259" s="18"/>
      <c r="F259" s="18"/>
      <c r="G259" s="18" t="s">
        <v>1415</v>
      </c>
      <c r="H259" s="18" t="s">
        <v>1415</v>
      </c>
      <c r="I259" s="18"/>
      <c r="J259" s="18"/>
      <c r="K259" s="18"/>
      <c r="L259" s="23"/>
    </row>
    <row r="260" spans="1:12">
      <c r="A260" s="24"/>
      <c r="B260" s="18" t="s">
        <v>1416</v>
      </c>
      <c r="C260" s="18"/>
      <c r="D260" s="18"/>
      <c r="E260" s="18"/>
      <c r="F260" s="18"/>
      <c r="G260" s="18" t="s">
        <v>1415</v>
      </c>
      <c r="H260" s="18" t="s">
        <v>1415</v>
      </c>
      <c r="I260" s="18"/>
      <c r="J260" s="18"/>
      <c r="K260" s="18"/>
      <c r="L260" s="23"/>
    </row>
    <row r="261" spans="1:12">
      <c r="A261" s="24"/>
      <c r="B261" s="18" t="s">
        <v>1417</v>
      </c>
      <c r="C261" s="18"/>
      <c r="D261" s="18"/>
      <c r="E261" s="18"/>
      <c r="F261" s="18"/>
      <c r="G261" s="18" t="s">
        <v>1418</v>
      </c>
      <c r="H261" s="18" t="s">
        <v>1418</v>
      </c>
      <c r="I261" s="18"/>
      <c r="J261" s="18"/>
      <c r="K261" s="18"/>
      <c r="L261" s="23"/>
    </row>
    <row r="262" spans="1:12">
      <c r="A262" s="24"/>
      <c r="B262" s="18" t="s">
        <v>1419</v>
      </c>
      <c r="C262" s="18"/>
      <c r="D262" s="18"/>
      <c r="E262" s="18"/>
      <c r="F262" s="18"/>
      <c r="G262" s="18" t="s">
        <v>1206</v>
      </c>
      <c r="H262" s="18" t="s">
        <v>1206</v>
      </c>
      <c r="I262" s="18"/>
      <c r="J262" s="18"/>
      <c r="K262" s="18"/>
      <c r="L262" s="23"/>
    </row>
    <row r="263" spans="1:12">
      <c r="A263" s="24"/>
      <c r="B263" s="18" t="s">
        <v>1420</v>
      </c>
      <c r="C263" s="18"/>
      <c r="D263" s="18"/>
      <c r="E263" s="18"/>
      <c r="F263" s="18"/>
      <c r="G263" s="18" t="s">
        <v>1421</v>
      </c>
      <c r="H263" s="18" t="s">
        <v>1421</v>
      </c>
      <c r="I263" s="18"/>
      <c r="J263" s="18"/>
      <c r="K263" s="18"/>
      <c r="L263" s="23"/>
    </row>
    <row r="264" spans="1:12">
      <c r="A264" s="24"/>
      <c r="B264" s="18" t="s">
        <v>1422</v>
      </c>
      <c r="C264" s="18"/>
      <c r="D264" s="18"/>
      <c r="E264" s="18"/>
      <c r="F264" s="18"/>
      <c r="G264" s="18" t="s">
        <v>1423</v>
      </c>
      <c r="H264" s="18" t="s">
        <v>1423</v>
      </c>
      <c r="I264" s="18"/>
      <c r="J264" s="18"/>
      <c r="K264" s="18"/>
      <c r="L264" s="23"/>
    </row>
    <row r="265" spans="1:12">
      <c r="A265" s="24"/>
      <c r="B265" s="18" t="s">
        <v>1424</v>
      </c>
      <c r="C265" s="18"/>
      <c r="D265" s="18"/>
      <c r="E265" s="18"/>
      <c r="F265" s="18"/>
      <c r="G265" s="18" t="s">
        <v>1425</v>
      </c>
      <c r="H265" s="18" t="s">
        <v>1425</v>
      </c>
      <c r="I265" s="18"/>
      <c r="J265" s="18"/>
      <c r="K265" s="18"/>
      <c r="L265" s="23"/>
    </row>
    <row r="266" spans="1:12">
      <c r="A266" s="24"/>
      <c r="B266" s="18" t="s">
        <v>1426</v>
      </c>
      <c r="C266" s="18"/>
      <c r="D266" s="18"/>
      <c r="E266" s="18"/>
      <c r="F266" s="18"/>
      <c r="G266" s="18" t="s">
        <v>1427</v>
      </c>
      <c r="H266" s="18" t="s">
        <v>1427</v>
      </c>
      <c r="I266" s="18"/>
      <c r="J266" s="18"/>
      <c r="K266" s="18"/>
      <c r="L266" s="23"/>
    </row>
    <row r="267" spans="1:12">
      <c r="A267" s="24"/>
      <c r="B267" s="18" t="s">
        <v>1428</v>
      </c>
      <c r="C267" s="18"/>
      <c r="D267" s="18"/>
      <c r="E267" s="18"/>
      <c r="F267" s="18"/>
      <c r="G267" s="18" t="s">
        <v>1429</v>
      </c>
      <c r="H267" s="18" t="s">
        <v>1429</v>
      </c>
      <c r="I267" s="18"/>
      <c r="J267" s="18"/>
      <c r="K267" s="18"/>
      <c r="L267" s="23"/>
    </row>
    <row r="268" spans="1:12">
      <c r="A268" s="24"/>
      <c r="B268" s="18" t="s">
        <v>1430</v>
      </c>
      <c r="C268" s="18"/>
      <c r="D268" s="18"/>
      <c r="E268" s="18"/>
      <c r="F268" s="18"/>
      <c r="G268" s="18" t="s">
        <v>1040</v>
      </c>
      <c r="H268" s="18" t="s">
        <v>1040</v>
      </c>
      <c r="I268" s="18"/>
      <c r="J268" s="18"/>
      <c r="K268" s="18"/>
      <c r="L268" s="23"/>
    </row>
    <row r="269" spans="1:12">
      <c r="A269" s="24"/>
      <c r="B269" s="18" t="s">
        <v>1431</v>
      </c>
      <c r="C269" s="18"/>
      <c r="D269" s="18"/>
      <c r="E269" s="18"/>
      <c r="F269" s="18"/>
      <c r="G269" s="18" t="s">
        <v>1040</v>
      </c>
      <c r="H269" s="18" t="s">
        <v>1040</v>
      </c>
      <c r="I269" s="18"/>
      <c r="J269" s="18"/>
      <c r="K269" s="18"/>
      <c r="L269" s="23"/>
    </row>
    <row r="270" spans="1:12">
      <c r="A270" s="24"/>
      <c r="B270" s="18" t="s">
        <v>1432</v>
      </c>
      <c r="C270" s="18"/>
      <c r="D270" s="18"/>
      <c r="E270" s="18"/>
      <c r="F270" s="18"/>
      <c r="G270" s="18" t="s">
        <v>1433</v>
      </c>
      <c r="H270" s="18" t="s">
        <v>1433</v>
      </c>
      <c r="I270" s="18"/>
      <c r="J270" s="18"/>
      <c r="K270" s="18"/>
      <c r="L270" s="23"/>
    </row>
    <row r="271" spans="1:12">
      <c r="A271" s="24"/>
      <c r="B271" s="18" t="s">
        <v>1434</v>
      </c>
      <c r="C271" s="18"/>
      <c r="D271" s="18"/>
      <c r="E271" s="18"/>
      <c r="F271" s="18"/>
      <c r="G271" s="18" t="s">
        <v>1433</v>
      </c>
      <c r="H271" s="18" t="s">
        <v>1433</v>
      </c>
      <c r="I271" s="18"/>
      <c r="J271" s="18"/>
      <c r="K271" s="18"/>
      <c r="L271" s="23"/>
    </row>
    <row r="272" spans="1:12">
      <c r="A272" s="24"/>
      <c r="B272" s="18" t="s">
        <v>1435</v>
      </c>
      <c r="C272" s="18"/>
      <c r="D272" s="18"/>
      <c r="E272" s="18"/>
      <c r="F272" s="18"/>
      <c r="G272" s="18" t="s">
        <v>1436</v>
      </c>
      <c r="H272" s="18" t="s">
        <v>1436</v>
      </c>
      <c r="I272" s="18"/>
      <c r="J272" s="18"/>
      <c r="K272" s="18"/>
      <c r="L272" s="23"/>
    </row>
    <row r="273" spans="1:12">
      <c r="A273" s="24"/>
      <c r="B273" s="18" t="s">
        <v>1437</v>
      </c>
      <c r="C273" s="18"/>
      <c r="D273" s="18"/>
      <c r="E273" s="18"/>
      <c r="F273" s="18"/>
      <c r="G273" s="18" t="s">
        <v>1270</v>
      </c>
      <c r="H273" s="18" t="s">
        <v>1270</v>
      </c>
      <c r="I273" s="18"/>
      <c r="J273" s="18"/>
      <c r="K273" s="18"/>
      <c r="L273" s="23"/>
    </row>
    <row r="274" spans="1:12">
      <c r="A274" s="24"/>
      <c r="B274" s="18" t="s">
        <v>1438</v>
      </c>
      <c r="C274" s="18"/>
      <c r="D274" s="18"/>
      <c r="E274" s="18"/>
      <c r="F274" s="18"/>
      <c r="G274" s="18" t="s">
        <v>1270</v>
      </c>
      <c r="H274" s="18" t="s">
        <v>1270</v>
      </c>
      <c r="I274" s="18"/>
      <c r="J274" s="18"/>
      <c r="K274" s="18"/>
      <c r="L274" s="23"/>
    </row>
    <row r="275" spans="1:12">
      <c r="A275" s="24"/>
      <c r="B275" s="18" t="s">
        <v>1439</v>
      </c>
      <c r="C275" s="18"/>
      <c r="D275" s="18"/>
      <c r="E275" s="18"/>
      <c r="F275" s="18"/>
      <c r="G275" s="18" t="s">
        <v>1036</v>
      </c>
      <c r="H275" s="18" t="s">
        <v>1036</v>
      </c>
      <c r="I275" s="18"/>
      <c r="J275" s="18"/>
      <c r="K275" s="18"/>
      <c r="L275" s="23"/>
    </row>
    <row r="276" spans="1:12">
      <c r="A276" s="24"/>
      <c r="B276" s="18" t="s">
        <v>1440</v>
      </c>
      <c r="C276" s="18"/>
      <c r="D276" s="18"/>
      <c r="E276" s="18"/>
      <c r="F276" s="18"/>
      <c r="G276" s="18" t="s">
        <v>1038</v>
      </c>
      <c r="H276" s="18" t="s">
        <v>1038</v>
      </c>
      <c r="I276" s="18"/>
      <c r="J276" s="18"/>
      <c r="K276" s="18"/>
      <c r="L276" s="23"/>
    </row>
    <row r="277" spans="1:12">
      <c r="A277" s="24"/>
      <c r="B277" s="18" t="s">
        <v>1441</v>
      </c>
      <c r="C277" s="18"/>
      <c r="D277" s="18"/>
      <c r="E277" s="18"/>
      <c r="F277" s="18"/>
      <c r="G277" s="18" t="s">
        <v>1442</v>
      </c>
      <c r="H277" s="18" t="s">
        <v>1442</v>
      </c>
      <c r="I277" s="18"/>
      <c r="J277" s="18"/>
      <c r="K277" s="18"/>
      <c r="L277" s="23"/>
    </row>
    <row r="278" spans="1:12">
      <c r="A278" s="24"/>
      <c r="B278" s="18" t="s">
        <v>1443</v>
      </c>
      <c r="C278" s="18"/>
      <c r="D278" s="18"/>
      <c r="E278" s="18"/>
      <c r="F278" s="18"/>
      <c r="G278" s="18" t="s">
        <v>1444</v>
      </c>
      <c r="H278" s="18" t="s">
        <v>1444</v>
      </c>
      <c r="I278" s="18"/>
      <c r="J278" s="18"/>
      <c r="K278" s="18"/>
      <c r="L278" s="23"/>
    </row>
    <row r="279" spans="1:12">
      <c r="A279" s="24"/>
      <c r="B279" s="18" t="s">
        <v>1445</v>
      </c>
      <c r="C279" s="18"/>
      <c r="D279" s="18"/>
      <c r="E279" s="18"/>
      <c r="F279" s="18"/>
      <c r="G279" s="18" t="s">
        <v>1444</v>
      </c>
      <c r="H279" s="18" t="s">
        <v>1444</v>
      </c>
      <c r="I279" s="18"/>
      <c r="J279" s="18"/>
      <c r="K279" s="18"/>
      <c r="L279" s="23"/>
    </row>
    <row r="280" spans="1:12">
      <c r="A280" s="24"/>
      <c r="B280" s="18" t="s">
        <v>1446</v>
      </c>
      <c r="C280" s="18"/>
      <c r="D280" s="18"/>
      <c r="E280" s="18"/>
      <c r="F280" s="18"/>
      <c r="G280" s="18" t="s">
        <v>1447</v>
      </c>
      <c r="H280" s="18" t="s">
        <v>1447</v>
      </c>
      <c r="I280" s="18"/>
      <c r="J280" s="18"/>
      <c r="K280" s="18"/>
      <c r="L280" s="23"/>
    </row>
    <row r="281" spans="1:12">
      <c r="A281" s="24"/>
      <c r="B281" s="18" t="s">
        <v>1448</v>
      </c>
      <c r="C281" s="18"/>
      <c r="D281" s="18"/>
      <c r="E281" s="18"/>
      <c r="F281" s="18"/>
      <c r="G281" s="18" t="s">
        <v>1449</v>
      </c>
      <c r="H281" s="18" t="s">
        <v>1449</v>
      </c>
      <c r="I281" s="18"/>
      <c r="J281" s="18"/>
      <c r="K281" s="18"/>
      <c r="L281" s="23"/>
    </row>
    <row r="282" spans="1:12">
      <c r="A282" s="24"/>
      <c r="B282" s="18" t="s">
        <v>1450</v>
      </c>
      <c r="C282" s="18"/>
      <c r="D282" s="18"/>
      <c r="E282" s="18"/>
      <c r="F282" s="18"/>
      <c r="G282" s="18" t="s">
        <v>1451</v>
      </c>
      <c r="H282" s="18" t="s">
        <v>1451</v>
      </c>
      <c r="I282" s="18"/>
      <c r="J282" s="18"/>
      <c r="K282" s="18"/>
      <c r="L282" s="23"/>
    </row>
    <row r="283" spans="1:12">
      <c r="A283" s="24"/>
      <c r="B283" s="18" t="s">
        <v>1452</v>
      </c>
      <c r="C283" s="18"/>
      <c r="D283" s="18"/>
      <c r="E283" s="18"/>
      <c r="F283" s="18"/>
      <c r="G283" s="18" t="s">
        <v>1453</v>
      </c>
      <c r="H283" s="18" t="s">
        <v>1453</v>
      </c>
      <c r="I283" s="18"/>
      <c r="J283" s="18"/>
      <c r="K283" s="18"/>
      <c r="L283" s="23"/>
    </row>
    <row r="284" spans="1:12">
      <c r="A284" s="24"/>
      <c r="B284" s="18" t="s">
        <v>1454</v>
      </c>
      <c r="C284" s="18"/>
      <c r="D284" s="18"/>
      <c r="E284" s="18"/>
      <c r="F284" s="18"/>
      <c r="G284" s="18" t="s">
        <v>1083</v>
      </c>
      <c r="H284" s="18" t="s">
        <v>1083</v>
      </c>
      <c r="I284" s="18"/>
      <c r="J284" s="18"/>
      <c r="K284" s="18"/>
      <c r="L284" s="23"/>
    </row>
    <row r="285" spans="1:12">
      <c r="A285" s="24"/>
      <c r="B285" s="18" t="s">
        <v>1455</v>
      </c>
      <c r="C285" s="18"/>
      <c r="D285" s="18"/>
      <c r="E285" s="18"/>
      <c r="F285" s="18"/>
      <c r="G285" s="18" t="s">
        <v>1069</v>
      </c>
      <c r="H285" s="18" t="s">
        <v>1069</v>
      </c>
      <c r="I285" s="18"/>
      <c r="J285" s="18"/>
      <c r="K285" s="18"/>
      <c r="L285" s="23"/>
    </row>
    <row r="286" spans="1:12">
      <c r="A286" s="24"/>
      <c r="B286" s="18" t="s">
        <v>1456</v>
      </c>
      <c r="C286" s="18"/>
      <c r="D286" s="18"/>
      <c r="E286" s="18"/>
      <c r="F286" s="18"/>
      <c r="G286" s="18" t="s">
        <v>1061</v>
      </c>
      <c r="H286" s="18" t="s">
        <v>1061</v>
      </c>
      <c r="I286" s="18"/>
      <c r="J286" s="18"/>
      <c r="K286" s="18"/>
      <c r="L286" s="23"/>
    </row>
    <row r="287" spans="1:12">
      <c r="A287" s="24"/>
      <c r="B287" s="18" t="s">
        <v>1457</v>
      </c>
      <c r="C287" s="18"/>
      <c r="D287" s="18"/>
      <c r="E287" s="18"/>
      <c r="F287" s="18"/>
      <c r="G287" s="18" t="s">
        <v>1458</v>
      </c>
      <c r="H287" s="18" t="s">
        <v>1458</v>
      </c>
      <c r="I287" s="18"/>
      <c r="J287" s="18"/>
      <c r="K287" s="18"/>
      <c r="L287" s="23"/>
    </row>
    <row r="288" spans="1:12">
      <c r="A288" s="24"/>
      <c r="B288" s="18" t="s">
        <v>1459</v>
      </c>
      <c r="C288" s="18"/>
      <c r="D288" s="18"/>
      <c r="E288" s="18"/>
      <c r="F288" s="18"/>
      <c r="G288" s="18" t="s">
        <v>1140</v>
      </c>
      <c r="H288" s="18" t="s">
        <v>1140</v>
      </c>
      <c r="I288" s="18"/>
      <c r="J288" s="18"/>
      <c r="K288" s="18"/>
      <c r="L288" s="23"/>
    </row>
    <row r="289" spans="1:12">
      <c r="A289" s="24"/>
      <c r="B289" s="18" t="s">
        <v>1460</v>
      </c>
      <c r="C289" s="18"/>
      <c r="D289" s="18"/>
      <c r="E289" s="18"/>
      <c r="F289" s="18"/>
      <c r="G289" s="18" t="s">
        <v>1100</v>
      </c>
      <c r="H289" s="18" t="s">
        <v>1100</v>
      </c>
      <c r="I289" s="18"/>
      <c r="J289" s="18"/>
      <c r="K289" s="18"/>
      <c r="L289" s="23"/>
    </row>
    <row r="290" spans="1:12">
      <c r="A290" s="24"/>
      <c r="B290" s="18" t="s">
        <v>1461</v>
      </c>
      <c r="C290" s="18"/>
      <c r="D290" s="18"/>
      <c r="E290" s="18"/>
      <c r="F290" s="18"/>
      <c r="G290" s="18" t="s">
        <v>1036</v>
      </c>
      <c r="H290" s="18" t="s">
        <v>1036</v>
      </c>
      <c r="I290" s="18"/>
      <c r="J290" s="18"/>
      <c r="K290" s="18"/>
      <c r="L290" s="23"/>
    </row>
    <row r="291" spans="1:12">
      <c r="A291" s="24"/>
      <c r="B291" s="18" t="s">
        <v>1462</v>
      </c>
      <c r="C291" s="18"/>
      <c r="D291" s="18"/>
      <c r="E291" s="18"/>
      <c r="F291" s="18"/>
      <c r="G291" s="18" t="s">
        <v>1363</v>
      </c>
      <c r="H291" s="18" t="s">
        <v>1363</v>
      </c>
      <c r="I291" s="18"/>
      <c r="J291" s="18"/>
      <c r="K291" s="18"/>
      <c r="L291" s="23"/>
    </row>
    <row r="292" spans="1:12">
      <c r="A292" s="24"/>
      <c r="B292" s="18" t="s">
        <v>1463</v>
      </c>
      <c r="C292" s="18"/>
      <c r="D292" s="18"/>
      <c r="E292" s="18"/>
      <c r="F292" s="18"/>
      <c r="G292" s="18" t="s">
        <v>1363</v>
      </c>
      <c r="H292" s="18" t="s">
        <v>1363</v>
      </c>
      <c r="I292" s="18"/>
      <c r="J292" s="18"/>
      <c r="K292" s="18"/>
      <c r="L292" s="23"/>
    </row>
    <row r="293" spans="1:12">
      <c r="A293" s="24"/>
      <c r="B293" s="18" t="s">
        <v>1464</v>
      </c>
      <c r="C293" s="18"/>
      <c r="D293" s="18"/>
      <c r="E293" s="18"/>
      <c r="F293" s="18"/>
      <c r="G293" s="18" t="s">
        <v>1231</v>
      </c>
      <c r="H293" s="18" t="s">
        <v>1277</v>
      </c>
      <c r="I293" s="18"/>
      <c r="J293" s="18"/>
      <c r="K293" s="18"/>
      <c r="L293" s="23"/>
    </row>
    <row r="294" spans="1:12">
      <c r="A294" s="24"/>
      <c r="B294" s="18" t="s">
        <v>1465</v>
      </c>
      <c r="C294" s="18"/>
      <c r="D294" s="18"/>
      <c r="E294" s="18"/>
      <c r="F294" s="18"/>
      <c r="G294" s="18" t="s">
        <v>1231</v>
      </c>
      <c r="H294" s="18" t="s">
        <v>1277</v>
      </c>
      <c r="I294" s="18"/>
      <c r="J294" s="18"/>
      <c r="K294" s="18"/>
      <c r="L294" s="23"/>
    </row>
    <row r="295" spans="1:12">
      <c r="A295" s="24"/>
      <c r="B295" s="18" t="s">
        <v>1466</v>
      </c>
      <c r="C295" s="18"/>
      <c r="D295" s="18"/>
      <c r="E295" s="18"/>
      <c r="F295" s="18"/>
      <c r="G295" s="18" t="s">
        <v>1036</v>
      </c>
      <c r="H295" s="18" t="s">
        <v>1091</v>
      </c>
      <c r="I295" s="18"/>
      <c r="J295" s="18"/>
      <c r="K295" s="18"/>
      <c r="L295" s="23"/>
    </row>
    <row r="296" spans="1:12">
      <c r="A296" s="24"/>
      <c r="B296" s="18" t="s">
        <v>1467</v>
      </c>
      <c r="C296" s="18"/>
      <c r="D296" s="18"/>
      <c r="E296" s="18"/>
      <c r="F296" s="18"/>
      <c r="G296" s="18" t="s">
        <v>1468</v>
      </c>
      <c r="H296" s="18" t="s">
        <v>1469</v>
      </c>
      <c r="I296" s="18"/>
      <c r="J296" s="18"/>
      <c r="K296" s="18"/>
      <c r="L296" s="23"/>
    </row>
    <row r="297" spans="1:12">
      <c r="A297" s="24"/>
      <c r="B297" s="18" t="s">
        <v>1470</v>
      </c>
      <c r="C297" s="18"/>
      <c r="D297" s="18"/>
      <c r="E297" s="18"/>
      <c r="F297" s="18"/>
      <c r="G297" s="18" t="s">
        <v>1471</v>
      </c>
      <c r="H297" s="18" t="s">
        <v>1471</v>
      </c>
      <c r="I297" s="18"/>
      <c r="J297" s="18"/>
      <c r="K297" s="18"/>
      <c r="L297" s="23"/>
    </row>
    <row r="298" spans="1:12">
      <c r="A298" s="24"/>
      <c r="B298" s="18" t="s">
        <v>1472</v>
      </c>
      <c r="C298" s="18"/>
      <c r="D298" s="18"/>
      <c r="E298" s="18"/>
      <c r="F298" s="18"/>
      <c r="G298" s="18" t="s">
        <v>1471</v>
      </c>
      <c r="H298" s="18" t="s">
        <v>1471</v>
      </c>
      <c r="I298" s="18"/>
      <c r="J298" s="18"/>
      <c r="K298" s="18"/>
      <c r="L298" s="23"/>
    </row>
    <row r="299" spans="1:12">
      <c r="A299" s="24"/>
      <c r="B299" s="18" t="s">
        <v>1473</v>
      </c>
      <c r="C299" s="18"/>
      <c r="D299" s="18"/>
      <c r="E299" s="18"/>
      <c r="F299" s="18"/>
      <c r="G299" s="18" t="s">
        <v>1474</v>
      </c>
      <c r="H299" s="18" t="s">
        <v>1474</v>
      </c>
      <c r="I299" s="18"/>
      <c r="J299" s="18"/>
      <c r="K299" s="18"/>
      <c r="L299" s="23"/>
    </row>
    <row r="300" spans="1:12">
      <c r="A300" s="24"/>
      <c r="B300" s="18" t="s">
        <v>1475</v>
      </c>
      <c r="C300" s="18"/>
      <c r="D300" s="18"/>
      <c r="E300" s="18"/>
      <c r="F300" s="18"/>
      <c r="G300" s="18" t="s">
        <v>1474</v>
      </c>
      <c r="H300" s="18" t="s">
        <v>1474</v>
      </c>
      <c r="I300" s="18"/>
      <c r="J300" s="18"/>
      <c r="K300" s="18"/>
      <c r="L300" s="23"/>
    </row>
    <row r="301" spans="1:12">
      <c r="A301" s="24"/>
      <c r="B301" s="18" t="s">
        <v>1476</v>
      </c>
      <c r="C301" s="18"/>
      <c r="D301" s="18"/>
      <c r="E301" s="18"/>
      <c r="F301" s="18"/>
      <c r="G301" s="18" t="s">
        <v>1477</v>
      </c>
      <c r="H301" s="18" t="s">
        <v>1477</v>
      </c>
      <c r="I301" s="18"/>
      <c r="J301" s="18"/>
      <c r="K301" s="18"/>
      <c r="L301" s="23"/>
    </row>
    <row r="302" spans="1:12">
      <c r="A302" s="24"/>
      <c r="B302" s="18" t="s">
        <v>1478</v>
      </c>
      <c r="C302" s="18"/>
      <c r="D302" s="18"/>
      <c r="E302" s="18"/>
      <c r="F302" s="18"/>
      <c r="G302" s="18" t="s">
        <v>1479</v>
      </c>
      <c r="H302" s="18" t="s">
        <v>1479</v>
      </c>
      <c r="I302" s="18"/>
      <c r="J302" s="18"/>
      <c r="K302" s="18"/>
      <c r="L302" s="23"/>
    </row>
    <row r="303" spans="1:12">
      <c r="A303" s="24"/>
      <c r="B303" s="18" t="s">
        <v>1480</v>
      </c>
      <c r="C303" s="18"/>
      <c r="D303" s="18"/>
      <c r="E303" s="18"/>
      <c r="F303" s="18"/>
      <c r="G303" s="18" t="s">
        <v>1479</v>
      </c>
      <c r="H303" s="18" t="s">
        <v>1479</v>
      </c>
      <c r="I303" s="18"/>
      <c r="J303" s="18"/>
      <c r="K303" s="18"/>
      <c r="L303" s="23"/>
    </row>
    <row r="304" spans="1:12">
      <c r="A304" s="24"/>
      <c r="B304" s="18" t="s">
        <v>1481</v>
      </c>
      <c r="C304" s="18"/>
      <c r="D304" s="18"/>
      <c r="E304" s="18"/>
      <c r="F304" s="18"/>
      <c r="G304" s="18" t="s">
        <v>1482</v>
      </c>
      <c r="H304" s="18" t="s">
        <v>1482</v>
      </c>
      <c r="I304" s="18"/>
      <c r="J304" s="18"/>
      <c r="K304" s="18"/>
      <c r="L304" s="23"/>
    </row>
    <row r="305" spans="1:12">
      <c r="A305" s="24"/>
      <c r="B305" s="18" t="s">
        <v>1483</v>
      </c>
      <c r="C305" s="18"/>
      <c r="D305" s="18"/>
      <c r="E305" s="18"/>
      <c r="F305" s="18"/>
      <c r="G305" s="23" t="s">
        <v>1482</v>
      </c>
      <c r="H305" s="18" t="s">
        <v>1482</v>
      </c>
      <c r="I305" s="18"/>
      <c r="J305" s="18"/>
      <c r="K305" s="18"/>
      <c r="L305" s="23"/>
    </row>
    <row r="306" spans="1:12">
      <c r="A306" s="24"/>
      <c r="B306" s="18" t="s">
        <v>1484</v>
      </c>
      <c r="C306" s="18"/>
      <c r="D306" s="18"/>
      <c r="E306" s="18"/>
      <c r="F306" s="18"/>
      <c r="G306" s="23" t="s">
        <v>1482</v>
      </c>
      <c r="H306" s="18" t="s">
        <v>1482</v>
      </c>
      <c r="I306" s="18"/>
      <c r="J306" s="18"/>
      <c r="K306" s="18"/>
      <c r="L306" s="23"/>
    </row>
    <row r="307" spans="1:12">
      <c r="A307" s="24"/>
      <c r="B307" s="18" t="s">
        <v>1485</v>
      </c>
      <c r="C307" s="18"/>
      <c r="D307" s="18"/>
      <c r="E307" s="18"/>
      <c r="F307" s="18"/>
      <c r="G307" s="18" t="s">
        <v>1482</v>
      </c>
      <c r="H307" s="18" t="s">
        <v>1482</v>
      </c>
      <c r="I307" s="18"/>
      <c r="J307" s="18"/>
      <c r="K307" s="18"/>
      <c r="L307" s="23"/>
    </row>
    <row r="308" spans="1:12">
      <c r="A308" s="24"/>
      <c r="B308" s="18" t="s">
        <v>1486</v>
      </c>
      <c r="C308" s="18"/>
      <c r="D308" s="18"/>
      <c r="E308" s="18"/>
      <c r="F308" s="18"/>
      <c r="G308" s="18" t="s">
        <v>1444</v>
      </c>
      <c r="H308" s="18" t="s">
        <v>1444</v>
      </c>
      <c r="I308" s="18"/>
      <c r="J308" s="18"/>
      <c r="K308" s="18"/>
      <c r="L308" s="23"/>
    </row>
    <row r="309" spans="1:12">
      <c r="A309" s="24"/>
      <c r="B309" s="18" t="s">
        <v>1487</v>
      </c>
      <c r="C309" s="18"/>
      <c r="D309" s="18"/>
      <c r="E309" s="18"/>
      <c r="F309" s="18"/>
      <c r="G309" s="18" t="s">
        <v>1444</v>
      </c>
      <c r="H309" s="18" t="s">
        <v>1444</v>
      </c>
      <c r="I309" s="18"/>
      <c r="J309" s="18"/>
      <c r="K309" s="18"/>
      <c r="L309" s="23"/>
    </row>
    <row r="310" spans="1:12">
      <c r="A310" s="24"/>
      <c r="B310" s="18" t="s">
        <v>1488</v>
      </c>
      <c r="C310" s="18"/>
      <c r="D310" s="18"/>
      <c r="E310" s="18"/>
      <c r="F310" s="18"/>
      <c r="G310" s="18" t="s">
        <v>1489</v>
      </c>
      <c r="H310" s="18" t="s">
        <v>1489</v>
      </c>
      <c r="I310" s="18"/>
      <c r="J310" s="18"/>
      <c r="K310" s="18"/>
      <c r="L310" s="23"/>
    </row>
    <row r="311" spans="1:12">
      <c r="A311" s="24"/>
      <c r="B311" s="18" t="s">
        <v>1490</v>
      </c>
      <c r="C311" s="18"/>
      <c r="D311" s="18"/>
      <c r="E311" s="18"/>
      <c r="F311" s="18"/>
      <c r="G311" s="18" t="s">
        <v>1085</v>
      </c>
      <c r="H311" s="18" t="s">
        <v>1085</v>
      </c>
      <c r="I311" s="18"/>
      <c r="J311" s="18"/>
      <c r="K311" s="18"/>
      <c r="L311" s="23"/>
    </row>
    <row r="312" spans="1:12">
      <c r="A312" s="24"/>
      <c r="B312" s="18" t="s">
        <v>1491</v>
      </c>
      <c r="C312" s="18"/>
      <c r="D312" s="18"/>
      <c r="E312" s="18"/>
      <c r="F312" s="18"/>
      <c r="G312" s="18" t="s">
        <v>1087</v>
      </c>
      <c r="H312" s="18" t="s">
        <v>1087</v>
      </c>
      <c r="I312" s="18"/>
      <c r="J312" s="18"/>
      <c r="K312" s="18"/>
      <c r="L312" s="23"/>
    </row>
    <row r="313" spans="1:12">
      <c r="A313" s="24"/>
      <c r="B313" s="18" t="s">
        <v>1492</v>
      </c>
      <c r="C313" s="18"/>
      <c r="D313" s="18"/>
      <c r="E313" s="18"/>
      <c r="F313" s="18"/>
      <c r="G313" s="18" t="s">
        <v>1493</v>
      </c>
      <c r="H313" s="18" t="s">
        <v>1493</v>
      </c>
      <c r="I313" s="18"/>
      <c r="J313" s="18"/>
      <c r="K313" s="18"/>
      <c r="L313" s="23"/>
    </row>
    <row r="314" spans="1:12">
      <c r="A314" s="24"/>
      <c r="B314" s="18" t="s">
        <v>1494</v>
      </c>
      <c r="C314" s="18"/>
      <c r="D314" s="18"/>
      <c r="E314" s="18"/>
      <c r="F314" s="18"/>
      <c r="G314" s="18" t="s">
        <v>1493</v>
      </c>
      <c r="H314" s="18" t="s">
        <v>1493</v>
      </c>
      <c r="I314" s="18"/>
      <c r="J314" s="18"/>
      <c r="K314" s="18"/>
      <c r="L314" s="23"/>
    </row>
    <row r="315" spans="1:12">
      <c r="A315" s="24"/>
      <c r="B315" s="18" t="s">
        <v>1495</v>
      </c>
      <c r="C315" s="18"/>
      <c r="D315" s="18"/>
      <c r="E315" s="18"/>
      <c r="F315" s="18"/>
      <c r="G315" s="18" t="s">
        <v>1181</v>
      </c>
      <c r="H315" s="18" t="s">
        <v>1181</v>
      </c>
      <c r="I315" s="18"/>
      <c r="J315" s="18"/>
      <c r="K315" s="18"/>
      <c r="L315" s="23"/>
    </row>
    <row r="316" spans="1:12">
      <c r="A316" s="24"/>
      <c r="B316" s="18" t="s">
        <v>1496</v>
      </c>
      <c r="C316" s="18"/>
      <c r="D316" s="18"/>
      <c r="E316" s="18"/>
      <c r="F316" s="18"/>
      <c r="G316" s="18" t="s">
        <v>1479</v>
      </c>
      <c r="H316" s="18" t="s">
        <v>1479</v>
      </c>
      <c r="I316" s="18"/>
      <c r="J316" s="18"/>
      <c r="K316" s="18"/>
      <c r="L316" s="23"/>
    </row>
    <row r="317" spans="1:12">
      <c r="A317" s="24"/>
      <c r="B317" s="18" t="s">
        <v>1497</v>
      </c>
      <c r="C317" s="18"/>
      <c r="D317" s="18"/>
      <c r="E317" s="18"/>
      <c r="F317" s="18"/>
      <c r="G317" s="18" t="s">
        <v>1479</v>
      </c>
      <c r="H317" s="18" t="s">
        <v>1479</v>
      </c>
      <c r="I317" s="18"/>
      <c r="J317" s="18"/>
      <c r="K317" s="18"/>
      <c r="L317" s="23"/>
    </row>
    <row r="318" spans="1:12">
      <c r="A318" s="24"/>
      <c r="B318" s="18" t="s">
        <v>1498</v>
      </c>
      <c r="C318" s="18"/>
      <c r="D318" s="18"/>
      <c r="E318" s="18"/>
      <c r="F318" s="18"/>
      <c r="G318" s="18" t="s">
        <v>1477</v>
      </c>
      <c r="H318" s="18" t="s">
        <v>1477</v>
      </c>
      <c r="I318" s="18"/>
      <c r="J318" s="18"/>
      <c r="K318" s="18"/>
      <c r="L318" s="23"/>
    </row>
    <row r="319" spans="1:12">
      <c r="A319" s="24"/>
      <c r="B319" s="18" t="s">
        <v>1499</v>
      </c>
      <c r="C319" s="18"/>
      <c r="D319" s="18"/>
      <c r="E319" s="18"/>
      <c r="F319" s="18"/>
      <c r="G319" s="18" t="s">
        <v>1069</v>
      </c>
      <c r="H319" s="18" t="s">
        <v>1069</v>
      </c>
      <c r="I319" s="18"/>
      <c r="J319" s="18"/>
      <c r="K319" s="18"/>
      <c r="L319" s="23"/>
    </row>
    <row r="320" spans="1:12">
      <c r="A320" s="24"/>
      <c r="B320" s="18" t="s">
        <v>1500</v>
      </c>
      <c r="C320" s="18"/>
      <c r="D320" s="18"/>
      <c r="E320" s="18"/>
      <c r="F320" s="18"/>
      <c r="G320" s="18" t="s">
        <v>1030</v>
      </c>
      <c r="H320" s="18" t="s">
        <v>1030</v>
      </c>
      <c r="I320" s="18"/>
      <c r="J320" s="18"/>
      <c r="K320" s="18"/>
      <c r="L320" s="23"/>
    </row>
    <row r="321" spans="1:12">
      <c r="A321" s="24"/>
      <c r="B321" s="18" t="s">
        <v>1501</v>
      </c>
      <c r="C321" s="18"/>
      <c r="D321" s="18"/>
      <c r="E321" s="18"/>
      <c r="F321" s="18"/>
      <c r="G321" s="18" t="s">
        <v>1135</v>
      </c>
      <c r="H321" s="18" t="s">
        <v>1135</v>
      </c>
      <c r="I321" s="18"/>
      <c r="J321" s="18"/>
      <c r="K321" s="18"/>
      <c r="L321" s="23"/>
    </row>
    <row r="322" spans="1:12">
      <c r="A322" s="24"/>
      <c r="B322" s="18" t="s">
        <v>1502</v>
      </c>
      <c r="C322" s="18"/>
      <c r="D322" s="18"/>
      <c r="E322" s="18"/>
      <c r="F322" s="18"/>
      <c r="G322" s="18" t="s">
        <v>1503</v>
      </c>
      <c r="H322" s="18" t="s">
        <v>1503</v>
      </c>
      <c r="I322" s="18"/>
      <c r="J322" s="18"/>
      <c r="K322" s="18"/>
      <c r="L322" s="23"/>
    </row>
    <row r="323" spans="1:12">
      <c r="A323" s="24"/>
      <c r="B323" s="18" t="s">
        <v>1504</v>
      </c>
      <c r="C323" s="18"/>
      <c r="D323" s="18"/>
      <c r="E323" s="18"/>
      <c r="F323" s="18"/>
      <c r="G323" s="18" t="s">
        <v>1505</v>
      </c>
      <c r="H323" s="18" t="s">
        <v>1505</v>
      </c>
      <c r="I323" s="18"/>
      <c r="J323" s="18"/>
      <c r="K323" s="18"/>
      <c r="L323" s="23"/>
    </row>
    <row r="324" spans="1:12">
      <c r="A324" s="24"/>
      <c r="B324" s="18" t="s">
        <v>1506</v>
      </c>
      <c r="C324" s="18"/>
      <c r="D324" s="18"/>
      <c r="E324" s="18"/>
      <c r="F324" s="18"/>
      <c r="G324" s="18" t="s">
        <v>1507</v>
      </c>
      <c r="H324" s="18" t="s">
        <v>1507</v>
      </c>
      <c r="I324" s="18"/>
      <c r="J324" s="18"/>
      <c r="K324" s="18"/>
      <c r="L324" s="23"/>
    </row>
    <row r="325" spans="1:12">
      <c r="A325" s="24"/>
      <c r="B325" s="18" t="s">
        <v>1508</v>
      </c>
      <c r="C325" s="18"/>
      <c r="D325" s="18"/>
      <c r="E325" s="18"/>
      <c r="F325" s="18"/>
      <c r="G325" s="18" t="s">
        <v>1509</v>
      </c>
      <c r="H325" s="18" t="s">
        <v>1509</v>
      </c>
      <c r="I325" s="18"/>
      <c r="J325" s="18"/>
      <c r="K325" s="18"/>
      <c r="L325" s="23"/>
    </row>
    <row r="326" spans="1:12">
      <c r="A326" s="24"/>
      <c r="B326" s="18" t="s">
        <v>1510</v>
      </c>
      <c r="C326" s="18"/>
      <c r="D326" s="18"/>
      <c r="E326" s="18"/>
      <c r="F326" s="18"/>
      <c r="G326" s="18" t="s">
        <v>1509</v>
      </c>
      <c r="H326" s="18" t="s">
        <v>1509</v>
      </c>
      <c r="I326" s="18"/>
      <c r="J326" s="18"/>
      <c r="K326" s="18"/>
      <c r="L326" s="23"/>
    </row>
    <row r="327" spans="1:12">
      <c r="A327" s="24"/>
      <c r="B327" s="18" t="s">
        <v>1511</v>
      </c>
      <c r="C327" s="18"/>
      <c r="D327" s="18"/>
      <c r="E327" s="18"/>
      <c r="F327" s="18"/>
      <c r="G327" s="18" t="s">
        <v>1371</v>
      </c>
      <c r="H327" s="18" t="s">
        <v>1371</v>
      </c>
      <c r="I327" s="18"/>
      <c r="J327" s="18"/>
      <c r="K327" s="18"/>
      <c r="L327" s="23"/>
    </row>
    <row r="328" spans="1:12">
      <c r="A328" s="24"/>
      <c r="B328" s="18" t="s">
        <v>1512</v>
      </c>
      <c r="C328" s="18"/>
      <c r="D328" s="18"/>
      <c r="E328" s="18"/>
      <c r="F328" s="18"/>
      <c r="G328" s="18" t="s">
        <v>1371</v>
      </c>
      <c r="H328" s="18" t="s">
        <v>1371</v>
      </c>
      <c r="I328" s="18"/>
      <c r="J328" s="18"/>
      <c r="K328" s="18"/>
      <c r="L328" s="23"/>
    </row>
    <row r="329" spans="1:12">
      <c r="A329" s="24"/>
      <c r="B329" s="18" t="s">
        <v>1513</v>
      </c>
      <c r="C329" s="18"/>
      <c r="D329" s="18"/>
      <c r="E329" s="18"/>
      <c r="F329" s="18"/>
      <c r="G329" s="18" t="s">
        <v>1514</v>
      </c>
      <c r="H329" s="18" t="s">
        <v>1514</v>
      </c>
      <c r="I329" s="18"/>
      <c r="J329" s="18"/>
      <c r="K329" s="18"/>
      <c r="L329" s="23"/>
    </row>
    <row r="330" spans="1:12">
      <c r="A330" s="24"/>
      <c r="B330" s="18" t="s">
        <v>1515</v>
      </c>
      <c r="C330" s="18"/>
      <c r="D330" s="18"/>
      <c r="E330" s="18"/>
      <c r="F330" s="18"/>
      <c r="G330" s="18" t="s">
        <v>1135</v>
      </c>
      <c r="H330" s="18" t="s">
        <v>1135</v>
      </c>
      <c r="I330" s="18"/>
      <c r="J330" s="18"/>
      <c r="K330" s="18"/>
      <c r="L330" s="23"/>
    </row>
    <row r="331" spans="1:12">
      <c r="A331" s="24"/>
      <c r="B331" s="18" t="s">
        <v>1516</v>
      </c>
      <c r="C331" s="18"/>
      <c r="D331" s="18"/>
      <c r="E331" s="18"/>
      <c r="F331" s="18"/>
      <c r="G331" s="18" t="s">
        <v>1100</v>
      </c>
      <c r="H331" s="18" t="s">
        <v>1100</v>
      </c>
      <c r="I331" s="18"/>
      <c r="J331" s="18"/>
      <c r="K331" s="18"/>
      <c r="L331" s="23"/>
    </row>
    <row r="332" spans="1:12">
      <c r="A332" s="24"/>
      <c r="B332" s="18" t="s">
        <v>1517</v>
      </c>
      <c r="C332" s="18"/>
      <c r="D332" s="18"/>
      <c r="E332" s="18"/>
      <c r="F332" s="18"/>
      <c r="G332" s="18" t="s">
        <v>1518</v>
      </c>
      <c r="H332" s="18" t="s">
        <v>1518</v>
      </c>
      <c r="I332" s="18"/>
      <c r="J332" s="18"/>
      <c r="K332" s="18"/>
      <c r="L332" s="23"/>
    </row>
    <row r="333" spans="1:12">
      <c r="A333" s="24"/>
      <c r="B333" s="18" t="s">
        <v>1519</v>
      </c>
      <c r="C333" s="18"/>
      <c r="D333" s="18"/>
      <c r="E333" s="18"/>
      <c r="F333" s="18"/>
      <c r="G333" s="18" t="s">
        <v>1520</v>
      </c>
      <c r="H333" s="18" t="s">
        <v>1520</v>
      </c>
      <c r="I333" s="18"/>
      <c r="J333" s="18"/>
      <c r="K333" s="18"/>
      <c r="L333" s="23"/>
    </row>
    <row r="334" spans="1:12">
      <c r="A334" s="24"/>
      <c r="B334" s="18" t="s">
        <v>1521</v>
      </c>
      <c r="C334" s="18"/>
      <c r="D334" s="18"/>
      <c r="E334" s="18"/>
      <c r="F334" s="18"/>
      <c r="G334" s="18" t="s">
        <v>1520</v>
      </c>
      <c r="H334" s="18" t="s">
        <v>1520</v>
      </c>
      <c r="I334" s="18"/>
      <c r="J334" s="18"/>
      <c r="K334" s="18"/>
      <c r="L334" s="23"/>
    </row>
    <row r="335" spans="1:12">
      <c r="A335" s="24"/>
      <c r="B335" s="18" t="s">
        <v>1522</v>
      </c>
      <c r="C335" s="18"/>
      <c r="D335" s="18"/>
      <c r="E335" s="18"/>
      <c r="F335" s="18"/>
      <c r="G335" s="18" t="s">
        <v>1352</v>
      </c>
      <c r="H335" s="18" t="s">
        <v>1352</v>
      </c>
      <c r="I335" s="18"/>
      <c r="J335" s="18"/>
      <c r="K335" s="18"/>
      <c r="L335" s="23"/>
    </row>
    <row r="336" spans="1:12">
      <c r="A336" s="24"/>
      <c r="B336" s="18" t="s">
        <v>1523</v>
      </c>
      <c r="C336" s="18"/>
      <c r="D336" s="18"/>
      <c r="E336" s="18"/>
      <c r="F336" s="18"/>
      <c r="G336" s="18" t="s">
        <v>1352</v>
      </c>
      <c r="H336" s="18" t="s">
        <v>1352</v>
      </c>
      <c r="I336" s="18"/>
      <c r="J336" s="18"/>
      <c r="K336" s="18"/>
      <c r="L336" s="23"/>
    </row>
    <row r="337" spans="1:12">
      <c r="A337" s="24"/>
      <c r="B337" s="18" t="s">
        <v>1524</v>
      </c>
      <c r="C337" s="18"/>
      <c r="D337" s="18"/>
      <c r="E337" s="18"/>
      <c r="F337" s="18"/>
      <c r="G337" s="18" t="s">
        <v>1352</v>
      </c>
      <c r="H337" s="18" t="s">
        <v>1352</v>
      </c>
      <c r="I337" s="18"/>
      <c r="J337" s="18"/>
      <c r="K337" s="18"/>
      <c r="L337" s="23"/>
    </row>
    <row r="338" spans="1:12">
      <c r="A338" s="24"/>
      <c r="B338" s="18" t="s">
        <v>1525</v>
      </c>
      <c r="C338" s="18"/>
      <c r="D338" s="18"/>
      <c r="E338" s="18"/>
      <c r="F338" s="18"/>
      <c r="G338" s="18" t="s">
        <v>1352</v>
      </c>
      <c r="H338" s="18" t="s">
        <v>1352</v>
      </c>
      <c r="I338" s="18"/>
      <c r="J338" s="18"/>
      <c r="K338" s="18"/>
      <c r="L338" s="23"/>
    </row>
    <row r="339" spans="1:12">
      <c r="A339" s="24"/>
      <c r="B339" s="18" t="s">
        <v>1526</v>
      </c>
      <c r="C339" s="18"/>
      <c r="D339" s="18"/>
      <c r="E339" s="18"/>
      <c r="F339" s="18"/>
      <c r="G339" s="18" t="s">
        <v>1352</v>
      </c>
      <c r="H339" s="18" t="s">
        <v>1352</v>
      </c>
      <c r="I339" s="18"/>
      <c r="J339" s="18"/>
      <c r="K339" s="18"/>
      <c r="L339" s="23"/>
    </row>
    <row r="340" spans="1:12">
      <c r="A340" s="24"/>
      <c r="B340" s="18" t="s">
        <v>1527</v>
      </c>
      <c r="C340" s="18"/>
      <c r="D340" s="18"/>
      <c r="E340" s="18"/>
      <c r="F340" s="18"/>
      <c r="G340" s="18" t="s">
        <v>1352</v>
      </c>
      <c r="H340" s="18" t="s">
        <v>1352</v>
      </c>
      <c r="I340" s="18"/>
      <c r="J340" s="18"/>
      <c r="K340" s="18"/>
      <c r="L340" s="23"/>
    </row>
    <row r="341" spans="1:12">
      <c r="A341" s="24"/>
      <c r="B341" s="18" t="s">
        <v>1528</v>
      </c>
      <c r="C341" s="18"/>
      <c r="D341" s="18"/>
      <c r="E341" s="18"/>
      <c r="F341" s="18"/>
      <c r="G341" s="18" t="s">
        <v>1270</v>
      </c>
      <c r="H341" s="18" t="s">
        <v>1270</v>
      </c>
      <c r="I341" s="18"/>
      <c r="J341" s="18"/>
      <c r="K341" s="18"/>
      <c r="L341" s="23"/>
    </row>
    <row r="342" spans="1:12">
      <c r="A342" s="24"/>
      <c r="B342" s="18" t="s">
        <v>1529</v>
      </c>
      <c r="C342" s="18"/>
      <c r="D342" s="18"/>
      <c r="E342" s="18"/>
      <c r="F342" s="18"/>
      <c r="G342" s="18" t="s">
        <v>1270</v>
      </c>
      <c r="H342" s="18" t="s">
        <v>1270</v>
      </c>
      <c r="I342" s="18"/>
      <c r="J342" s="18"/>
      <c r="K342" s="18"/>
      <c r="L342" s="23"/>
    </row>
    <row r="343" spans="1:12">
      <c r="A343" s="24"/>
      <c r="B343" s="18" t="s">
        <v>1530</v>
      </c>
      <c r="C343" s="18"/>
      <c r="D343" s="18"/>
      <c r="E343" s="18"/>
      <c r="F343" s="18"/>
      <c r="G343" s="18" t="s">
        <v>1531</v>
      </c>
      <c r="H343" s="18" t="s">
        <v>1531</v>
      </c>
      <c r="I343" s="18"/>
      <c r="J343" s="18"/>
      <c r="K343" s="18"/>
      <c r="L343" s="23"/>
    </row>
    <row r="344" spans="1:12">
      <c r="A344" s="24"/>
      <c r="B344" s="18" t="s">
        <v>1532</v>
      </c>
      <c r="C344" s="18"/>
      <c r="D344" s="18"/>
      <c r="E344" s="18"/>
      <c r="F344" s="18"/>
      <c r="G344" s="18" t="s">
        <v>1301</v>
      </c>
      <c r="H344" s="18" t="s">
        <v>1079</v>
      </c>
      <c r="I344" s="18"/>
      <c r="J344" s="18"/>
      <c r="K344" s="18"/>
      <c r="L344" s="23"/>
    </row>
    <row r="345" spans="1:12">
      <c r="A345" s="24"/>
      <c r="B345" s="18" t="s">
        <v>1533</v>
      </c>
      <c r="C345" s="18"/>
      <c r="D345" s="18"/>
      <c r="E345" s="18"/>
      <c r="F345" s="18"/>
      <c r="G345" s="18" t="s">
        <v>1303</v>
      </c>
      <c r="H345" s="18" t="s">
        <v>1079</v>
      </c>
      <c r="I345" s="18"/>
      <c r="J345" s="18"/>
      <c r="K345" s="18"/>
      <c r="L345" s="23"/>
    </row>
    <row r="346" spans="1:12">
      <c r="A346" s="24"/>
      <c r="B346" s="18" t="s">
        <v>1534</v>
      </c>
      <c r="C346" s="18"/>
      <c r="D346" s="18"/>
      <c r="E346" s="18"/>
      <c r="F346" s="18"/>
      <c r="G346" s="18" t="s">
        <v>1535</v>
      </c>
      <c r="H346" s="18" t="s">
        <v>1038</v>
      </c>
      <c r="I346" s="18"/>
      <c r="J346" s="18"/>
      <c r="K346" s="18"/>
      <c r="L346" s="23"/>
    </row>
    <row r="347" spans="1:12">
      <c r="A347" s="24"/>
      <c r="B347" s="18" t="s">
        <v>1536</v>
      </c>
      <c r="C347" s="18"/>
      <c r="D347" s="18"/>
      <c r="E347" s="18"/>
      <c r="F347" s="18"/>
      <c r="G347" s="18" t="s">
        <v>1171</v>
      </c>
      <c r="H347" s="18" t="s">
        <v>1091</v>
      </c>
      <c r="I347" s="18"/>
      <c r="J347" s="18"/>
      <c r="K347" s="18"/>
      <c r="L347" s="23"/>
    </row>
    <row r="348" spans="1:12">
      <c r="A348" s="24"/>
      <c r="B348" s="18" t="s">
        <v>1537</v>
      </c>
      <c r="C348" s="18"/>
      <c r="D348" s="18"/>
      <c r="E348" s="18"/>
      <c r="F348" s="18"/>
      <c r="G348" s="18" t="s">
        <v>1320</v>
      </c>
      <c r="H348" s="18" t="s">
        <v>1236</v>
      </c>
      <c r="I348" s="18"/>
      <c r="J348" s="18"/>
      <c r="K348" s="18"/>
      <c r="L348" s="23"/>
    </row>
    <row r="349" spans="1:12">
      <c r="A349" s="24"/>
      <c r="B349" s="18" t="s">
        <v>1538</v>
      </c>
      <c r="C349" s="18"/>
      <c r="D349" s="18"/>
      <c r="E349" s="18"/>
      <c r="F349" s="18"/>
      <c r="G349" s="18" t="s">
        <v>1085</v>
      </c>
      <c r="H349" s="18" t="s">
        <v>1085</v>
      </c>
      <c r="I349" s="18"/>
      <c r="J349" s="18"/>
      <c r="K349" s="18"/>
      <c r="L349" s="23"/>
    </row>
    <row r="350" spans="1:12">
      <c r="A350" s="24"/>
      <c r="B350" s="18" t="s">
        <v>1539</v>
      </c>
      <c r="C350" s="18"/>
      <c r="D350" s="18"/>
      <c r="E350" s="18"/>
      <c r="F350" s="18"/>
      <c r="G350" s="18" t="s">
        <v>1087</v>
      </c>
      <c r="H350" s="18" t="s">
        <v>1087</v>
      </c>
      <c r="I350" s="18"/>
      <c r="J350" s="18"/>
      <c r="K350" s="18"/>
      <c r="L350" s="23"/>
    </row>
    <row r="351" spans="1:12">
      <c r="A351" s="24"/>
      <c r="B351" s="18" t="s">
        <v>1540</v>
      </c>
      <c r="C351" s="18"/>
      <c r="D351" s="18"/>
      <c r="E351" s="18"/>
      <c r="F351" s="18"/>
      <c r="G351" s="18" t="s">
        <v>1541</v>
      </c>
      <c r="H351" s="18" t="s">
        <v>1541</v>
      </c>
      <c r="I351" s="18"/>
      <c r="J351" s="18"/>
      <c r="K351" s="18"/>
      <c r="L351" s="23"/>
    </row>
    <row r="352" spans="1:12">
      <c r="A352" s="24"/>
      <c r="B352" s="18" t="s">
        <v>1542</v>
      </c>
      <c r="C352" s="18"/>
      <c r="D352" s="18"/>
      <c r="E352" s="18"/>
      <c r="F352" s="18"/>
      <c r="G352" s="18" t="s">
        <v>1543</v>
      </c>
      <c r="H352" s="18" t="s">
        <v>1543</v>
      </c>
      <c r="I352" s="18"/>
      <c r="J352" s="18"/>
      <c r="K352" s="18"/>
      <c r="L352" s="23"/>
    </row>
    <row r="353" spans="1:12">
      <c r="A353" s="24"/>
      <c r="B353" s="18" t="s">
        <v>1544</v>
      </c>
      <c r="C353" s="18"/>
      <c r="D353" s="18"/>
      <c r="E353" s="18"/>
      <c r="F353" s="18"/>
      <c r="G353" s="18" t="s">
        <v>1520</v>
      </c>
      <c r="H353" s="18" t="s">
        <v>1520</v>
      </c>
      <c r="I353" s="18"/>
      <c r="J353" s="18"/>
      <c r="K353" s="18"/>
      <c r="L353" s="23"/>
    </row>
    <row r="354" spans="1:12">
      <c r="A354" s="24"/>
      <c r="B354" s="18" t="s">
        <v>1545</v>
      </c>
      <c r="C354" s="18"/>
      <c r="D354" s="18"/>
      <c r="E354" s="18"/>
      <c r="F354" s="18"/>
      <c r="G354" s="18" t="s">
        <v>1085</v>
      </c>
      <c r="H354" s="18" t="s">
        <v>1085</v>
      </c>
      <c r="I354" s="18"/>
      <c r="J354" s="18"/>
      <c r="K354" s="18"/>
      <c r="L354" s="23"/>
    </row>
    <row r="355" spans="1:12">
      <c r="A355" s="24"/>
      <c r="B355" s="18" t="s">
        <v>1546</v>
      </c>
      <c r="C355" s="18"/>
      <c r="D355" s="18"/>
      <c r="E355" s="18"/>
      <c r="F355" s="18"/>
      <c r="G355" s="18" t="s">
        <v>1087</v>
      </c>
      <c r="H355" s="18" t="s">
        <v>1087</v>
      </c>
      <c r="I355" s="18"/>
      <c r="J355" s="18"/>
      <c r="K355" s="18"/>
      <c r="L355" s="23"/>
    </row>
    <row r="356" spans="1:12">
      <c r="A356" s="24"/>
      <c r="B356" s="18" t="s">
        <v>1547</v>
      </c>
      <c r="C356" s="18"/>
      <c r="D356" s="18"/>
      <c r="E356" s="18"/>
      <c r="F356" s="18"/>
      <c r="G356" s="18" t="s">
        <v>1030</v>
      </c>
      <c r="H356" s="18" t="s">
        <v>1030</v>
      </c>
      <c r="I356" s="18"/>
      <c r="J356" s="18"/>
      <c r="K356" s="18"/>
      <c r="L356" s="23"/>
    </row>
    <row r="357" spans="1:12">
      <c r="A357" s="24"/>
      <c r="B357" s="18" t="s">
        <v>1548</v>
      </c>
      <c r="C357" s="18"/>
      <c r="D357" s="18"/>
      <c r="E357" s="18"/>
      <c r="F357" s="18"/>
      <c r="G357" s="18" t="s">
        <v>1032</v>
      </c>
      <c r="H357" s="18" t="s">
        <v>1032</v>
      </c>
      <c r="I357" s="18"/>
      <c r="J357" s="18"/>
      <c r="K357" s="18"/>
      <c r="L357" s="23"/>
    </row>
    <row r="358" spans="1:12">
      <c r="A358" s="24"/>
      <c r="B358" s="18" t="s">
        <v>1549</v>
      </c>
      <c r="C358" s="18"/>
      <c r="D358" s="18"/>
      <c r="E358" s="18"/>
      <c r="F358" s="18"/>
      <c r="G358" s="18" t="s">
        <v>1135</v>
      </c>
      <c r="H358" s="18" t="s">
        <v>1135</v>
      </c>
      <c r="I358" s="18"/>
      <c r="J358" s="18"/>
      <c r="K358" s="18"/>
      <c r="L358" s="23"/>
    </row>
    <row r="359" spans="1:12">
      <c r="A359" s="24"/>
      <c r="B359" s="18" t="s">
        <v>1550</v>
      </c>
      <c r="C359" s="18"/>
      <c r="D359" s="18"/>
      <c r="E359" s="18"/>
      <c r="F359" s="18"/>
      <c r="G359" s="18" t="s">
        <v>1479</v>
      </c>
      <c r="H359" s="18" t="s">
        <v>1479</v>
      </c>
      <c r="I359" s="18"/>
      <c r="J359" s="18"/>
      <c r="K359" s="18"/>
      <c r="L359" s="23"/>
    </row>
    <row r="360" spans="1:12">
      <c r="A360" s="24"/>
      <c r="B360" s="18" t="s">
        <v>1551</v>
      </c>
      <c r="C360" s="18"/>
      <c r="D360" s="18"/>
      <c r="E360" s="18"/>
      <c r="F360" s="18"/>
      <c r="G360" s="18" t="s">
        <v>1479</v>
      </c>
      <c r="H360" s="18" t="s">
        <v>1479</v>
      </c>
      <c r="I360" s="18"/>
      <c r="J360" s="18"/>
      <c r="K360" s="18"/>
      <c r="L360" s="23"/>
    </row>
    <row r="361" spans="1:12">
      <c r="A361" s="24"/>
      <c r="B361" s="18" t="s">
        <v>1552</v>
      </c>
      <c r="C361" s="18"/>
      <c r="D361" s="18"/>
      <c r="E361" s="18"/>
      <c r="F361" s="18"/>
      <c r="G361" s="18" t="s">
        <v>1509</v>
      </c>
      <c r="H361" s="18" t="s">
        <v>1509</v>
      </c>
      <c r="I361" s="18"/>
      <c r="J361" s="18"/>
      <c r="K361" s="18"/>
      <c r="L361" s="23"/>
    </row>
    <row r="362" spans="1:12">
      <c r="A362" s="24"/>
      <c r="B362" s="18" t="s">
        <v>1553</v>
      </c>
      <c r="C362" s="18"/>
      <c r="D362" s="18"/>
      <c r="E362" s="18"/>
      <c r="F362" s="18"/>
      <c r="G362" s="18" t="s">
        <v>1554</v>
      </c>
      <c r="H362" s="18" t="s">
        <v>1554</v>
      </c>
      <c r="I362" s="18"/>
      <c r="J362" s="18"/>
      <c r="K362" s="18"/>
      <c r="L362" s="23"/>
    </row>
    <row r="363" spans="1:12">
      <c r="A363" s="24"/>
      <c r="B363" s="18" t="s">
        <v>1555</v>
      </c>
      <c r="C363" s="18"/>
      <c r="D363" s="18"/>
      <c r="E363" s="18"/>
      <c r="F363" s="18"/>
      <c r="G363" s="18" t="s">
        <v>1556</v>
      </c>
      <c r="H363" s="18" t="s">
        <v>1556</v>
      </c>
      <c r="I363" s="18"/>
      <c r="J363" s="18"/>
      <c r="K363" s="18"/>
      <c r="L363" s="23"/>
    </row>
    <row r="364" spans="1:12">
      <c r="A364" s="24"/>
      <c r="B364" s="18" t="s">
        <v>1557</v>
      </c>
      <c r="C364" s="18"/>
      <c r="D364" s="18"/>
      <c r="E364" s="18"/>
      <c r="F364" s="18"/>
      <c r="G364" s="18" t="s">
        <v>1046</v>
      </c>
      <c r="H364" s="18" t="s">
        <v>1046</v>
      </c>
      <c r="I364" s="18"/>
      <c r="J364" s="18"/>
      <c r="K364" s="18"/>
      <c r="L364" s="23"/>
    </row>
    <row r="365" spans="1:12">
      <c r="A365" s="24"/>
      <c r="B365" s="18" t="s">
        <v>1558</v>
      </c>
      <c r="C365" s="18"/>
      <c r="D365" s="18"/>
      <c r="E365" s="18"/>
      <c r="F365" s="18"/>
      <c r="G365" s="18" t="s">
        <v>1046</v>
      </c>
      <c r="H365" s="18" t="s">
        <v>1046</v>
      </c>
      <c r="I365" s="18"/>
      <c r="J365" s="18"/>
      <c r="K365" s="18"/>
      <c r="L365" s="23"/>
    </row>
    <row r="366" spans="1:12">
      <c r="A366" s="24"/>
      <c r="B366" s="18" t="s">
        <v>1559</v>
      </c>
      <c r="C366" s="18"/>
      <c r="D366" s="18"/>
      <c r="E366" s="18"/>
      <c r="F366" s="18"/>
      <c r="G366" s="18" t="s">
        <v>1046</v>
      </c>
      <c r="H366" s="18" t="s">
        <v>1046</v>
      </c>
      <c r="I366" s="18"/>
      <c r="J366" s="18"/>
      <c r="K366" s="18"/>
      <c r="L366" s="23"/>
    </row>
    <row r="367" spans="1:12">
      <c r="A367" s="24"/>
      <c r="B367" s="18" t="s">
        <v>1560</v>
      </c>
      <c r="C367" s="18"/>
      <c r="D367" s="18"/>
      <c r="E367" s="18"/>
      <c r="F367" s="18"/>
      <c r="G367" s="18" t="s">
        <v>1046</v>
      </c>
      <c r="H367" s="18" t="s">
        <v>1046</v>
      </c>
      <c r="I367" s="18"/>
      <c r="J367" s="18"/>
      <c r="K367" s="18"/>
      <c r="L367" s="23"/>
    </row>
    <row r="368" spans="1:12">
      <c r="A368" s="24"/>
      <c r="B368" s="18" t="s">
        <v>1561</v>
      </c>
      <c r="C368" s="18"/>
      <c r="D368" s="18"/>
      <c r="E368" s="18"/>
      <c r="F368" s="18"/>
      <c r="G368" s="18" t="s">
        <v>1030</v>
      </c>
      <c r="H368" s="18" t="s">
        <v>1030</v>
      </c>
      <c r="I368" s="18"/>
      <c r="J368" s="18"/>
      <c r="K368" s="18"/>
      <c r="L368" s="23"/>
    </row>
    <row r="369" spans="1:12">
      <c r="A369" s="24"/>
      <c r="B369" s="18" t="s">
        <v>1562</v>
      </c>
      <c r="C369" s="18"/>
      <c r="D369" s="18"/>
      <c r="E369" s="18"/>
      <c r="F369" s="18"/>
      <c r="G369" s="18" t="s">
        <v>1032</v>
      </c>
      <c r="H369" s="18" t="s">
        <v>1032</v>
      </c>
      <c r="I369" s="18"/>
      <c r="J369" s="18"/>
      <c r="K369" s="18"/>
      <c r="L369" s="23"/>
    </row>
    <row r="370" spans="1:12">
      <c r="A370" s="24"/>
      <c r="B370" s="18" t="s">
        <v>1563</v>
      </c>
      <c r="C370" s="18"/>
      <c r="D370" s="18"/>
      <c r="E370" s="18"/>
      <c r="F370" s="18"/>
      <c r="G370" s="18" t="s">
        <v>1102</v>
      </c>
      <c r="H370" s="18" t="s">
        <v>1102</v>
      </c>
      <c r="I370" s="18"/>
      <c r="J370" s="18"/>
      <c r="K370" s="18"/>
      <c r="L370" s="23"/>
    </row>
    <row r="371" spans="1:12">
      <c r="A371" s="24"/>
      <c r="B371" s="18" t="s">
        <v>1564</v>
      </c>
      <c r="C371" s="18"/>
      <c r="D371" s="18"/>
      <c r="E371" s="18"/>
      <c r="F371" s="18"/>
      <c r="G371" s="18" t="s">
        <v>1169</v>
      </c>
      <c r="H371" s="18" t="s">
        <v>1169</v>
      </c>
      <c r="I371" s="18"/>
      <c r="J371" s="18"/>
      <c r="K371" s="18"/>
      <c r="L371" s="23"/>
    </row>
    <row r="372" spans="1:12">
      <c r="A372" s="24"/>
      <c r="B372" s="18" t="s">
        <v>1565</v>
      </c>
      <c r="C372" s="18"/>
      <c r="D372" s="18"/>
      <c r="E372" s="18"/>
      <c r="F372" s="18"/>
      <c r="G372" s="18" t="s">
        <v>1566</v>
      </c>
      <c r="H372" s="18" t="s">
        <v>1566</v>
      </c>
      <c r="I372" s="18"/>
      <c r="J372" s="18"/>
      <c r="K372" s="18"/>
      <c r="L372" s="23"/>
    </row>
    <row r="373" spans="1:12">
      <c r="A373" s="24"/>
      <c r="B373" s="18" t="s">
        <v>1567</v>
      </c>
      <c r="C373" s="18"/>
      <c r="D373" s="18"/>
      <c r="E373" s="18"/>
      <c r="F373" s="18"/>
      <c r="G373" s="18" t="s">
        <v>1079</v>
      </c>
      <c r="H373" s="18" t="s">
        <v>1079</v>
      </c>
      <c r="I373" s="18"/>
      <c r="J373" s="18"/>
      <c r="K373" s="18"/>
      <c r="L373" s="23"/>
    </row>
    <row r="374" spans="1:12">
      <c r="A374" s="24"/>
      <c r="B374" s="18" t="s">
        <v>1568</v>
      </c>
      <c r="C374" s="18"/>
      <c r="D374" s="18"/>
      <c r="E374" s="18"/>
      <c r="F374" s="18"/>
      <c r="G374" s="18" t="s">
        <v>1447</v>
      </c>
      <c r="H374" s="18" t="s">
        <v>1447</v>
      </c>
      <c r="I374" s="18"/>
      <c r="J374" s="18"/>
      <c r="K374" s="18"/>
      <c r="L374" s="23"/>
    </row>
    <row r="375" spans="1:12">
      <c r="A375" s="24"/>
      <c r="B375" s="18" t="s">
        <v>1569</v>
      </c>
      <c r="C375" s="18"/>
      <c r="D375" s="18"/>
      <c r="E375" s="18"/>
      <c r="F375" s="18"/>
      <c r="G375" s="18" t="s">
        <v>1447</v>
      </c>
      <c r="H375" s="18" t="s">
        <v>1570</v>
      </c>
      <c r="I375" s="18"/>
      <c r="J375" s="18"/>
      <c r="K375" s="18"/>
      <c r="L375" s="23"/>
    </row>
    <row r="376" spans="1:12">
      <c r="A376" s="24"/>
      <c r="B376" s="18" t="s">
        <v>1571</v>
      </c>
      <c r="C376" s="18"/>
      <c r="D376" s="18"/>
      <c r="E376" s="18"/>
      <c r="F376" s="18"/>
      <c r="G376" s="18" t="s">
        <v>1572</v>
      </c>
      <c r="H376" s="18" t="s">
        <v>1572</v>
      </c>
      <c r="I376" s="18"/>
      <c r="J376" s="18"/>
      <c r="K376" s="18"/>
      <c r="L376" s="23"/>
    </row>
    <row r="377" spans="1:12">
      <c r="A377" s="24"/>
      <c r="B377" s="18" t="s">
        <v>1573</v>
      </c>
      <c r="C377" s="18"/>
      <c r="D377" s="18"/>
      <c r="E377" s="18"/>
      <c r="F377" s="18"/>
      <c r="G377" s="18" t="s">
        <v>1040</v>
      </c>
      <c r="H377" s="18" t="s">
        <v>1040</v>
      </c>
      <c r="I377" s="18"/>
      <c r="J377" s="18"/>
      <c r="K377" s="18"/>
      <c r="L377" s="23"/>
    </row>
    <row r="378" spans="1:12">
      <c r="A378" s="24"/>
      <c r="B378" s="18" t="s">
        <v>1574</v>
      </c>
      <c r="C378" s="18"/>
      <c r="D378" s="18"/>
      <c r="E378" s="18"/>
      <c r="F378" s="18"/>
      <c r="G378" s="18" t="s">
        <v>1040</v>
      </c>
      <c r="H378" s="18" t="s">
        <v>1040</v>
      </c>
      <c r="I378" s="18"/>
      <c r="J378" s="18"/>
      <c r="K378" s="18"/>
      <c r="L378" s="23"/>
    </row>
    <row r="379" spans="1:12">
      <c r="A379" s="24"/>
      <c r="B379" s="18" t="s">
        <v>1575</v>
      </c>
      <c r="C379" s="18"/>
      <c r="D379" s="18"/>
      <c r="E379" s="18"/>
      <c r="F379" s="18"/>
      <c r="G379" s="18" t="s">
        <v>1576</v>
      </c>
      <c r="H379" s="18" t="s">
        <v>1576</v>
      </c>
      <c r="I379" s="18"/>
      <c r="J379" s="18"/>
      <c r="K379" s="18"/>
      <c r="L379" s="23"/>
    </row>
    <row r="380" spans="1:12">
      <c r="A380" s="24"/>
      <c r="B380" s="18" t="s">
        <v>1577</v>
      </c>
      <c r="C380" s="18"/>
      <c r="D380" s="18"/>
      <c r="E380" s="18"/>
      <c r="F380" s="18"/>
      <c r="G380" s="18" t="s">
        <v>1277</v>
      </c>
      <c r="H380" s="18" t="s">
        <v>1277</v>
      </c>
      <c r="I380" s="18"/>
      <c r="J380" s="18"/>
      <c r="K380" s="18"/>
      <c r="L380" s="23"/>
    </row>
    <row r="381" spans="1:12">
      <c r="A381" s="24"/>
      <c r="B381" s="18" t="s">
        <v>1578</v>
      </c>
      <c r="C381" s="18"/>
      <c r="D381" s="18"/>
      <c r="E381" s="18"/>
      <c r="F381" s="18"/>
      <c r="G381" s="18" t="s">
        <v>1277</v>
      </c>
      <c r="H381" s="18" t="s">
        <v>1277</v>
      </c>
      <c r="I381" s="18"/>
      <c r="J381" s="18"/>
      <c r="K381" s="18"/>
      <c r="L381" s="23"/>
    </row>
    <row r="382" spans="1:12">
      <c r="A382" s="24"/>
      <c r="B382" s="18" t="s">
        <v>1579</v>
      </c>
      <c r="C382" s="18"/>
      <c r="D382" s="18"/>
      <c r="E382" s="18"/>
      <c r="F382" s="18"/>
      <c r="G382" s="18" t="s">
        <v>1352</v>
      </c>
      <c r="H382" s="18" t="s">
        <v>1352</v>
      </c>
      <c r="I382" s="18"/>
      <c r="J382" s="18"/>
      <c r="K382" s="18"/>
      <c r="L382" s="23"/>
    </row>
    <row r="383" spans="1:12">
      <c r="A383" s="24"/>
      <c r="B383" s="18" t="s">
        <v>1580</v>
      </c>
      <c r="C383" s="18"/>
      <c r="D383" s="18"/>
      <c r="E383" s="18"/>
      <c r="F383" s="18"/>
      <c r="G383" s="18" t="s">
        <v>1359</v>
      </c>
      <c r="H383" s="18" t="s">
        <v>1359</v>
      </c>
      <c r="I383" s="18"/>
      <c r="J383" s="18"/>
      <c r="K383" s="18"/>
      <c r="L383" s="23"/>
    </row>
    <row r="384" spans="1:12">
      <c r="A384" s="24"/>
      <c r="B384" s="18" t="s">
        <v>1581</v>
      </c>
      <c r="C384" s="18"/>
      <c r="D384" s="18"/>
      <c r="E384" s="18"/>
      <c r="F384" s="18"/>
      <c r="G384" s="18" t="s">
        <v>1359</v>
      </c>
      <c r="H384" s="18" t="s">
        <v>1359</v>
      </c>
      <c r="I384" s="18"/>
      <c r="J384" s="18"/>
      <c r="K384" s="18"/>
      <c r="L384" s="23"/>
    </row>
    <row r="385" spans="1:12">
      <c r="A385" s="24"/>
      <c r="B385" s="18" t="s">
        <v>1582</v>
      </c>
      <c r="C385" s="18"/>
      <c r="D385" s="18"/>
      <c r="E385" s="18"/>
      <c r="F385" s="18"/>
      <c r="G385" s="18" t="s">
        <v>1572</v>
      </c>
      <c r="H385" s="18" t="s">
        <v>1572</v>
      </c>
      <c r="I385" s="18"/>
      <c r="J385" s="18"/>
      <c r="K385" s="18"/>
      <c r="L385" s="23"/>
    </row>
    <row r="386" spans="1:12">
      <c r="A386" s="24"/>
      <c r="B386" s="18" t="s">
        <v>1583</v>
      </c>
      <c r="C386" s="18"/>
      <c r="D386" s="18"/>
      <c r="E386" s="18"/>
      <c r="F386" s="18"/>
      <c r="G386" s="18" t="s">
        <v>1584</v>
      </c>
      <c r="H386" s="18" t="s">
        <v>1584</v>
      </c>
      <c r="I386" s="18"/>
      <c r="J386" s="18"/>
      <c r="K386" s="18"/>
      <c r="L386" s="23"/>
    </row>
    <row r="387" spans="1:12">
      <c r="A387" s="24"/>
      <c r="B387" s="18" t="s">
        <v>1585</v>
      </c>
      <c r="C387" s="18"/>
      <c r="D387" s="18"/>
      <c r="E387" s="18"/>
      <c r="F387" s="18"/>
      <c r="G387" s="18" t="s">
        <v>1584</v>
      </c>
      <c r="H387" s="18" t="s">
        <v>1584</v>
      </c>
      <c r="I387" s="18"/>
      <c r="J387" s="18"/>
      <c r="K387" s="18"/>
      <c r="L387" s="23"/>
    </row>
    <row r="388" spans="1:12">
      <c r="A388" s="24"/>
      <c r="B388" s="18" t="s">
        <v>1586</v>
      </c>
      <c r="C388" s="18"/>
      <c r="D388" s="18"/>
      <c r="E388" s="18"/>
      <c r="F388" s="18"/>
      <c r="G388" s="18" t="s">
        <v>1436</v>
      </c>
      <c r="H388" s="18" t="s">
        <v>1436</v>
      </c>
      <c r="I388" s="18"/>
      <c r="J388" s="18"/>
      <c r="K388" s="18"/>
      <c r="L388" s="23"/>
    </row>
    <row r="389" spans="1:12">
      <c r="A389" s="24"/>
      <c r="B389" s="18" t="s">
        <v>1587</v>
      </c>
      <c r="C389" s="18"/>
      <c r="D389" s="18"/>
      <c r="E389" s="18"/>
      <c r="F389" s="18"/>
      <c r="G389" s="18" t="s">
        <v>1436</v>
      </c>
      <c r="H389" s="18" t="s">
        <v>1436</v>
      </c>
      <c r="I389" s="18"/>
      <c r="J389" s="18"/>
      <c r="K389" s="18"/>
      <c r="L389" s="23"/>
    </row>
    <row r="390" spans="1:12">
      <c r="A390" s="24"/>
      <c r="B390" s="18" t="s">
        <v>1588</v>
      </c>
      <c r="C390" s="18"/>
      <c r="D390" s="18"/>
      <c r="E390" s="18"/>
      <c r="F390" s="18"/>
      <c r="G390" s="18" t="s">
        <v>1436</v>
      </c>
      <c r="H390" s="18" t="s">
        <v>1436</v>
      </c>
      <c r="I390" s="18"/>
      <c r="J390" s="18"/>
      <c r="K390" s="18"/>
      <c r="L390" s="23"/>
    </row>
    <row r="391" spans="1:12">
      <c r="A391" s="24"/>
      <c r="B391" s="18" t="s">
        <v>1589</v>
      </c>
      <c r="C391" s="18"/>
      <c r="D391" s="18"/>
      <c r="E391" s="18"/>
      <c r="F391" s="18"/>
      <c r="G391" s="18" t="s">
        <v>1436</v>
      </c>
      <c r="H391" s="18" t="s">
        <v>1436</v>
      </c>
      <c r="I391" s="18"/>
      <c r="J391" s="18"/>
      <c r="K391" s="18"/>
      <c r="L391" s="23"/>
    </row>
    <row r="392" spans="1:12">
      <c r="A392" s="24"/>
      <c r="B392" s="18" t="s">
        <v>1590</v>
      </c>
      <c r="C392" s="18"/>
      <c r="D392" s="18"/>
      <c r="E392" s="18"/>
      <c r="F392" s="18"/>
      <c r="G392" s="18" t="s">
        <v>1591</v>
      </c>
      <c r="H392" s="18" t="s">
        <v>1591</v>
      </c>
      <c r="I392" s="18"/>
      <c r="J392" s="18"/>
      <c r="K392" s="18"/>
      <c r="L392" s="23"/>
    </row>
    <row r="393" spans="1:12">
      <c r="A393" s="24"/>
      <c r="B393" s="18" t="s">
        <v>1592</v>
      </c>
      <c r="C393" s="18"/>
      <c r="D393" s="18"/>
      <c r="E393" s="18"/>
      <c r="F393" s="18"/>
      <c r="G393" s="18" t="s">
        <v>1591</v>
      </c>
      <c r="H393" s="18" t="s">
        <v>1591</v>
      </c>
      <c r="I393" s="18"/>
      <c r="J393" s="18"/>
      <c r="K393" s="18"/>
      <c r="L393" s="23"/>
    </row>
    <row r="394" spans="1:12">
      <c r="A394" s="24"/>
      <c r="B394" s="18" t="s">
        <v>1593</v>
      </c>
      <c r="C394" s="18"/>
      <c r="D394" s="18"/>
      <c r="E394" s="18"/>
      <c r="F394" s="18"/>
      <c r="G394" s="18" t="s">
        <v>1591</v>
      </c>
      <c r="H394" s="18" t="s">
        <v>1591</v>
      </c>
      <c r="I394" s="18"/>
      <c r="J394" s="18"/>
      <c r="K394" s="18"/>
      <c r="L394" s="23"/>
    </row>
    <row r="395" spans="1:12">
      <c r="A395" s="24"/>
      <c r="B395" s="18" t="s">
        <v>1594</v>
      </c>
      <c r="C395" s="18"/>
      <c r="D395" s="18"/>
      <c r="E395" s="18"/>
      <c r="F395" s="18"/>
      <c r="G395" s="18" t="s">
        <v>1591</v>
      </c>
      <c r="H395" s="18" t="s">
        <v>1591</v>
      </c>
      <c r="I395" s="18"/>
      <c r="J395" s="18"/>
      <c r="K395" s="18"/>
      <c r="L395" s="23"/>
    </row>
    <row r="396" spans="1:12">
      <c r="A396" s="24"/>
      <c r="B396" s="18" t="s">
        <v>1595</v>
      </c>
      <c r="C396" s="18"/>
      <c r="D396" s="18"/>
      <c r="E396" s="18"/>
      <c r="F396" s="18"/>
      <c r="G396" s="18" t="s">
        <v>1596</v>
      </c>
      <c r="H396" s="18" t="s">
        <v>1596</v>
      </c>
      <c r="I396" s="18"/>
      <c r="J396" s="18"/>
      <c r="K396" s="18"/>
      <c r="L396" s="23"/>
    </row>
    <row r="397" spans="1:12">
      <c r="A397" s="24"/>
      <c r="B397" s="18" t="s">
        <v>1597</v>
      </c>
      <c r="C397" s="18"/>
      <c r="D397" s="18"/>
      <c r="E397" s="18"/>
      <c r="F397" s="18"/>
      <c r="G397" s="18" t="s">
        <v>1598</v>
      </c>
      <c r="H397" s="18" t="s">
        <v>1599</v>
      </c>
      <c r="I397" s="18"/>
      <c r="J397" s="18"/>
      <c r="K397" s="18"/>
      <c r="L397" s="23"/>
    </row>
    <row r="398" spans="1:12">
      <c r="A398" s="24"/>
      <c r="B398" s="18" t="s">
        <v>1600</v>
      </c>
      <c r="C398" s="18"/>
      <c r="D398" s="18"/>
      <c r="E398" s="18"/>
      <c r="F398" s="18"/>
      <c r="G398" s="18" t="s">
        <v>1598</v>
      </c>
      <c r="H398" s="18" t="s">
        <v>1599</v>
      </c>
      <c r="I398" s="18"/>
      <c r="J398" s="18"/>
      <c r="K398" s="18"/>
      <c r="L398" s="23"/>
    </row>
    <row r="399" spans="1:12">
      <c r="A399" s="24"/>
      <c r="B399" s="18" t="s">
        <v>1601</v>
      </c>
      <c r="C399" s="18"/>
      <c r="D399" s="18"/>
      <c r="E399" s="18"/>
      <c r="F399" s="18"/>
      <c r="G399" s="18" t="s">
        <v>1602</v>
      </c>
      <c r="H399" s="18" t="s">
        <v>1603</v>
      </c>
      <c r="I399" s="18"/>
      <c r="J399" s="18"/>
      <c r="K399" s="18"/>
      <c r="L399" s="23"/>
    </row>
    <row r="400" spans="1:12">
      <c r="A400" s="24"/>
      <c r="B400" s="18" t="s">
        <v>1604</v>
      </c>
      <c r="C400" s="18"/>
      <c r="D400" s="18"/>
      <c r="E400" s="18"/>
      <c r="F400" s="18"/>
      <c r="G400" s="18" t="s">
        <v>1602</v>
      </c>
      <c r="H400" s="18" t="s">
        <v>1603</v>
      </c>
      <c r="I400" s="18"/>
      <c r="J400" s="18"/>
      <c r="K400" s="18"/>
      <c r="L400" s="23"/>
    </row>
    <row r="401" spans="1:12">
      <c r="A401" s="24"/>
      <c r="B401" s="18" t="s">
        <v>1605</v>
      </c>
      <c r="C401" s="18"/>
      <c r="D401" s="18"/>
      <c r="E401" s="18"/>
      <c r="F401" s="18"/>
      <c r="G401" s="18" t="s">
        <v>1606</v>
      </c>
      <c r="H401" s="18" t="s">
        <v>1607</v>
      </c>
      <c r="I401" s="18"/>
      <c r="J401" s="18"/>
      <c r="K401" s="18"/>
      <c r="L401" s="23"/>
    </row>
    <row r="402" spans="1:12">
      <c r="A402" s="24"/>
      <c r="B402" s="18" t="s">
        <v>1608</v>
      </c>
      <c r="C402" s="18"/>
      <c r="D402" s="18"/>
      <c r="E402" s="18"/>
      <c r="F402" s="18"/>
      <c r="G402" s="18" t="s">
        <v>1609</v>
      </c>
      <c r="H402" s="18" t="s">
        <v>1067</v>
      </c>
      <c r="I402" s="18"/>
      <c r="J402" s="18"/>
      <c r="K402" s="18"/>
      <c r="L402" s="23"/>
    </row>
    <row r="403" spans="1:12">
      <c r="A403" s="24"/>
      <c r="B403" s="18" t="s">
        <v>1610</v>
      </c>
      <c r="C403" s="18"/>
      <c r="D403" s="18"/>
      <c r="E403" s="18"/>
      <c r="F403" s="18"/>
      <c r="G403" s="18" t="s">
        <v>1611</v>
      </c>
      <c r="H403" s="18" t="s">
        <v>1067</v>
      </c>
      <c r="I403" s="18"/>
      <c r="J403" s="18"/>
      <c r="K403" s="18"/>
      <c r="L403" s="23"/>
    </row>
    <row r="404" spans="1:12">
      <c r="A404" s="24"/>
      <c r="B404" s="18" t="s">
        <v>1612</v>
      </c>
      <c r="C404" s="18"/>
      <c r="D404" s="18"/>
      <c r="E404" s="18"/>
      <c r="F404" s="18"/>
      <c r="G404" s="18" t="s">
        <v>1036</v>
      </c>
      <c r="H404" s="18" t="s">
        <v>1036</v>
      </c>
      <c r="I404" s="18"/>
      <c r="J404" s="18"/>
      <c r="K404" s="18"/>
      <c r="L404" s="23"/>
    </row>
    <row r="405" spans="1:12">
      <c r="A405" s="24"/>
      <c r="B405" s="18" t="s">
        <v>1613</v>
      </c>
      <c r="C405" s="18"/>
      <c r="D405" s="18"/>
      <c r="E405" s="18"/>
      <c r="F405" s="18"/>
      <c r="G405" s="18" t="s">
        <v>1038</v>
      </c>
      <c r="H405" s="18" t="s">
        <v>1038</v>
      </c>
      <c r="I405" s="18"/>
      <c r="J405" s="18"/>
      <c r="K405" s="18"/>
      <c r="L405" s="23"/>
    </row>
    <row r="406" spans="1:12">
      <c r="A406" s="24"/>
      <c r="B406" s="18" t="s">
        <v>1614</v>
      </c>
      <c r="C406" s="18"/>
      <c r="D406" s="18"/>
      <c r="E406" s="18"/>
      <c r="F406" s="18"/>
      <c r="G406" s="18" t="s">
        <v>1489</v>
      </c>
      <c r="H406" s="18" t="s">
        <v>1418</v>
      </c>
      <c r="I406" s="18"/>
      <c r="J406" s="18"/>
      <c r="K406" s="18"/>
      <c r="L406" s="23"/>
    </row>
    <row r="407" spans="1:12">
      <c r="A407" s="24"/>
      <c r="B407" s="18" t="s">
        <v>1615</v>
      </c>
      <c r="C407" s="18"/>
      <c r="D407" s="18"/>
      <c r="E407" s="18"/>
      <c r="F407" s="18"/>
      <c r="G407" s="18" t="s">
        <v>1447</v>
      </c>
      <c r="H407" s="18" t="s">
        <v>1359</v>
      </c>
      <c r="I407" s="18"/>
      <c r="J407" s="18"/>
      <c r="K407" s="18"/>
      <c r="L407" s="23"/>
    </row>
    <row r="408" spans="1:12">
      <c r="A408" s="24"/>
      <c r="B408" s="18" t="s">
        <v>1616</v>
      </c>
      <c r="C408" s="18"/>
      <c r="D408" s="18"/>
      <c r="E408" s="18"/>
      <c r="F408" s="18"/>
      <c r="G408" s="18" t="s">
        <v>1447</v>
      </c>
      <c r="H408" s="18" t="s">
        <v>1359</v>
      </c>
      <c r="I408" s="18"/>
      <c r="J408" s="18"/>
      <c r="K408" s="18"/>
      <c r="L408" s="23"/>
    </row>
    <row r="409" spans="1:12">
      <c r="A409" s="24"/>
      <c r="B409" s="18" t="s">
        <v>1617</v>
      </c>
      <c r="C409" s="18"/>
      <c r="D409" s="18"/>
      <c r="E409" s="18"/>
      <c r="F409" s="18"/>
      <c r="G409" s="18" t="s">
        <v>1572</v>
      </c>
      <c r="H409" s="18" t="s">
        <v>1477</v>
      </c>
      <c r="I409" s="18"/>
      <c r="J409" s="18"/>
      <c r="K409" s="18"/>
      <c r="L409" s="23"/>
    </row>
    <row r="410" spans="1:12">
      <c r="A410" s="24"/>
      <c r="B410" s="18" t="s">
        <v>1618</v>
      </c>
      <c r="C410" s="18"/>
      <c r="D410" s="18"/>
      <c r="E410" s="18"/>
      <c r="F410" s="18"/>
      <c r="G410" s="18" t="s">
        <v>1619</v>
      </c>
      <c r="H410" s="18" t="s">
        <v>1619</v>
      </c>
      <c r="I410" s="18"/>
      <c r="J410" s="18"/>
      <c r="K410" s="18"/>
      <c r="L410" s="23"/>
    </row>
    <row r="411" spans="1:12">
      <c r="A411" s="24"/>
      <c r="B411" s="18" t="s">
        <v>1620</v>
      </c>
      <c r="C411" s="18"/>
      <c r="D411" s="18"/>
      <c r="E411" s="18"/>
      <c r="F411" s="18"/>
      <c r="G411" s="18" t="s">
        <v>1130</v>
      </c>
      <c r="H411" s="18" t="s">
        <v>1130</v>
      </c>
      <c r="I411" s="18"/>
      <c r="J411" s="18"/>
      <c r="K411" s="18"/>
      <c r="L411" s="23"/>
    </row>
    <row r="412" spans="1:12">
      <c r="A412" s="24"/>
      <c r="B412" s="18" t="s">
        <v>1621</v>
      </c>
      <c r="C412" s="18"/>
      <c r="D412" s="18"/>
      <c r="E412" s="18"/>
      <c r="F412" s="18"/>
      <c r="G412" s="18" t="s">
        <v>1263</v>
      </c>
      <c r="H412" s="18" t="s">
        <v>1263</v>
      </c>
      <c r="I412" s="18"/>
      <c r="J412" s="18"/>
      <c r="K412" s="18"/>
      <c r="L412" s="23"/>
    </row>
    <row r="413" spans="1:12">
      <c r="A413" s="24"/>
      <c r="B413" s="18" t="s">
        <v>1622</v>
      </c>
      <c r="C413" s="18"/>
      <c r="D413" s="18"/>
      <c r="E413" s="18"/>
      <c r="F413" s="18"/>
      <c r="G413" s="18" t="s">
        <v>1623</v>
      </c>
      <c r="H413" s="18" t="s">
        <v>1624</v>
      </c>
      <c r="I413" s="18"/>
      <c r="J413" s="18"/>
      <c r="K413" s="18"/>
      <c r="L413" s="23"/>
    </row>
    <row r="414" spans="1:12">
      <c r="A414" s="24"/>
      <c r="B414" s="18" t="s">
        <v>1625</v>
      </c>
      <c r="C414" s="18"/>
      <c r="D414" s="18"/>
      <c r="E414" s="18"/>
      <c r="F414" s="18"/>
      <c r="G414" s="18" t="s">
        <v>1623</v>
      </c>
      <c r="H414" s="18" t="s">
        <v>1624</v>
      </c>
      <c r="I414" s="18"/>
      <c r="J414" s="18"/>
      <c r="K414" s="18"/>
      <c r="L414" s="23"/>
    </row>
    <row r="415" spans="1:12">
      <c r="A415" s="24"/>
      <c r="B415" s="18" t="s">
        <v>1626</v>
      </c>
      <c r="C415" s="18"/>
      <c r="D415" s="18"/>
      <c r="E415" s="18"/>
      <c r="F415" s="18"/>
      <c r="G415" s="18" t="s">
        <v>1627</v>
      </c>
      <c r="H415" s="18" t="s">
        <v>1627</v>
      </c>
      <c r="I415" s="18"/>
      <c r="J415" s="18"/>
      <c r="K415" s="18"/>
      <c r="L415" s="23"/>
    </row>
    <row r="416" spans="1:12">
      <c r="A416" s="24"/>
      <c r="B416" s="18" t="s">
        <v>1628</v>
      </c>
      <c r="C416" s="18"/>
      <c r="D416" s="18"/>
      <c r="E416" s="18"/>
      <c r="F416" s="18"/>
      <c r="G416" s="18" t="s">
        <v>1627</v>
      </c>
      <c r="H416" s="18" t="s">
        <v>1627</v>
      </c>
      <c r="I416" s="18"/>
      <c r="J416" s="18"/>
      <c r="K416" s="18"/>
      <c r="L416" s="23"/>
    </row>
    <row r="417" spans="1:12">
      <c r="A417" s="24"/>
      <c r="B417" s="18" t="s">
        <v>1629</v>
      </c>
      <c r="C417" s="18"/>
      <c r="D417" s="18"/>
      <c r="E417" s="18"/>
      <c r="F417" s="18"/>
      <c r="G417" s="18" t="s">
        <v>1627</v>
      </c>
      <c r="H417" s="18" t="s">
        <v>1627</v>
      </c>
      <c r="I417" s="18"/>
      <c r="J417" s="18"/>
      <c r="K417" s="18"/>
      <c r="L417" s="23"/>
    </row>
    <row r="418" spans="1:12">
      <c r="A418" s="24"/>
      <c r="B418" s="18" t="s">
        <v>1630</v>
      </c>
      <c r="C418" s="18"/>
      <c r="D418" s="18"/>
      <c r="E418" s="18"/>
      <c r="F418" s="18"/>
      <c r="G418" s="18" t="s">
        <v>1627</v>
      </c>
      <c r="H418" s="18" t="s">
        <v>1627</v>
      </c>
      <c r="I418" s="18"/>
      <c r="J418" s="18"/>
      <c r="K418" s="18"/>
      <c r="L418" s="23"/>
    </row>
    <row r="419" spans="1:12">
      <c r="A419" s="24"/>
      <c r="B419" s="18" t="s">
        <v>1631</v>
      </c>
      <c r="C419" s="18"/>
      <c r="D419" s="18"/>
      <c r="E419" s="18"/>
      <c r="F419" s="18"/>
      <c r="G419" s="18" t="s">
        <v>1627</v>
      </c>
      <c r="H419" s="18" t="s">
        <v>1627</v>
      </c>
      <c r="I419" s="18"/>
      <c r="J419" s="18"/>
      <c r="K419" s="18"/>
      <c r="L419" s="23"/>
    </row>
    <row r="420" spans="1:12">
      <c r="A420" s="24"/>
      <c r="B420" s="18" t="s">
        <v>1632</v>
      </c>
      <c r="C420" s="18"/>
      <c r="D420" s="18"/>
      <c r="E420" s="18"/>
      <c r="F420" s="18"/>
      <c r="G420" s="18" t="s">
        <v>1627</v>
      </c>
      <c r="H420" s="18" t="s">
        <v>1627</v>
      </c>
      <c r="I420" s="18"/>
      <c r="J420" s="18"/>
      <c r="K420" s="18"/>
      <c r="L420" s="23"/>
    </row>
    <row r="421" spans="1:12">
      <c r="A421" s="24"/>
      <c r="B421" s="18" t="s">
        <v>1633</v>
      </c>
      <c r="C421" s="18"/>
      <c r="D421" s="18"/>
      <c r="E421" s="18"/>
      <c r="F421" s="18"/>
      <c r="G421" s="18" t="s">
        <v>1447</v>
      </c>
      <c r="H421" s="18" t="s">
        <v>1447</v>
      </c>
      <c r="I421" s="18"/>
      <c r="J421" s="18"/>
      <c r="K421" s="18"/>
      <c r="L421" s="23"/>
    </row>
    <row r="422" spans="1:12">
      <c r="A422" s="24"/>
      <c r="B422" s="18" t="s">
        <v>1634</v>
      </c>
      <c r="C422" s="18"/>
      <c r="D422" s="18"/>
      <c r="E422" s="18"/>
      <c r="F422" s="18"/>
      <c r="G422" s="18" t="s">
        <v>1447</v>
      </c>
      <c r="H422" s="18" t="s">
        <v>1447</v>
      </c>
      <c r="I422" s="18"/>
      <c r="J422" s="18"/>
      <c r="K422" s="18"/>
      <c r="L422" s="23"/>
    </row>
    <row r="423" spans="1:12">
      <c r="A423" s="24"/>
      <c r="B423" s="18" t="s">
        <v>1635</v>
      </c>
      <c r="C423" s="18"/>
      <c r="D423" s="18"/>
      <c r="E423" s="18"/>
      <c r="F423" s="18"/>
      <c r="G423" s="18" t="s">
        <v>1636</v>
      </c>
      <c r="H423" s="18" t="s">
        <v>1636</v>
      </c>
      <c r="I423" s="18"/>
      <c r="J423" s="18"/>
      <c r="K423" s="18"/>
      <c r="L423" s="23"/>
    </row>
    <row r="424" spans="1:12">
      <c r="A424" s="24"/>
      <c r="B424" s="18" t="s">
        <v>1637</v>
      </c>
      <c r="C424" s="18"/>
      <c r="D424" s="18"/>
      <c r="E424" s="18"/>
      <c r="F424" s="18"/>
      <c r="G424" s="18" t="s">
        <v>1061</v>
      </c>
      <c r="H424" s="18" t="s">
        <v>1061</v>
      </c>
      <c r="I424" s="18"/>
      <c r="J424" s="18"/>
      <c r="K424" s="18"/>
      <c r="L424" s="23"/>
    </row>
    <row r="425" spans="1:12">
      <c r="A425" s="24"/>
      <c r="B425" s="18" t="s">
        <v>1638</v>
      </c>
      <c r="C425" s="18"/>
      <c r="D425" s="18"/>
      <c r="E425" s="18"/>
      <c r="F425" s="18"/>
      <c r="G425" s="18" t="s">
        <v>1267</v>
      </c>
      <c r="H425" s="18" t="s">
        <v>1267</v>
      </c>
      <c r="I425" s="18"/>
      <c r="J425" s="18"/>
      <c r="K425" s="18"/>
      <c r="L425" s="23"/>
    </row>
    <row r="426" spans="1:12">
      <c r="A426" s="24"/>
      <c r="B426" s="18" t="s">
        <v>1639</v>
      </c>
      <c r="C426" s="18"/>
      <c r="D426" s="18"/>
      <c r="E426" s="18"/>
      <c r="F426" s="18"/>
      <c r="G426" s="18" t="s">
        <v>1126</v>
      </c>
      <c r="H426" s="18" t="s">
        <v>1126</v>
      </c>
      <c r="I426" s="18"/>
      <c r="J426" s="18"/>
      <c r="K426" s="18"/>
      <c r="L426" s="23"/>
    </row>
    <row r="427" spans="1:12">
      <c r="A427" s="24"/>
      <c r="B427" s="18" t="s">
        <v>1640</v>
      </c>
      <c r="C427" s="18"/>
      <c r="D427" s="18"/>
      <c r="E427" s="18"/>
      <c r="F427" s="18"/>
      <c r="G427" s="18" t="s">
        <v>1624</v>
      </c>
      <c r="H427" s="18" t="s">
        <v>1641</v>
      </c>
      <c r="I427" s="18"/>
      <c r="J427" s="18"/>
      <c r="K427" s="18"/>
      <c r="L427" s="23"/>
    </row>
    <row r="428" spans="1:12">
      <c r="A428" s="24"/>
      <c r="B428" s="18" t="s">
        <v>1642</v>
      </c>
      <c r="C428" s="18"/>
      <c r="D428" s="18"/>
      <c r="E428" s="18"/>
      <c r="F428" s="18"/>
      <c r="G428" s="18" t="s">
        <v>1624</v>
      </c>
      <c r="H428" s="18" t="s">
        <v>1641</v>
      </c>
      <c r="I428" s="18"/>
      <c r="J428" s="18"/>
      <c r="K428" s="18"/>
      <c r="L428" s="23"/>
    </row>
    <row r="429" spans="1:12">
      <c r="A429" s="24"/>
      <c r="B429" s="18" t="s">
        <v>1643</v>
      </c>
      <c r="C429" s="18"/>
      <c r="D429" s="18"/>
      <c r="E429" s="18"/>
      <c r="F429" s="18"/>
      <c r="G429" s="18" t="s">
        <v>1509</v>
      </c>
      <c r="H429" s="18" t="s">
        <v>1236</v>
      </c>
      <c r="I429" s="18"/>
      <c r="J429" s="18"/>
      <c r="K429" s="18"/>
      <c r="L429" s="23"/>
    </row>
    <row r="430" spans="1:12">
      <c r="A430" s="24"/>
      <c r="B430" s="18" t="s">
        <v>1644</v>
      </c>
      <c r="C430" s="18"/>
      <c r="D430" s="18"/>
      <c r="E430" s="18"/>
      <c r="F430" s="18"/>
      <c r="G430" s="18" t="s">
        <v>1305</v>
      </c>
      <c r="H430" s="18" t="s">
        <v>1305</v>
      </c>
      <c r="I430" s="18"/>
      <c r="J430" s="18"/>
      <c r="K430" s="18"/>
      <c r="L430" s="23"/>
    </row>
    <row r="431" spans="1:12">
      <c r="A431" s="24"/>
      <c r="B431" s="18" t="s">
        <v>1645</v>
      </c>
      <c r="C431" s="18"/>
      <c r="D431" s="18"/>
      <c r="E431" s="18"/>
      <c r="F431" s="18"/>
      <c r="G431" s="18" t="s">
        <v>1305</v>
      </c>
      <c r="H431" s="18" t="s">
        <v>1305</v>
      </c>
      <c r="I431" s="18"/>
      <c r="J431" s="18"/>
      <c r="K431" s="18"/>
      <c r="L431" s="23"/>
    </row>
    <row r="432" spans="1:12">
      <c r="A432" s="24"/>
      <c r="B432" s="18" t="s">
        <v>1646</v>
      </c>
      <c r="C432" s="18"/>
      <c r="D432" s="18"/>
      <c r="E432" s="18"/>
      <c r="F432" s="18"/>
      <c r="G432" s="18" t="s">
        <v>1647</v>
      </c>
      <c r="H432" s="18" t="s">
        <v>1647</v>
      </c>
      <c r="I432" s="18"/>
      <c r="J432" s="18"/>
      <c r="K432" s="18"/>
      <c r="L432" s="23"/>
    </row>
    <row r="433" spans="1:12">
      <c r="A433" s="24"/>
      <c r="B433" s="18" t="s">
        <v>1648</v>
      </c>
      <c r="C433" s="18"/>
      <c r="D433" s="18"/>
      <c r="E433" s="18"/>
      <c r="F433" s="18"/>
      <c r="G433" s="18" t="s">
        <v>1378</v>
      </c>
      <c r="H433" s="18" t="s">
        <v>1378</v>
      </c>
      <c r="I433" s="18"/>
      <c r="J433" s="18"/>
      <c r="K433" s="18"/>
      <c r="L433" s="23"/>
    </row>
    <row r="434" spans="1:12">
      <c r="A434" s="24"/>
      <c r="B434" s="18" t="s">
        <v>1649</v>
      </c>
      <c r="C434" s="18"/>
      <c r="D434" s="18"/>
      <c r="E434" s="18"/>
      <c r="F434" s="18"/>
      <c r="G434" s="18" t="s">
        <v>1378</v>
      </c>
      <c r="H434" s="18" t="s">
        <v>1378</v>
      </c>
      <c r="I434" s="18"/>
      <c r="J434" s="18"/>
      <c r="K434" s="18"/>
      <c r="L434" s="23"/>
    </row>
    <row r="435" spans="1:12">
      <c r="A435" s="24"/>
      <c r="B435" s="18" t="s">
        <v>1650</v>
      </c>
      <c r="C435" s="18"/>
      <c r="D435" s="18"/>
      <c r="E435" s="18"/>
      <c r="F435" s="18"/>
      <c r="G435" s="18" t="s">
        <v>1296</v>
      </c>
      <c r="H435" s="18" t="s">
        <v>1296</v>
      </c>
      <c r="I435" s="18"/>
      <c r="J435" s="18"/>
      <c r="K435" s="18"/>
      <c r="L435" s="23"/>
    </row>
    <row r="436" spans="1:12">
      <c r="A436" s="24"/>
      <c r="B436" s="18" t="s">
        <v>1651</v>
      </c>
      <c r="C436" s="18"/>
      <c r="D436" s="18"/>
      <c r="E436" s="18"/>
      <c r="F436" s="18"/>
      <c r="G436" s="18" t="s">
        <v>1296</v>
      </c>
      <c r="H436" s="18" t="s">
        <v>1296</v>
      </c>
      <c r="I436" s="18"/>
      <c r="J436" s="18"/>
      <c r="K436" s="18"/>
      <c r="L436" s="23"/>
    </row>
    <row r="437" spans="1:12">
      <c r="A437" s="24"/>
      <c r="B437" s="18" t="s">
        <v>1652</v>
      </c>
      <c r="C437" s="18"/>
      <c r="D437" s="18"/>
      <c r="E437" s="18"/>
      <c r="F437" s="18"/>
      <c r="G437" s="18" t="s">
        <v>1627</v>
      </c>
      <c r="H437" s="18" t="s">
        <v>1627</v>
      </c>
      <c r="I437" s="18"/>
      <c r="J437" s="18"/>
      <c r="K437" s="18"/>
      <c r="L437" s="23"/>
    </row>
    <row r="438" spans="1:12">
      <c r="A438" s="24"/>
      <c r="B438" s="18" t="s">
        <v>1653</v>
      </c>
      <c r="C438" s="18"/>
      <c r="D438" s="18"/>
      <c r="E438" s="18"/>
      <c r="F438" s="18"/>
      <c r="G438" s="18" t="s">
        <v>1352</v>
      </c>
      <c r="H438" s="18" t="s">
        <v>1352</v>
      </c>
      <c r="I438" s="18"/>
      <c r="J438" s="18"/>
      <c r="K438" s="18"/>
      <c r="L438" s="23"/>
    </row>
    <row r="439" spans="1:12">
      <c r="A439" s="24"/>
      <c r="B439" s="18" t="s">
        <v>1654</v>
      </c>
      <c r="C439" s="18"/>
      <c r="D439" s="18"/>
      <c r="E439" s="18"/>
      <c r="F439" s="18"/>
      <c r="G439" s="18" t="s">
        <v>1352</v>
      </c>
      <c r="H439" s="18" t="s">
        <v>1352</v>
      </c>
      <c r="I439" s="18"/>
      <c r="J439" s="18"/>
      <c r="K439" s="18"/>
      <c r="L439" s="23"/>
    </row>
    <row r="440" spans="1:12">
      <c r="A440" s="24"/>
      <c r="B440" s="18" t="s">
        <v>1655</v>
      </c>
      <c r="C440" s="18"/>
      <c r="D440" s="18"/>
      <c r="E440" s="18"/>
      <c r="F440" s="18"/>
      <c r="G440" s="18" t="s">
        <v>1624</v>
      </c>
      <c r="H440" s="18" t="s">
        <v>1624</v>
      </c>
      <c r="I440" s="18"/>
      <c r="J440" s="18"/>
      <c r="K440" s="18"/>
      <c r="L440" s="23"/>
    </row>
    <row r="441" spans="1:12">
      <c r="A441" s="24"/>
      <c r="B441" s="18" t="s">
        <v>1656</v>
      </c>
      <c r="C441" s="18"/>
      <c r="D441" s="18"/>
      <c r="E441" s="18"/>
      <c r="F441" s="18"/>
      <c r="G441" s="18" t="s">
        <v>1100</v>
      </c>
      <c r="H441" s="18" t="s">
        <v>1100</v>
      </c>
      <c r="I441" s="18"/>
      <c r="J441" s="18"/>
      <c r="K441" s="18"/>
      <c r="L441" s="23"/>
    </row>
    <row r="442" spans="1:12">
      <c r="A442" s="24"/>
      <c r="B442" s="18" t="s">
        <v>1657</v>
      </c>
      <c r="C442" s="18"/>
      <c r="D442" s="18"/>
      <c r="E442" s="18"/>
      <c r="F442" s="18"/>
      <c r="G442" s="18" t="s">
        <v>1036</v>
      </c>
      <c r="H442" s="18" t="s">
        <v>1036</v>
      </c>
      <c r="I442" s="18"/>
      <c r="J442" s="18"/>
      <c r="K442" s="18"/>
      <c r="L442" s="23"/>
    </row>
    <row r="443" spans="1:12">
      <c r="A443" s="24"/>
      <c r="B443" s="18" t="s">
        <v>1658</v>
      </c>
      <c r="C443" s="18"/>
      <c r="D443" s="18"/>
      <c r="E443" s="18"/>
      <c r="F443" s="18"/>
      <c r="G443" s="18" t="s">
        <v>1171</v>
      </c>
      <c r="H443" s="18" t="s">
        <v>1171</v>
      </c>
      <c r="I443" s="18"/>
      <c r="J443" s="18"/>
      <c r="K443" s="18"/>
      <c r="L443" s="23"/>
    </row>
    <row r="444" spans="1:12">
      <c r="A444" s="24"/>
      <c r="B444" s="18" t="s">
        <v>1659</v>
      </c>
      <c r="C444" s="18"/>
      <c r="D444" s="18"/>
      <c r="E444" s="18"/>
      <c r="F444" s="18"/>
      <c r="G444" s="18" t="s">
        <v>1030</v>
      </c>
      <c r="H444" s="18" t="s">
        <v>1030</v>
      </c>
      <c r="I444" s="18"/>
      <c r="J444" s="18"/>
      <c r="K444" s="18"/>
      <c r="L444" s="23"/>
    </row>
    <row r="445" spans="1:12">
      <c r="A445" s="24"/>
      <c r="B445" s="18" t="s">
        <v>1660</v>
      </c>
      <c r="C445" s="18"/>
      <c r="D445" s="18"/>
      <c r="E445" s="18"/>
      <c r="F445" s="18"/>
      <c r="G445" s="18" t="s">
        <v>1032</v>
      </c>
      <c r="H445" s="18" t="s">
        <v>1032</v>
      </c>
      <c r="I445" s="18"/>
      <c r="J445" s="18"/>
      <c r="K445" s="18"/>
      <c r="L445" s="23"/>
    </row>
    <row r="446" spans="1:12">
      <c r="A446" s="24"/>
      <c r="B446" s="18" t="s">
        <v>1661</v>
      </c>
      <c r="C446" s="18"/>
      <c r="D446" s="18"/>
      <c r="E446" s="18"/>
      <c r="F446" s="18"/>
      <c r="G446" s="18" t="s">
        <v>1104</v>
      </c>
      <c r="H446" s="18" t="s">
        <v>1104</v>
      </c>
      <c r="I446" s="18"/>
      <c r="J446" s="18"/>
      <c r="K446" s="18"/>
      <c r="L446" s="23"/>
    </row>
    <row r="447" spans="1:12">
      <c r="A447" s="24"/>
      <c r="B447" s="18" t="s">
        <v>1662</v>
      </c>
      <c r="C447" s="18"/>
      <c r="D447" s="18"/>
      <c r="E447" s="18"/>
      <c r="F447" s="18"/>
      <c r="G447" s="18" t="s">
        <v>1267</v>
      </c>
      <c r="H447" s="18" t="s">
        <v>1267</v>
      </c>
      <c r="I447" s="18"/>
      <c r="J447" s="18"/>
      <c r="K447" s="18"/>
      <c r="L447" s="23"/>
    </row>
    <row r="448" spans="1:12">
      <c r="A448" s="24"/>
      <c r="B448" s="18" t="s">
        <v>1663</v>
      </c>
      <c r="C448" s="18"/>
      <c r="D448" s="18"/>
      <c r="E448" s="18"/>
      <c r="F448" s="18"/>
      <c r="G448" s="18" t="s">
        <v>1102</v>
      </c>
      <c r="H448" s="18" t="s">
        <v>1102</v>
      </c>
      <c r="I448" s="18"/>
      <c r="J448" s="18"/>
      <c r="K448" s="18"/>
      <c r="L448" s="23"/>
    </row>
    <row r="449" spans="1:12">
      <c r="A449" s="24"/>
      <c r="B449" s="18" t="s">
        <v>1664</v>
      </c>
      <c r="C449" s="18"/>
      <c r="D449" s="18"/>
      <c r="E449" s="18"/>
      <c r="F449" s="18"/>
      <c r="G449" s="18" t="s">
        <v>1619</v>
      </c>
      <c r="H449" s="18" t="s">
        <v>1619</v>
      </c>
      <c r="I449" s="18"/>
      <c r="J449" s="18"/>
      <c r="K449" s="18"/>
      <c r="L449" s="23"/>
    </row>
    <row r="450" spans="1:12">
      <c r="A450" s="24"/>
      <c r="B450" s="18" t="s">
        <v>1665</v>
      </c>
      <c r="C450" s="18"/>
      <c r="D450" s="18"/>
      <c r="E450" s="18"/>
      <c r="F450" s="18"/>
      <c r="G450" s="18" t="s">
        <v>1267</v>
      </c>
      <c r="H450" s="18" t="s">
        <v>1267</v>
      </c>
      <c r="I450" s="18"/>
      <c r="J450" s="18"/>
      <c r="K450" s="18"/>
      <c r="L450" s="23"/>
    </row>
    <row r="451" spans="1:12">
      <c r="A451" s="24"/>
      <c r="B451" s="18" t="s">
        <v>1666</v>
      </c>
      <c r="C451" s="18"/>
      <c r="D451" s="18"/>
      <c r="E451" s="18"/>
      <c r="F451" s="18"/>
      <c r="G451" s="18" t="s">
        <v>1102</v>
      </c>
      <c r="H451" s="18" t="s">
        <v>1102</v>
      </c>
      <c r="I451" s="18"/>
      <c r="J451" s="18"/>
      <c r="K451" s="18"/>
      <c r="L451" s="23"/>
    </row>
    <row r="452" spans="1:12">
      <c r="A452" s="24"/>
      <c r="B452" s="18" t="s">
        <v>1667</v>
      </c>
      <c r="C452" s="18"/>
      <c r="D452" s="18"/>
      <c r="E452" s="18"/>
      <c r="F452" s="18"/>
      <c r="G452" s="18" t="s">
        <v>1038</v>
      </c>
      <c r="H452" s="18" t="s">
        <v>1038</v>
      </c>
      <c r="I452" s="18"/>
      <c r="J452" s="18"/>
      <c r="K452" s="18"/>
      <c r="L452" s="23"/>
    </row>
    <row r="453" spans="1:12">
      <c r="A453" s="24"/>
      <c r="B453" s="18" t="s">
        <v>1668</v>
      </c>
      <c r="C453" s="18"/>
      <c r="D453" s="18"/>
      <c r="E453" s="18"/>
      <c r="F453" s="18"/>
      <c r="G453" s="18" t="s">
        <v>1669</v>
      </c>
      <c r="H453" s="18" t="s">
        <v>1669</v>
      </c>
      <c r="I453" s="18"/>
      <c r="J453" s="18"/>
      <c r="K453" s="18"/>
      <c r="L453" s="23"/>
    </row>
    <row r="454" spans="1:12">
      <c r="A454" s="24"/>
      <c r="B454" s="18" t="s">
        <v>1670</v>
      </c>
      <c r="C454" s="18"/>
      <c r="D454" s="18"/>
      <c r="E454" s="18"/>
      <c r="F454" s="18"/>
      <c r="G454" s="18" t="s">
        <v>1669</v>
      </c>
      <c r="H454" s="18" t="s">
        <v>1669</v>
      </c>
      <c r="I454" s="18"/>
      <c r="J454" s="18"/>
      <c r="K454" s="18"/>
      <c r="L454" s="23"/>
    </row>
    <row r="455" spans="1:12">
      <c r="A455" s="24"/>
      <c r="B455" s="18" t="s">
        <v>1671</v>
      </c>
      <c r="C455" s="18"/>
      <c r="D455" s="18"/>
      <c r="E455" s="18"/>
      <c r="F455" s="18"/>
      <c r="G455" s="18" t="s">
        <v>1384</v>
      </c>
      <c r="H455" s="18" t="s">
        <v>1384</v>
      </c>
      <c r="I455" s="18"/>
      <c r="J455" s="18"/>
      <c r="K455" s="18"/>
      <c r="L455" s="23"/>
    </row>
    <row r="456" spans="1:12">
      <c r="A456" s="24"/>
      <c r="B456" s="18" t="s">
        <v>1672</v>
      </c>
      <c r="C456" s="18"/>
      <c r="D456" s="18"/>
      <c r="E456" s="18"/>
      <c r="F456" s="18"/>
      <c r="G456" s="18" t="s">
        <v>1384</v>
      </c>
      <c r="H456" s="18" t="s">
        <v>1384</v>
      </c>
      <c r="I456" s="18"/>
      <c r="J456" s="18"/>
      <c r="K456" s="18"/>
      <c r="L456" s="23"/>
    </row>
    <row r="457" spans="1:12">
      <c r="A457" s="24"/>
      <c r="B457" s="18" t="s">
        <v>1673</v>
      </c>
      <c r="C457" s="18"/>
      <c r="D457" s="18"/>
      <c r="E457" s="18"/>
      <c r="F457" s="18"/>
      <c r="G457" s="18" t="s">
        <v>1674</v>
      </c>
      <c r="H457" s="18" t="s">
        <v>1674</v>
      </c>
      <c r="I457" s="18"/>
      <c r="J457" s="18"/>
      <c r="K457" s="18"/>
      <c r="L457" s="23"/>
    </row>
    <row r="458" spans="1:12">
      <c r="A458" s="24"/>
      <c r="B458" s="18" t="s">
        <v>1675</v>
      </c>
      <c r="C458" s="18"/>
      <c r="D458" s="18"/>
      <c r="E458" s="18"/>
      <c r="F458" s="18"/>
      <c r="G458" s="18" t="s">
        <v>1359</v>
      </c>
      <c r="H458" s="18" t="s">
        <v>1359</v>
      </c>
      <c r="I458" s="18"/>
      <c r="J458" s="18"/>
      <c r="K458" s="18"/>
      <c r="L458" s="23"/>
    </row>
    <row r="459" spans="1:12">
      <c r="A459" s="24"/>
      <c r="B459" s="18" t="s">
        <v>1676</v>
      </c>
      <c r="C459" s="18"/>
      <c r="D459" s="18"/>
      <c r="E459" s="18"/>
      <c r="F459" s="18"/>
      <c r="G459" s="18" t="s">
        <v>1359</v>
      </c>
      <c r="H459" s="18" t="s">
        <v>1359</v>
      </c>
      <c r="I459" s="18"/>
      <c r="J459" s="18"/>
      <c r="K459" s="18"/>
      <c r="L459" s="23"/>
    </row>
    <row r="460" spans="1:12">
      <c r="A460" s="24"/>
      <c r="B460" s="18" t="s">
        <v>1677</v>
      </c>
      <c r="C460" s="18"/>
      <c r="D460" s="18"/>
      <c r="E460" s="18"/>
      <c r="F460" s="18"/>
      <c r="G460" s="18" t="s">
        <v>1678</v>
      </c>
      <c r="H460" s="18" t="s">
        <v>1678</v>
      </c>
      <c r="I460" s="18"/>
      <c r="J460" s="18"/>
      <c r="K460" s="18"/>
      <c r="L460" s="23"/>
    </row>
    <row r="461" spans="1:12">
      <c r="A461" s="24"/>
      <c r="B461" s="18" t="s">
        <v>1679</v>
      </c>
      <c r="C461" s="18"/>
      <c r="D461" s="18"/>
      <c r="E461" s="18"/>
      <c r="F461" s="18"/>
      <c r="G461" s="18" t="s">
        <v>1359</v>
      </c>
      <c r="H461" s="18" t="s">
        <v>1359</v>
      </c>
      <c r="I461" s="18"/>
      <c r="J461" s="18"/>
      <c r="K461" s="18"/>
      <c r="L461" s="23"/>
    </row>
    <row r="462" spans="1:12">
      <c r="A462" s="24"/>
      <c r="B462" s="18" t="s">
        <v>1680</v>
      </c>
      <c r="C462" s="18"/>
      <c r="D462" s="18"/>
      <c r="E462" s="18"/>
      <c r="F462" s="18"/>
      <c r="G462" s="18" t="s">
        <v>1359</v>
      </c>
      <c r="H462" s="18" t="s">
        <v>1359</v>
      </c>
      <c r="I462" s="18"/>
      <c r="J462" s="18"/>
      <c r="K462" s="18"/>
      <c r="L462" s="23"/>
    </row>
    <row r="463" spans="1:12">
      <c r="A463" s="24"/>
      <c r="B463" s="18" t="s">
        <v>1681</v>
      </c>
      <c r="C463" s="18"/>
      <c r="D463" s="18"/>
      <c r="E463" s="18"/>
      <c r="F463" s="18"/>
      <c r="G463" s="18" t="s">
        <v>1477</v>
      </c>
      <c r="H463" s="18" t="s">
        <v>1477</v>
      </c>
      <c r="I463" s="18"/>
      <c r="J463" s="18"/>
      <c r="K463" s="18"/>
      <c r="L463" s="23"/>
    </row>
    <row r="464" spans="1:12">
      <c r="A464" s="24"/>
      <c r="B464" s="18" t="s">
        <v>1682</v>
      </c>
      <c r="C464" s="18"/>
      <c r="D464" s="18"/>
      <c r="E464" s="18"/>
      <c r="F464" s="18"/>
      <c r="G464" s="18" t="s">
        <v>1128</v>
      </c>
      <c r="H464" s="18" t="s">
        <v>1128</v>
      </c>
      <c r="I464" s="18"/>
      <c r="J464" s="18"/>
      <c r="K464" s="18"/>
      <c r="L464" s="23"/>
    </row>
    <row r="465" spans="1:12">
      <c r="A465" s="24"/>
      <c r="B465" s="18" t="s">
        <v>1683</v>
      </c>
      <c r="C465" s="18"/>
      <c r="D465" s="18"/>
      <c r="E465" s="18"/>
      <c r="F465" s="18"/>
      <c r="G465" s="18" t="s">
        <v>1138</v>
      </c>
      <c r="H465" s="18" t="s">
        <v>1138</v>
      </c>
      <c r="I465" s="18"/>
      <c r="J465" s="18"/>
      <c r="K465" s="18"/>
      <c r="L465" s="23"/>
    </row>
    <row r="466" spans="1:12">
      <c r="A466" s="24"/>
      <c r="B466" s="18" t="s">
        <v>1684</v>
      </c>
      <c r="C466" s="18"/>
      <c r="D466" s="18"/>
      <c r="E466" s="18"/>
      <c r="F466" s="18"/>
      <c r="G466" s="18" t="s">
        <v>1556</v>
      </c>
      <c r="H466" s="18" t="s">
        <v>1556</v>
      </c>
      <c r="I466" s="18"/>
      <c r="J466" s="18"/>
      <c r="K466" s="18"/>
      <c r="L466" s="23"/>
    </row>
    <row r="467" spans="1:12">
      <c r="A467" s="24"/>
      <c r="B467" s="18" t="s">
        <v>1685</v>
      </c>
      <c r="C467" s="18"/>
      <c r="D467" s="18"/>
      <c r="E467" s="18"/>
      <c r="F467" s="18"/>
      <c r="G467" s="18" t="s">
        <v>1126</v>
      </c>
      <c r="H467" s="18" t="s">
        <v>1126</v>
      </c>
      <c r="I467" s="18"/>
      <c r="J467" s="18"/>
      <c r="K467" s="18"/>
      <c r="L467" s="23"/>
    </row>
    <row r="468" spans="1:12">
      <c r="A468" s="24"/>
      <c r="B468" s="18" t="s">
        <v>1686</v>
      </c>
      <c r="C468" s="18"/>
      <c r="D468" s="18"/>
      <c r="E468" s="18"/>
      <c r="F468" s="18"/>
      <c r="G468" s="18" t="s">
        <v>1128</v>
      </c>
      <c r="H468" s="18" t="s">
        <v>1128</v>
      </c>
      <c r="I468" s="18"/>
      <c r="J468" s="18"/>
      <c r="K468" s="18"/>
      <c r="L468" s="23"/>
    </row>
    <row r="469" spans="1:12">
      <c r="A469" s="24"/>
      <c r="B469" s="18" t="s">
        <v>1687</v>
      </c>
      <c r="C469" s="18"/>
      <c r="D469" s="18"/>
      <c r="E469" s="18"/>
      <c r="F469" s="18"/>
      <c r="G469" s="18" t="s">
        <v>1688</v>
      </c>
      <c r="H469" s="18" t="s">
        <v>1688</v>
      </c>
      <c r="I469" s="18"/>
      <c r="J469" s="18"/>
      <c r="K469" s="18"/>
      <c r="L469" s="23"/>
    </row>
    <row r="470" spans="1:12">
      <c r="A470" s="24"/>
      <c r="B470" s="18" t="s">
        <v>1689</v>
      </c>
      <c r="C470" s="18"/>
      <c r="D470" s="18"/>
      <c r="E470" s="18"/>
      <c r="F470" s="18"/>
      <c r="G470" s="18" t="s">
        <v>1458</v>
      </c>
      <c r="H470" s="18" t="s">
        <v>1458</v>
      </c>
      <c r="I470" s="18"/>
      <c r="J470" s="18"/>
      <c r="K470" s="18"/>
      <c r="L470" s="23"/>
    </row>
    <row r="471" spans="1:12">
      <c r="A471" s="24"/>
      <c r="B471" s="18" t="s">
        <v>1690</v>
      </c>
      <c r="C471" s="18"/>
      <c r="D471" s="18"/>
      <c r="E471" s="18"/>
      <c r="F471" s="18"/>
      <c r="G471" s="18" t="s">
        <v>1458</v>
      </c>
      <c r="H471" s="18" t="s">
        <v>1458</v>
      </c>
      <c r="I471" s="18"/>
      <c r="J471" s="18"/>
      <c r="K471" s="18"/>
      <c r="L471" s="23"/>
    </row>
    <row r="472" spans="1:12">
      <c r="A472" s="24"/>
      <c r="B472" s="18" t="s">
        <v>1691</v>
      </c>
      <c r="C472" s="18"/>
      <c r="D472" s="18"/>
      <c r="E472" s="18"/>
      <c r="F472" s="18"/>
      <c r="G472" s="18" t="s">
        <v>1692</v>
      </c>
      <c r="H472" s="18" t="s">
        <v>1692</v>
      </c>
      <c r="I472" s="18"/>
      <c r="J472" s="18"/>
      <c r="K472" s="18"/>
      <c r="L472" s="23"/>
    </row>
    <row r="473" spans="1:12">
      <c r="A473" s="24"/>
      <c r="B473" s="18" t="s">
        <v>1693</v>
      </c>
      <c r="C473" s="18"/>
      <c r="D473" s="18"/>
      <c r="E473" s="18"/>
      <c r="F473" s="18"/>
      <c r="G473" s="18" t="s">
        <v>1694</v>
      </c>
      <c r="H473" s="18" t="s">
        <v>1694</v>
      </c>
      <c r="I473" s="18"/>
      <c r="J473" s="18"/>
      <c r="K473" s="18"/>
      <c r="L473" s="23"/>
    </row>
    <row r="474" ht="13" spans="1:12">
      <c r="A474" s="24" t="s">
        <v>1695</v>
      </c>
      <c r="B474" s="18" t="s">
        <v>1696</v>
      </c>
      <c r="C474" s="18"/>
      <c r="D474" s="18"/>
      <c r="E474" s="18"/>
      <c r="F474" s="18"/>
      <c r="G474" s="18" t="s">
        <v>1697</v>
      </c>
      <c r="H474" s="18" t="s">
        <v>1697</v>
      </c>
      <c r="I474" s="18"/>
      <c r="J474" s="18"/>
      <c r="K474" s="18"/>
      <c r="L474" s="23"/>
    </row>
    <row r="475" spans="1:12">
      <c r="A475" s="24"/>
      <c r="B475" s="18" t="s">
        <v>1698</v>
      </c>
      <c r="C475" s="18"/>
      <c r="D475" s="18"/>
      <c r="E475" s="18"/>
      <c r="F475" s="18"/>
      <c r="G475" s="18" t="s">
        <v>1699</v>
      </c>
      <c r="H475" s="18" t="s">
        <v>1699</v>
      </c>
      <c r="I475" s="18"/>
      <c r="J475" s="18"/>
      <c r="K475" s="18"/>
      <c r="L475" s="23"/>
    </row>
    <row r="476" spans="1:12">
      <c r="A476" s="24"/>
      <c r="B476" s="18" t="s">
        <v>1700</v>
      </c>
      <c r="C476" s="18"/>
      <c r="D476" s="18"/>
      <c r="E476" s="18"/>
      <c r="F476" s="18"/>
      <c r="G476" s="18" t="s">
        <v>1231</v>
      </c>
      <c r="H476" s="18" t="s">
        <v>1231</v>
      </c>
      <c r="I476" s="18"/>
      <c r="J476" s="18"/>
      <c r="K476" s="18"/>
      <c r="L476" s="23"/>
    </row>
    <row r="477" ht="13" spans="1:12">
      <c r="A477" s="24" t="s">
        <v>1695</v>
      </c>
      <c r="B477" s="18" t="s">
        <v>1701</v>
      </c>
      <c r="C477" s="18"/>
      <c r="D477" s="18"/>
      <c r="E477" s="18"/>
      <c r="F477" s="18"/>
      <c r="G477" s="18" t="s">
        <v>1061</v>
      </c>
      <c r="H477" s="18" t="s">
        <v>1061</v>
      </c>
      <c r="I477" s="18"/>
      <c r="J477" s="18"/>
      <c r="K477" s="18"/>
      <c r="L477" s="23"/>
    </row>
    <row r="478" spans="1:12">
      <c r="A478" s="24"/>
      <c r="B478" s="18" t="s">
        <v>1702</v>
      </c>
      <c r="C478" s="18"/>
      <c r="D478" s="18"/>
      <c r="E478" s="18"/>
      <c r="F478" s="18"/>
      <c r="G478" s="18" t="s">
        <v>1267</v>
      </c>
      <c r="H478" s="18" t="s">
        <v>1267</v>
      </c>
      <c r="I478" s="18"/>
      <c r="J478" s="18"/>
      <c r="K478" s="18"/>
      <c r="L478" s="23"/>
    </row>
    <row r="479" spans="1:12">
      <c r="A479" s="24"/>
      <c r="B479" s="18" t="s">
        <v>1703</v>
      </c>
      <c r="C479" s="18"/>
      <c r="D479" s="18"/>
      <c r="E479" s="18"/>
      <c r="F479" s="18"/>
      <c r="G479" s="18" t="s">
        <v>1174</v>
      </c>
      <c r="H479" s="18" t="s">
        <v>1174</v>
      </c>
      <c r="I479" s="18"/>
      <c r="J479" s="18"/>
      <c r="K479" s="18"/>
      <c r="L479" s="23"/>
    </row>
    <row r="480" spans="1:12">
      <c r="A480" s="24"/>
      <c r="B480" s="18" t="s">
        <v>1704</v>
      </c>
      <c r="C480" s="18"/>
      <c r="D480" s="18"/>
      <c r="E480" s="18"/>
      <c r="F480" s="18"/>
      <c r="G480" s="18" t="s">
        <v>1705</v>
      </c>
      <c r="H480" s="18" t="s">
        <v>1705</v>
      </c>
      <c r="I480" s="18"/>
      <c r="J480" s="18"/>
      <c r="K480" s="18"/>
      <c r="L480" s="23"/>
    </row>
    <row r="481" spans="1:12">
      <c r="A481" s="24"/>
      <c r="B481" s="18" t="s">
        <v>1706</v>
      </c>
      <c r="C481" s="18"/>
      <c r="D481" s="18"/>
      <c r="E481" s="18"/>
      <c r="F481" s="18"/>
      <c r="G481" s="18" t="s">
        <v>1705</v>
      </c>
      <c r="H481" s="18" t="s">
        <v>1705</v>
      </c>
      <c r="I481" s="18"/>
      <c r="J481" s="18"/>
      <c r="K481" s="18"/>
      <c r="L481" s="23"/>
    </row>
    <row r="482" spans="1:12">
      <c r="A482" s="24"/>
      <c r="B482" s="18" t="s">
        <v>1707</v>
      </c>
      <c r="C482" s="18"/>
      <c r="D482" s="18"/>
      <c r="E482" s="18"/>
      <c r="F482" s="18"/>
      <c r="G482" s="18" t="s">
        <v>1708</v>
      </c>
      <c r="H482" s="18" t="s">
        <v>1708</v>
      </c>
      <c r="I482" s="18"/>
      <c r="J482" s="18"/>
      <c r="K482" s="18"/>
      <c r="L482" s="23"/>
    </row>
    <row r="483" spans="1:12">
      <c r="A483" s="24"/>
      <c r="B483" s="18" t="s">
        <v>1709</v>
      </c>
      <c r="C483" s="18"/>
      <c r="D483" s="18"/>
      <c r="E483" s="18"/>
      <c r="F483" s="18"/>
      <c r="G483" s="18" t="s">
        <v>1305</v>
      </c>
      <c r="H483" s="18" t="s">
        <v>1305</v>
      </c>
      <c r="I483" s="18"/>
      <c r="J483" s="18"/>
      <c r="K483" s="18"/>
      <c r="L483" s="23"/>
    </row>
    <row r="484" spans="1:12">
      <c r="A484" s="24"/>
      <c r="B484" s="18" t="s">
        <v>1710</v>
      </c>
      <c r="C484" s="18"/>
      <c r="D484" s="18"/>
      <c r="E484" s="18"/>
      <c r="F484" s="18"/>
      <c r="G484" s="18" t="s">
        <v>1305</v>
      </c>
      <c r="H484" s="18" t="s">
        <v>1305</v>
      </c>
      <c r="I484" s="18"/>
      <c r="J484" s="18"/>
      <c r="K484" s="18"/>
      <c r="L484" s="23"/>
    </row>
    <row r="485" spans="1:12">
      <c r="A485" s="24"/>
      <c r="B485" s="18" t="s">
        <v>1711</v>
      </c>
      <c r="C485" s="18"/>
      <c r="D485" s="18"/>
      <c r="E485" s="18"/>
      <c r="F485" s="18"/>
      <c r="G485" s="18" t="s">
        <v>1275</v>
      </c>
      <c r="H485" s="18" t="s">
        <v>1531</v>
      </c>
      <c r="I485" s="18"/>
      <c r="J485" s="18"/>
      <c r="K485" s="18"/>
      <c r="L485" s="23"/>
    </row>
    <row r="486" spans="1:12">
      <c r="A486" s="24"/>
      <c r="B486" s="18" t="s">
        <v>1712</v>
      </c>
      <c r="C486" s="18"/>
      <c r="D486" s="18"/>
      <c r="E486" s="18"/>
      <c r="F486" s="18"/>
      <c r="G486" s="18" t="s">
        <v>1535</v>
      </c>
      <c r="H486" s="18" t="s">
        <v>1535</v>
      </c>
      <c r="I486" s="18"/>
      <c r="J486" s="18"/>
      <c r="K486" s="18"/>
      <c r="L486" s="23"/>
    </row>
    <row r="487" spans="1:12">
      <c r="A487" s="24"/>
      <c r="B487" s="18" t="s">
        <v>1713</v>
      </c>
      <c r="C487" s="18"/>
      <c r="D487" s="18"/>
      <c r="E487" s="18"/>
      <c r="F487" s="18"/>
      <c r="G487" s="18" t="s">
        <v>1171</v>
      </c>
      <c r="H487" s="18" t="s">
        <v>1171</v>
      </c>
      <c r="I487" s="18"/>
      <c r="J487" s="18"/>
      <c r="K487" s="18"/>
      <c r="L487" s="23"/>
    </row>
    <row r="488" spans="1:12">
      <c r="A488" s="24"/>
      <c r="B488" s="18" t="s">
        <v>1714</v>
      </c>
      <c r="C488" s="18"/>
      <c r="D488" s="18"/>
      <c r="E488" s="18"/>
      <c r="F488" s="18"/>
      <c r="G488" s="18" t="s">
        <v>1715</v>
      </c>
      <c r="H488" s="18" t="s">
        <v>1715</v>
      </c>
      <c r="I488" s="18"/>
      <c r="J488" s="18"/>
      <c r="K488" s="18"/>
      <c r="L488" s="23"/>
    </row>
    <row r="489" spans="1:12">
      <c r="A489" s="24"/>
      <c r="B489" s="18" t="s">
        <v>1716</v>
      </c>
      <c r="C489" s="18"/>
      <c r="D489" s="18"/>
      <c r="E489" s="18"/>
      <c r="F489" s="18"/>
      <c r="G489" s="18" t="s">
        <v>1270</v>
      </c>
      <c r="H489" s="18" t="s">
        <v>1270</v>
      </c>
      <c r="I489" s="18"/>
      <c r="J489" s="18"/>
      <c r="K489" s="18"/>
      <c r="L489" s="23"/>
    </row>
    <row r="490" spans="1:12">
      <c r="A490" s="24"/>
      <c r="B490" s="18" t="s">
        <v>1717</v>
      </c>
      <c r="C490" s="18"/>
      <c r="D490" s="18"/>
      <c r="E490" s="18"/>
      <c r="F490" s="18"/>
      <c r="G490" s="18" t="s">
        <v>1270</v>
      </c>
      <c r="H490" s="18" t="s">
        <v>1270</v>
      </c>
      <c r="I490" s="18"/>
      <c r="J490" s="18"/>
      <c r="K490" s="18"/>
      <c r="L490" s="23"/>
    </row>
    <row r="491" spans="1:12">
      <c r="A491" s="24"/>
      <c r="B491" s="18" t="s">
        <v>1718</v>
      </c>
      <c r="C491" s="18"/>
      <c r="D491" s="18"/>
      <c r="E491" s="18"/>
      <c r="F491" s="18"/>
      <c r="G491" s="18" t="s">
        <v>1274</v>
      </c>
      <c r="H491" s="18" t="s">
        <v>1274</v>
      </c>
      <c r="I491" s="18"/>
      <c r="J491" s="18"/>
      <c r="K491" s="18"/>
      <c r="L491" s="23"/>
    </row>
    <row r="492" spans="1:12">
      <c r="A492" s="24"/>
      <c r="B492" s="18" t="s">
        <v>1719</v>
      </c>
      <c r="C492" s="18"/>
      <c r="D492" s="18"/>
      <c r="E492" s="18"/>
      <c r="F492" s="18"/>
      <c r="G492" s="18" t="s">
        <v>1085</v>
      </c>
      <c r="H492" s="18" t="s">
        <v>1085</v>
      </c>
      <c r="I492" s="18"/>
      <c r="J492" s="18"/>
      <c r="K492" s="18"/>
      <c r="L492" s="23"/>
    </row>
    <row r="493" spans="1:12">
      <c r="A493" s="24"/>
      <c r="B493" s="18" t="s">
        <v>1720</v>
      </c>
      <c r="C493" s="18"/>
      <c r="D493" s="18"/>
      <c r="E493" s="18"/>
      <c r="F493" s="18"/>
      <c r="G493" s="18" t="s">
        <v>1087</v>
      </c>
      <c r="H493" s="18" t="s">
        <v>1087</v>
      </c>
      <c r="I493" s="18"/>
      <c r="J493" s="18"/>
      <c r="K493" s="18"/>
      <c r="L493" s="23"/>
    </row>
    <row r="494" spans="1:12">
      <c r="A494" s="24"/>
      <c r="B494" s="18" t="s">
        <v>1721</v>
      </c>
      <c r="C494" s="18"/>
      <c r="D494" s="18"/>
      <c r="E494" s="18"/>
      <c r="F494" s="18"/>
      <c r="G494" s="18" t="s">
        <v>1050</v>
      </c>
      <c r="H494" s="18" t="s">
        <v>1050</v>
      </c>
      <c r="I494" s="18"/>
      <c r="J494" s="18"/>
      <c r="K494" s="18"/>
      <c r="L494" s="23"/>
    </row>
    <row r="495" spans="1:12">
      <c r="A495" s="24"/>
      <c r="B495" s="18" t="s">
        <v>1722</v>
      </c>
      <c r="C495" s="18"/>
      <c r="D495" s="18"/>
      <c r="E495" s="18"/>
      <c r="F495" s="18"/>
      <c r="G495" s="18" t="s">
        <v>1723</v>
      </c>
      <c r="H495" s="18" t="s">
        <v>1723</v>
      </c>
      <c r="I495" s="18"/>
      <c r="J495" s="18"/>
      <c r="K495" s="18"/>
      <c r="L495" s="23"/>
    </row>
    <row r="496" spans="1:12">
      <c r="A496" s="24"/>
      <c r="B496" s="18" t="s">
        <v>1724</v>
      </c>
      <c r="C496" s="18"/>
      <c r="D496" s="18"/>
      <c r="E496" s="18"/>
      <c r="F496" s="18"/>
      <c r="G496" s="18" t="s">
        <v>1176</v>
      </c>
      <c r="H496" s="18" t="s">
        <v>1176</v>
      </c>
      <c r="I496" s="18"/>
      <c r="J496" s="18"/>
      <c r="K496" s="18"/>
      <c r="L496" s="23"/>
    </row>
    <row r="497" spans="1:12">
      <c r="A497" s="24"/>
      <c r="B497" s="18" t="s">
        <v>1725</v>
      </c>
      <c r="C497" s="18"/>
      <c r="D497" s="18"/>
      <c r="E497" s="18"/>
      <c r="F497" s="18"/>
      <c r="G497" s="18" t="s">
        <v>1171</v>
      </c>
      <c r="H497" s="18" t="s">
        <v>1121</v>
      </c>
      <c r="I497" s="18"/>
      <c r="J497" s="18"/>
      <c r="K497" s="18"/>
      <c r="L497" s="23"/>
    </row>
    <row r="498" spans="1:12">
      <c r="A498" s="24"/>
      <c r="B498" s="18" t="s">
        <v>1726</v>
      </c>
      <c r="C498" s="18"/>
      <c r="D498" s="18"/>
      <c r="E498" s="18"/>
      <c r="F498" s="18"/>
      <c r="G498" s="18" t="s">
        <v>1121</v>
      </c>
      <c r="H498" s="18" t="s">
        <v>1106</v>
      </c>
      <c r="I498" s="18"/>
      <c r="J498" s="18"/>
      <c r="K498" s="18"/>
      <c r="L498" s="23"/>
    </row>
    <row r="499" spans="1:12">
      <c r="A499" s="24"/>
      <c r="B499" s="18" t="s">
        <v>1727</v>
      </c>
      <c r="C499" s="18"/>
      <c r="D499" s="18"/>
      <c r="E499" s="18"/>
      <c r="F499" s="18"/>
      <c r="G499" s="18" t="s">
        <v>1231</v>
      </c>
      <c r="H499" s="18" t="s">
        <v>1231</v>
      </c>
      <c r="I499" s="18"/>
      <c r="J499" s="18"/>
      <c r="K499" s="18"/>
      <c r="L499" s="23"/>
    </row>
  </sheetData>
  <sheetProtection formatCells="0" insertHyperlinks="0" autoFilter="0"/>
  <mergeCells count="4">
    <mergeCell ref="C1:K1"/>
    <mergeCell ref="A1:A2"/>
    <mergeCell ref="B1:B2"/>
    <mergeCell ref="L1:L2"/>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5"/>
  <sheetViews>
    <sheetView workbookViewId="0">
      <pane ySplit="1" topLeftCell="A2" activePane="bottomLeft" state="frozen"/>
      <selection/>
      <selection pane="bottomLeft" activeCell="E42" sqref="E42"/>
    </sheetView>
  </sheetViews>
  <sheetFormatPr defaultColWidth="9" defaultRowHeight="12.4" outlineLevelCol="5"/>
  <cols>
    <col min="1" max="1" width="40.5714285714286" style="2" customWidth="1"/>
    <col min="2" max="2" width="12.1428571428571" style="2" customWidth="1"/>
    <col min="3" max="3" width="10.7142857142857" style="2" customWidth="1"/>
    <col min="4" max="4" width="20.1428571428571" style="2" customWidth="1"/>
    <col min="5" max="5" width="13.4285714285714" style="2" customWidth="1"/>
    <col min="6" max="6" width="30.8571428571429" style="2" customWidth="1"/>
    <col min="7" max="7" width="12.1428571428571" style="2" customWidth="1"/>
    <col min="8" max="9" width="14.1428571428571" style="2" customWidth="1"/>
    <col min="10" max="10" width="39.4285714285714" style="2" customWidth="1"/>
    <col min="11" max="11" width="19.7142857142857" style="2" customWidth="1"/>
    <col min="12" max="16384" width="9" style="2"/>
  </cols>
  <sheetData>
    <row r="1" ht="21.6" spans="1:1">
      <c r="A1" s="3" t="s">
        <v>1728</v>
      </c>
    </row>
    <row r="2" spans="1:6">
      <c r="A2" s="4" t="s">
        <v>1729</v>
      </c>
      <c r="B2" s="5"/>
      <c r="C2" s="5"/>
      <c r="D2" s="5"/>
      <c r="E2" s="5"/>
      <c r="F2" s="5"/>
    </row>
    <row r="3" spans="1:6">
      <c r="A3" s="5" t="s">
        <v>1730</v>
      </c>
      <c r="B3" s="5" t="s">
        <v>1731</v>
      </c>
      <c r="C3" s="5" t="s">
        <v>1732</v>
      </c>
      <c r="D3" s="5" t="s">
        <v>1733</v>
      </c>
      <c r="E3" s="5" t="s">
        <v>1734</v>
      </c>
      <c r="F3" s="5" t="s">
        <v>1735</v>
      </c>
    </row>
    <row r="4" spans="1:6">
      <c r="A4" s="5" t="s">
        <v>1736</v>
      </c>
      <c r="B4" s="5" t="s">
        <v>1737</v>
      </c>
      <c r="C4" s="5" t="s">
        <v>1738</v>
      </c>
      <c r="D4" s="5" t="s">
        <v>1739</v>
      </c>
      <c r="E4" s="7">
        <v>0.85</v>
      </c>
      <c r="F4" s="5" t="s">
        <v>1740</v>
      </c>
    </row>
    <row r="5" spans="1:6">
      <c r="A5" s="5" t="s">
        <v>1741</v>
      </c>
      <c r="B5" s="5" t="s">
        <v>1742</v>
      </c>
      <c r="C5" s="5" t="s">
        <v>1743</v>
      </c>
      <c r="D5" s="5" t="s">
        <v>1742</v>
      </c>
      <c r="E5" s="7">
        <v>0.01</v>
      </c>
      <c r="F5" s="5" t="s">
        <v>1744</v>
      </c>
    </row>
    <row r="6" spans="1:6">
      <c r="A6" s="5" t="s">
        <v>1745</v>
      </c>
      <c r="B6" s="5" t="s">
        <v>1746</v>
      </c>
      <c r="C6" s="5" t="s">
        <v>1747</v>
      </c>
      <c r="D6" s="5" t="s">
        <v>1748</v>
      </c>
      <c r="E6" s="7">
        <v>0.48</v>
      </c>
      <c r="F6" s="5" t="s">
        <v>1749</v>
      </c>
    </row>
    <row r="7" spans="1:6">
      <c r="A7" s="5" t="s">
        <v>1741</v>
      </c>
      <c r="B7" s="5" t="s">
        <v>1742</v>
      </c>
      <c r="C7" s="5" t="s">
        <v>1083</v>
      </c>
      <c r="D7" s="5" t="s">
        <v>1742</v>
      </c>
      <c r="E7" s="7">
        <v>0.01</v>
      </c>
      <c r="F7" s="5" t="s">
        <v>1750</v>
      </c>
    </row>
    <row r="8" spans="1:6">
      <c r="A8" s="5" t="s">
        <v>1751</v>
      </c>
      <c r="B8" s="5" t="s">
        <v>1752</v>
      </c>
      <c r="C8" s="5" t="s">
        <v>1753</v>
      </c>
      <c r="D8" s="5" t="s">
        <v>1752</v>
      </c>
      <c r="E8" s="7">
        <v>0.06</v>
      </c>
      <c r="F8" s="5" t="s">
        <v>1754</v>
      </c>
    </row>
    <row r="9" spans="1:6">
      <c r="A9" s="5" t="s">
        <v>1755</v>
      </c>
      <c r="B9" s="5" t="s">
        <v>1678</v>
      </c>
      <c r="C9" s="5" t="s">
        <v>1692</v>
      </c>
      <c r="D9" s="5" t="s">
        <v>1756</v>
      </c>
      <c r="E9" s="7">
        <v>0.35</v>
      </c>
      <c r="F9" s="5" t="s">
        <v>1757</v>
      </c>
    </row>
    <row r="10" spans="1:6">
      <c r="A10" s="5" t="s">
        <v>1758</v>
      </c>
      <c r="B10" s="5" t="s">
        <v>1759</v>
      </c>
      <c r="C10" s="5" t="s">
        <v>1576</v>
      </c>
      <c r="D10" s="5" t="s">
        <v>1760</v>
      </c>
      <c r="E10" s="7">
        <v>0.34</v>
      </c>
      <c r="F10" s="5" t="s">
        <v>1761</v>
      </c>
    </row>
    <row r="11" spans="1:6">
      <c r="A11" s="5" t="s">
        <v>1762</v>
      </c>
      <c r="B11" s="5" t="s">
        <v>1748</v>
      </c>
      <c r="C11" s="5" t="s">
        <v>1688</v>
      </c>
      <c r="D11" s="5" t="s">
        <v>1748</v>
      </c>
      <c r="E11" s="7">
        <v>0.01</v>
      </c>
      <c r="F11" s="5" t="s">
        <v>1763</v>
      </c>
    </row>
    <row r="12" spans="1:6">
      <c r="A12" s="5" t="s">
        <v>1764</v>
      </c>
      <c r="B12" s="5" t="s">
        <v>1678</v>
      </c>
      <c r="C12" s="5" t="s">
        <v>1189</v>
      </c>
      <c r="D12" s="5" t="s">
        <v>1320</v>
      </c>
      <c r="E12" s="7">
        <v>0.05</v>
      </c>
      <c r="F12" s="5" t="s">
        <v>1765</v>
      </c>
    </row>
    <row r="13" spans="1:6">
      <c r="A13" s="5" t="s">
        <v>1766</v>
      </c>
      <c r="B13" s="5" t="s">
        <v>1678</v>
      </c>
      <c r="C13" s="5" t="s">
        <v>1032</v>
      </c>
      <c r="D13" s="5" t="s">
        <v>1678</v>
      </c>
      <c r="E13" s="7">
        <v>0.01</v>
      </c>
      <c r="F13" s="5" t="s">
        <v>1767</v>
      </c>
    </row>
    <row r="14" spans="1:6">
      <c r="A14" s="5" t="s">
        <v>1768</v>
      </c>
      <c r="B14" s="5" t="s">
        <v>1769</v>
      </c>
      <c r="C14" s="5" t="s">
        <v>1770</v>
      </c>
      <c r="D14" s="5" t="s">
        <v>1771</v>
      </c>
      <c r="E14" s="7">
        <v>0.26</v>
      </c>
      <c r="F14" s="5" t="s">
        <v>1772</v>
      </c>
    </row>
    <row r="15" spans="1:6">
      <c r="A15" s="5" t="s">
        <v>1773</v>
      </c>
      <c r="B15" s="5" t="s">
        <v>1774</v>
      </c>
      <c r="C15" s="5" t="s">
        <v>1196</v>
      </c>
      <c r="D15" s="5" t="s">
        <v>1774</v>
      </c>
      <c r="E15" s="7">
        <v>0.01</v>
      </c>
      <c r="F15" s="5" t="s">
        <v>1775</v>
      </c>
    </row>
    <row r="16" spans="1:6">
      <c r="A16" s="5" t="s">
        <v>1776</v>
      </c>
      <c r="B16" s="5" t="s">
        <v>1752</v>
      </c>
      <c r="C16" s="5" t="s">
        <v>1753</v>
      </c>
      <c r="D16" s="5" t="s">
        <v>1752</v>
      </c>
      <c r="E16" s="7">
        <v>0.06</v>
      </c>
      <c r="F16" s="5" t="s">
        <v>1777</v>
      </c>
    </row>
    <row r="18" spans="1:1">
      <c r="A18" s="6" t="s">
        <v>1778</v>
      </c>
    </row>
    <row r="19" spans="1:1">
      <c r="A19" s="6" t="s">
        <v>1779</v>
      </c>
    </row>
    <row r="20" spans="1:1">
      <c r="A20" s="6" t="s">
        <v>1780</v>
      </c>
    </row>
    <row r="21" spans="1:1">
      <c r="A21" s="6" t="s">
        <v>1781</v>
      </c>
    </row>
    <row r="22" spans="1:1">
      <c r="A22" s="6" t="s">
        <v>1782</v>
      </c>
    </row>
    <row r="23" spans="1:1">
      <c r="A23" s="6" t="s">
        <v>1783</v>
      </c>
    </row>
    <row r="24" spans="1:1">
      <c r="A24" s="6" t="s">
        <v>1784</v>
      </c>
    </row>
    <row r="25" spans="1:1">
      <c r="A25" s="6" t="s">
        <v>1785</v>
      </c>
    </row>
    <row r="26" spans="1:1">
      <c r="A26" s="6" t="s">
        <v>1786</v>
      </c>
    </row>
    <row r="27" spans="1:1">
      <c r="A27" s="6" t="s">
        <v>1787</v>
      </c>
    </row>
    <row r="28" spans="1:1">
      <c r="A28" s="6" t="s">
        <v>1788</v>
      </c>
    </row>
    <row r="29" spans="1:1">
      <c r="A29" s="6" t="s">
        <v>1789</v>
      </c>
    </row>
    <row r="30" spans="1:1">
      <c r="A30" s="6" t="s">
        <v>1790</v>
      </c>
    </row>
    <row r="31" spans="1:1">
      <c r="A31" s="6" t="s">
        <v>1791</v>
      </c>
    </row>
    <row r="32" spans="1:1">
      <c r="A32" s="6" t="s">
        <v>1792</v>
      </c>
    </row>
    <row r="33" spans="1:1">
      <c r="A33" s="6" t="s">
        <v>1793</v>
      </c>
    </row>
    <row r="34" spans="1:1">
      <c r="A34" s="6" t="s">
        <v>1794</v>
      </c>
    </row>
    <row r="35" spans="1:1">
      <c r="A35" s="6" t="s">
        <v>1795</v>
      </c>
    </row>
    <row r="36" spans="1:1">
      <c r="A36" s="6" t="s">
        <v>1796</v>
      </c>
    </row>
    <row r="37" spans="1:1">
      <c r="A37" s="6" t="s">
        <v>1797</v>
      </c>
    </row>
    <row r="38" spans="1:1">
      <c r="A38" s="6"/>
    </row>
    <row r="39" spans="1:1">
      <c r="A39" s="6"/>
    </row>
    <row r="40" spans="1:1">
      <c r="A40" s="6"/>
    </row>
    <row r="41" spans="1:1">
      <c r="A41" s="6"/>
    </row>
    <row r="42" spans="1:1">
      <c r="A42" s="6"/>
    </row>
    <row r="43" spans="1:1">
      <c r="A43" s="6" t="s">
        <v>1798</v>
      </c>
    </row>
    <row r="44" spans="1:1">
      <c r="A44" s="6" t="s">
        <v>1799</v>
      </c>
    </row>
    <row r="45" spans="1:1">
      <c r="A45" s="6" t="s">
        <v>1800</v>
      </c>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98:A116"/>
  <sheetViews>
    <sheetView topLeftCell="A77" workbookViewId="0">
      <selection activeCell="O167" sqref="O167"/>
    </sheetView>
  </sheetViews>
  <sheetFormatPr defaultColWidth="9.14285714285714" defaultRowHeight="12.4"/>
  <sheetData>
    <row r="98" spans="1:1">
      <c r="A98" s="1"/>
    </row>
    <row r="116" spans="1:1">
      <c r="A116" s="1"/>
    </row>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s t a n d a l o n e = ' y e s ' ? > 
 < w o P r o p s   x m l n s : s = " h t t p : / / s c h e m a s . o p e n x m l f o r m a t s . o r g / s p r e a d s h e e t m l / 2 0 0 6 / m a i n "   x m l n s = " h t t p s : / / w e b . w p s . c n / e t / 2 0 1 8 / m a i n " > 
   < w o S h e e t s P r o p s > 
     < w o S h e e t P r o p s   i s D b S h e e t = " 0 "   i s D a s h B o a r d S h e e t = " 0 "   s h e e t S t i d = " 5 "   i n t e r l i n e C o l o r = " 0 "   i n t e r l i n e O n O f f = " 0 " / > 
     < w o S h e e t P r o p s   i s D b S h e e t = " 0 "   i s D a s h B o a r d S h e e t = " 0 "   s h e e t S t i d = " 1 3 "   i n t e r l i n e C o l o r = " 0 "   i n t e r l i n e O n O f f = " 0 " / > 
     < w o S h e e t P r o p s   i s D b S h e e t = " 0 "   i s D a s h B o a r d S h e e t = " 0 "   s h e e t S t i d = " 1 "   i n t e r l i n e C o l o r = " 0 "   i n t e r l i n e O n O f f = " 0 " / > 
     < w o S h e e t P r o p s   i s D b S h e e t = " 0 "   i s D a s h B o a r d S h e e t = " 0 "   s h e e t S t i d = " 7 "   i n t e r l i n e C o l o r = " 0 "   i n t e r l i n e O n O f f = " 0 " / > 
     < w o S h e e t P r o p s   i s D b S h e e t = " 0 "   i s D a s h B o a r d S h e e t = " 0 "   s h e e t S t i d = " 8 "   i n t e r l i n e C o l o r = " 0 "   i n t e r l i n e O n O f f = " 0 " / > 
     < w o S h e e t P r o p s   i s D b S h e e t = " 0 "   i s D a s h B o a r d S h e e t = " 0 "   s h e e t S t i d = " 1 5 "   i n t e r l i n e C o l o r = " 0 "   i n t e r l i n e O n O f f = " 0 " / > 
     < w o S h e e t P r o p s   i s D b S h e e t = " 0 "   i s D a s h B o a r d S h e e t = " 0 "   s h e e t S t i d = " 1 1 "   i n t e r l i n e C o l o r = " 0 "   i n t e r l i n e O n O f f = " 0 " / > 
     < w o S h e e t P r o p s   i s D b S h e e t = " 0 "   i s D a s h B o a r d S h e e t = " 0 "   s h e e t S t i d = " 9 "   i n t e r l i n e C o l o r = " 0 "   i n t e r l i n e O n O f f = " 0 " / > 
     < w o S h e e t P r o p s   i s D b S h e e t = " 0 "   i s D a s h B o a r d S h e e t = " 0 "   s h e e t S t i d = " 1 4 "   i n t e r l i n e C o l o r = " 0 "   i n t e r l i n e O n O f f = " 0 " / > 
   < / w o S h e e t s P r o p s > 
   < w o B o o k P r o p s > 
     < b o o k S e t t i n g s   i s M e r g e T a s k s A u t o U p d a t e = " 0 "   i s F i l t e r S h a r e d = " 1 "   i s I n s e r P i c A s A t t a c h m e n t = " 0 "   c o r e C o n q u e r U s e r I d = " "   i s A u t o U p d a t e P a u s e d = " 0 "   f i l t e r T y p e = " c o n n " / > 
   < / w o B o o k P r o p s > 
 < / w o P r o p s > 
 
</file>

<file path=customXml/item2.xml>��< ? x m l   v e r s i o n = ' 1 . 0 '   e n c o d i n g = ' U T F - 8 '   s t a n d a l o n e = ' y e s ' ? > 
 < p i x e l a t o r s   x m l n s : s = " h t t p : / / s c h e m a s . o p e n x m l f o r m a t s . o r g / s p r e a d s h e e t m l / 2 0 0 6 / m a i n "   x m l n s = " h t t p s : / / w e b . w p s . c n / e t / 2 0 1 8 / m a i n " > 
   < p i x e l a t o r L i s t   s h e e t S t i d = " 5 " / > 
   < p i x e l a t o r L i s t   s h e e t S t i d = " 1 3 " / > 
   < p i x e l a t o r L i s t   s h e e t S t i d = " 1 " / > 
   < p i x e l a t o r L i s t   s h e e t S t i d = " 7 " / > 
   < p i x e l a t o r L i s t   s h e e t S t i d = " 8 " / > 
   < p i x e l a t o r L i s t   s h e e t S t i d = " 1 5 " / > 
   < p i x e l a t o r L i s t   s h e e t S t i d = " 1 1 " / > 
   < p i x e l a t o r L i s t   s h e e t S t i d = " 9 " / > 
   < p i x e l a t o r L i s t   s h e e t S t i d = " 1 4 " / > 
   < p i x e l a t o r L i s t   s h e e t S t i d = " 1 6 " / > 
 < / p i x e l a t o r s > 
 
</file>

<file path=customXml/item3.xml><?xml version="1.0" encoding="utf-8"?>
<comments xmlns="https://web.wps.cn/et/2018/main" xmlns:s="http://schemas.openxmlformats.org/spreadsheetml/2006/main">
  <commentList sheetStid="1">
    <comment s:ref="V1" rgbClr="FF0000">
      <item id="{9f66a909-7345-42eb-a963-9a95d34ae2ba}" isNormal="1">
        <s:text>
          <s:r>
            <s:t xml:space="preserve">[Threaded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s:t>
          </s:r>
        </s:text>
      </item>
    </comment>
    <comment s:ref="AB1" rgbClr="FF0000">
      <item id="{8ebf1504-88eb-4e03-a67e-c329d32da6e3}" isNormal="1">
        <s:text>
          <s:r>
            <s:t xml:space="preserve">[Threaded comment]
Your version of Excel allows you to read this threaded comment; however, any edits to it will get removed if the file is opened in a newer version of Excel. Learn more: https://go.microsoft.com/fwlink/?linkid=870924
Comment:
    所有测试项优先选择实车，这里要求的实车的项，如果没有使用实车，需要特别说明。</s:t>
          </s:r>
        </s:text>
      </item>
    </comment>
    <comment s:ref="R23" rgbClr="FF0000">
      <item id="{8379480a-3701-483d-b685-10ab30ad2a6e}" isNormal="1">
        <s:text>
          <s:r>
            <s:t xml:space="preserve">[Threaded comment]
Your version of Excel allows you to read this threaded comment; however, any edits to it will get removed if the file is opened in a newer version of Excel. Learn more: https://go.microsoft.com/fwlink/?linkid=870924
Comment:
    先积累一些数据后定义标准，以下没有定义的都是相同处理</s:t>
          </s:r>
        </s:text>
      </item>
    </comment>
    <comment s:ref="U23" rgbClr="FF0000">
      <item id="{ee8d6b32-4d90-4072-9409-43e09d9f3cf4}" isNormal="1">
        <s:text>
          <s:r>
            <s:t xml:space="preserve">[Threaded comment]
Your version of Excel allows you to read this threaded comment; however, any edits to it will get removed if the file is opened in a newer version of Excel. Learn more: https://go.microsoft.com/fwlink/?linkid=870924
Comment:
    先积累一些数据后定义标准，以下没有定义的都是相同处理</s:t>
          </s:r>
        </s:text>
      </item>
    </comment>
    <comment s:ref="R24" rgbClr="FF0000">
      <item id="{09a5a8aa-3f08-43c0-95e4-7a646c00a411}" isNormal="1">
        <s:text>
          <s:r>
            <s:t xml:space="preserve">[Threaded comment]
Your version of Excel allows you to read this threaded comment; however, any edits to it will get removed if the file is opened in a newer version of Excel. Learn more: https://go.microsoft.com/fwlink/?linkid=870924
Comment:
    先积累一些数据后定义标准，以下没有定义的都是相同处理</s:t>
          </s:r>
        </s:text>
      </item>
    </comment>
  </commentList>
  <commentList sheetStid="8">
    <comment s:ref="L1" rgbClr="FF0000">
      <item id="{5bf34aac-1557-4244-a6c3-4fe385ea37f1}" isNormal="1">
        <s:text>
          <s:r>
            <s:t xml:space="preserve">Hong Jinchao:
输入adb shell logcat -b events -s liblog，该命令会打印出各进程因Log打印超量而被丢弃的Log数量，对应的PID和丢弃数量
</s:t>
          </s:r>
        </s:text>
      </item>
    </comment>
    <comment s:ref="W1" rgbClr="FF0000">
      <item id="{25211ae4-a338-4b7b-ac2f-d54d833bdf65}" isNormal="1">
        <s:text>
          <s:r>
            <s:t xml:space="preserve">Hong Jinchao:
输入adb shell logcat -b events -s liblog，该命令会打印出各进程因Log打印超量而被丢弃的Log数量，对应的PID和丢弃数量
</s:t>
          </s:r>
        </s:text>
      </item>
    </comment>
    <comment s:ref="AH1" rgbClr="FF0000">
      <item id="{f6803601-7e0f-4e7c-a4e1-d895a8468f40}" isNormal="1">
        <s:text>
          <s:r>
            <s:t xml:space="preserve">Hong Jinchao:
输入adb shell logcat -b events -s liblog，该命令会打印出各进程因Log打印超量而被丢弃的Log数量，对应的PID和丢弃数量
</s:t>
          </s:r>
        </s:text>
      </item>
    </comment>
    <comment s:ref="AS1" rgbClr="FF0000">
      <item id="{6845e2e5-c55e-4310-bc6f-5a78d22606fd}" isNormal="1">
        <s:text>
          <s:r>
            <s:t xml:space="preserve">Hong Jinchao:
输入adb shell logcat -b events -s liblog，该命令会打印出各进程因Log打印超量而被丢弃的Log数量，对应的PID和丢弃数量
</s:t>
          </s:r>
        </s:text>
      </item>
    </comment>
    <comment s:ref="BD1" rgbClr="FF0000">
      <item id="{5ce5a715-610a-4684-b514-6a7fd99c94a2}" isNormal="1">
        <s:text>
          <s:r>
            <s:t xml:space="preserve">Hong Jinchao:
输入adb shell logcat -b events -s liblog，该命令会打印出各进程因Log打印超量而被丢弃的Log数量，对应的PID和丢弃数量
</s:t>
          </s:r>
        </s:text>
      </item>
    </comment>
    <comment s:ref="BO1" rgbClr="FF0000">
      <item id="{10b25545-128f-4e11-b362-a8ae251a0cc3}" isNormal="1">
        <s:text>
          <s:r>
            <s:t xml:space="preserve">Hong Jinchao:
输入adb shell logcat -b events -s liblog，该命令会打印出各进程因Log打印超量而被丢弃的Log数量，对应的PID和丢弃数量
</s:t>
          </s:r>
        </s:text>
      </item>
    </comment>
    <comment s:ref="BZ1" rgbClr="FF0000">
      <item id="{810dc8d9-5703-44bf-b4a2-c9f509a0164b}" isNormal="1">
        <s:text>
          <s:r>
            <s:t xml:space="preserve">Hong Jinchao:
输入adb shell logcat -b events -s liblog，该命令会打印出各进程因Log打印超量而被丢弃的Log数量，对应的PID和丢弃数量
</s:t>
          </s:r>
        </s:text>
      </item>
    </comment>
  </commentList>
</comment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customXml/itemProps3.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9</vt:i4>
      </vt:variant>
    </vt:vector>
  </HeadingPairs>
  <TitlesOfParts>
    <vt:vector size="9" baseType="lpstr">
      <vt:lpstr>Key-Items</vt:lpstr>
      <vt:lpstr>Scenes Sources</vt:lpstr>
      <vt:lpstr>综合打分</vt:lpstr>
      <vt:lpstr>Response Time </vt:lpstr>
      <vt:lpstr>App Sources</vt:lpstr>
      <vt:lpstr>地图性能测试</vt:lpstr>
      <vt:lpstr>Baidu App</vt:lpstr>
      <vt:lpstr>Partition Status</vt:lpstr>
      <vt:lpstr>内存泄漏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Lu Lu (L.)</dc:creator>
  <cp:lastModifiedBy>青菜呀呀啊</cp:lastModifiedBy>
  <dcterms:created xsi:type="dcterms:W3CDTF">2015-06-11T10:17:00Z</dcterms:created>
  <dcterms:modified xsi:type="dcterms:W3CDTF">2023-04-16T13:19:38Z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2052-5.1.1.7662</vt:lpwstr>
  </property>
  <property fmtid="{D5CDD505-2E9C-101B-9397-08002B2CF9AE}" pid="3" name="ICV">
    <vt:lpwstr>3F3385E07A945B5B90BFB763C19B6D73</vt:lpwstr>
  </property>
</Properties>
</file>