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ADF25D32-D4FE-4B90-A122-4961E63C2ECF}" xr6:coauthVersionLast="36" xr6:coauthVersionMax="47" xr10:uidLastSave="{00000000-0000-0000-0000-000000000000}"/>
  <bookViews>
    <workbookView xWindow="45860" yWindow="500" windowWidth="38400" windowHeight="21100" activeTab="7" xr2:uid="{34311133-8E53-EE43-9495-923FEE9EE2FB}"/>
  </bookViews>
  <sheets>
    <sheet name="福特phase4项目CX483MCA车型R05发版测试报告" sheetId="11" r:id="rId1"/>
    <sheet name="遗留bug list" sheetId="14" r:id="rId2"/>
    <sheet name="埋点" sheetId="17" r:id="rId3"/>
    <sheet name="综合评分" sheetId="18" r:id="rId4"/>
    <sheet name="APP source" sheetId="19" r:id="rId5"/>
    <sheet name="response time" sheetId="20" r:id="rId6"/>
    <sheet name="Baidu APP" sheetId="21" r:id="rId7"/>
    <sheet name="内存泄露" sheetId="22" r:id="rId8"/>
  </sheets>
  <definedNames>
    <definedName name="_xlnm._FilterDatabase" localSheetId="4" hidden="1">'APP source'!$A$2:$Q$70</definedName>
    <definedName name="_xlnm._FilterDatabase" localSheetId="6" hidden="1">'Baidu APP'!$A$1:$G$498</definedName>
    <definedName name="_xlnm._FilterDatabase" localSheetId="5" hidden="1">'response time'!$A$1:$K$33</definedName>
    <definedName name="_xlnm._FilterDatabase" localSheetId="0" hidden="1">福特phase4项目CX483MCA车型R05发版测试报告!$A$30:$K$77</definedName>
    <definedName name="_xlnm._FilterDatabase" localSheetId="1" hidden="1">'遗留bug list'!$A$1:$G$122</definedName>
    <definedName name="_xlnm._FilterDatabase" localSheetId="3" hidden="1">综合评分!$A$1:$U$72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8" l="1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3" i="18"/>
  <c r="N42" i="18"/>
  <c r="N41" i="18"/>
  <c r="N40" i="18"/>
  <c r="N39" i="18"/>
  <c r="N38" i="18"/>
  <c r="N25" i="18"/>
  <c r="N24" i="18"/>
  <c r="N22" i="18"/>
  <c r="N7" i="18"/>
  <c r="N2" i="18"/>
  <c r="J33" i="20"/>
  <c r="J31" i="20"/>
  <c r="J30" i="20"/>
  <c r="J29" i="20"/>
  <c r="J28" i="20"/>
  <c r="J27" i="20"/>
  <c r="J26" i="20"/>
  <c r="J25" i="20"/>
  <c r="J24" i="20"/>
  <c r="J23" i="20"/>
  <c r="J22" i="20"/>
  <c r="J20" i="20"/>
  <c r="J19" i="20"/>
  <c r="J18" i="20"/>
  <c r="J17" i="20"/>
  <c r="J16" i="20"/>
  <c r="J15" i="20"/>
  <c r="J14" i="20"/>
  <c r="J13" i="20"/>
  <c r="J12" i="20"/>
  <c r="J11" i="20"/>
  <c r="J8" i="20"/>
  <c r="J7" i="20"/>
  <c r="J6" i="20"/>
  <c r="J5" i="20"/>
  <c r="J4" i="20"/>
  <c r="J3" i="20"/>
  <c r="J2" i="20"/>
  <c r="N37" i="18" l="1"/>
  <c r="N36" i="18"/>
  <c r="N35" i="18"/>
  <c r="N34" i="18"/>
  <c r="N33" i="18"/>
  <c r="N32" i="18"/>
  <c r="N31" i="18"/>
  <c r="N30" i="18"/>
  <c r="N29" i="18"/>
  <c r="N28" i="18"/>
  <c r="D17" i="17" l="1"/>
  <c r="G17" i="17" s="1"/>
  <c r="C17" i="17"/>
  <c r="E17" i="17" s="1"/>
  <c r="B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E3" i="17"/>
  <c r="G2" i="17"/>
  <c r="F2" i="17"/>
  <c r="E2" i="17"/>
  <c r="F17" i="17" l="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5" i="21"/>
  <c r="G484" i="21"/>
  <c r="G483" i="21"/>
  <c r="G482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61" i="21"/>
  <c r="G460" i="21"/>
  <c r="G459" i="21"/>
  <c r="G458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7" i="21"/>
  <c r="G436" i="21"/>
  <c r="G435" i="21"/>
  <c r="G434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13" i="21"/>
  <c r="G412" i="21"/>
  <c r="G411" i="21"/>
  <c r="G410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9" i="21"/>
  <c r="G388" i="21"/>
  <c r="G387" i="21"/>
  <c r="G386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5" i="21"/>
  <c r="G364" i="21"/>
  <c r="G363" i="21"/>
  <c r="G362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41" i="21"/>
  <c r="G340" i="21"/>
  <c r="G339" i="21"/>
  <c r="G338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7" i="21"/>
  <c r="G316" i="21"/>
  <c r="G315" i="21"/>
  <c r="G314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F294" i="21"/>
  <c r="G294" i="21" s="1"/>
  <c r="G293" i="21"/>
  <c r="G292" i="21"/>
  <c r="F292" i="21"/>
  <c r="F291" i="21"/>
  <c r="G291" i="21" s="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F273" i="21"/>
  <c r="G273" i="21" s="1"/>
  <c r="G272" i="21"/>
  <c r="F272" i="21"/>
  <c r="G271" i="21"/>
  <c r="G270" i="21"/>
  <c r="G269" i="21"/>
  <c r="G268" i="21"/>
  <c r="G267" i="21"/>
  <c r="F266" i="21"/>
  <c r="G266" i="21" s="1"/>
  <c r="G265" i="21"/>
  <c r="G264" i="21"/>
  <c r="G263" i="21"/>
  <c r="G262" i="21"/>
  <c r="G261" i="21"/>
  <c r="G260" i="21"/>
  <c r="G259" i="21"/>
  <c r="G258" i="21"/>
  <c r="G257" i="21"/>
  <c r="F256" i="21"/>
  <c r="G256" i="21" s="1"/>
  <c r="F255" i="21"/>
  <c r="G255" i="21" s="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H33" i="20"/>
  <c r="H32" i="20"/>
  <c r="J32" i="20" s="1"/>
  <c r="H31" i="20"/>
  <c r="H30" i="20"/>
  <c r="H29" i="20"/>
  <c r="H28" i="20"/>
  <c r="H27" i="20"/>
  <c r="H26" i="20"/>
  <c r="H25" i="20"/>
  <c r="H24" i="20"/>
  <c r="H23" i="20"/>
  <c r="H22" i="20"/>
  <c r="H21" i="20"/>
  <c r="J21" i="20" s="1"/>
  <c r="H20" i="20"/>
  <c r="H19" i="20"/>
  <c r="H18" i="20"/>
  <c r="H17" i="20"/>
  <c r="H16" i="20"/>
  <c r="H15" i="20"/>
  <c r="H14" i="20"/>
  <c r="H13" i="20"/>
  <c r="H12" i="20"/>
  <c r="H11" i="20"/>
  <c r="H8" i="20"/>
  <c r="H7" i="20"/>
  <c r="H6" i="20"/>
  <c r="H5" i="20"/>
  <c r="H4" i="20"/>
  <c r="H3" i="20"/>
  <c r="H2" i="20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N44" i="18" s="1"/>
  <c r="L43" i="18"/>
  <c r="L42" i="18"/>
  <c r="L41" i="18"/>
  <c r="L40" i="18"/>
  <c r="L39" i="18"/>
  <c r="L38" i="18"/>
  <c r="L27" i="18"/>
  <c r="N27" i="18" s="1"/>
  <c r="L26" i="18"/>
  <c r="N26" i="18" s="1"/>
  <c r="L25" i="18"/>
  <c r="L24" i="18"/>
  <c r="L23" i="18"/>
  <c r="N23" i="18" s="1"/>
  <c r="L22" i="18"/>
  <c r="L21" i="18"/>
  <c r="N21" i="18" s="1"/>
  <c r="L7" i="18"/>
  <c r="L6" i="18"/>
  <c r="N6" i="18" s="1"/>
  <c r="L5" i="18"/>
  <c r="N5" i="18" s="1"/>
  <c r="L4" i="18"/>
  <c r="N4" i="18" s="1"/>
  <c r="L2" i="18"/>
  <c r="G58" i="11" l="1"/>
  <c r="G56" i="11"/>
  <c r="G57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55" i="11"/>
  <c r="H63" i="11"/>
  <c r="H64" i="11"/>
  <c r="H65" i="11"/>
  <c r="H66" i="11"/>
  <c r="H67" i="11"/>
  <c r="H68" i="11"/>
  <c r="H69" i="11"/>
  <c r="H70" i="11"/>
  <c r="H71" i="11"/>
  <c r="H72" i="11"/>
  <c r="E70" i="11"/>
  <c r="E71" i="11"/>
  <c r="E72" i="11"/>
  <c r="C73" i="11"/>
  <c r="E69" i="11"/>
  <c r="H62" i="11"/>
  <c r="H61" i="11"/>
  <c r="H60" i="11"/>
  <c r="H59" i="11"/>
  <c r="H58" i="11"/>
  <c r="H57" i="11"/>
  <c r="H56" i="11"/>
  <c r="H55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G7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</authors>
  <commentList>
    <comment ref="N1" authorId="0" shapeId="0" xr:uid="{804B5F59-1887-514F-835B-D57649DEF7D1}">
      <text>
        <r>
          <rPr>
            <sz val="10"/>
            <rFont val="宋体"/>
            <family val="3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偏差标准暂未定</t>
        </r>
      </text>
    </comment>
  </commentList>
</comments>
</file>

<file path=xl/sharedStrings.xml><?xml version="1.0" encoding="utf-8"?>
<sst xmlns="http://schemas.openxmlformats.org/spreadsheetml/2006/main" count="3824" uniqueCount="1706">
  <si>
    <t>一、测试报告总论：</t>
    <phoneticPr fontId="1" type="noConversion"/>
  </si>
  <si>
    <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</si>
  <si>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</si>
  <si>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</si>
  <si>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</si>
  <si>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</si>
  <si>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</si>
  <si>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</si>
  <si>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</si>
  <si>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  <phoneticPr fontId="1" type="noConversion"/>
  </si>
  <si>
    <t>Bug修复率</t>
    <phoneticPr fontId="1" type="noConversion"/>
  </si>
  <si>
    <t>遗留P0P1 bug数量</t>
  </si>
  <si>
    <t>2.版本稳定性及性能指标达成情况：</t>
  </si>
  <si>
    <t>稳定性及性能</t>
  </si>
  <si>
    <t>实测结果</t>
    <phoneticPr fontId="1" type="noConversion"/>
  </si>
  <si>
    <t>版本稳定性</t>
  </si>
  <si>
    <t>Monkey</t>
  </si>
  <si>
    <t>7*24无crash、无ANR</t>
    <phoneticPr fontId="1" type="noConversion"/>
  </si>
  <si>
    <t>存在crash、anr</t>
  </si>
  <si>
    <t>FAIL</t>
  </si>
  <si>
    <t>内存泄露</t>
    <phoneticPr fontId="1" type="noConversion"/>
  </si>
  <si>
    <t>无内存泄漏</t>
    <phoneticPr fontId="1" type="noConversion"/>
  </si>
  <si>
    <t>NA</t>
    <phoneticPr fontId="1" type="noConversion"/>
  </si>
  <si>
    <t>版本性能</t>
  </si>
  <si>
    <t>流畅度</t>
  </si>
  <si>
    <t>无明显卡顿</t>
    <phoneticPr fontId="1" type="noConversion"/>
  </si>
  <si>
    <t>PASS</t>
    <phoneticPr fontId="1" type="noConversion"/>
  </si>
  <si>
    <t>综合评分</t>
    <phoneticPr fontId="1" type="noConversion"/>
  </si>
  <si>
    <t>见sheet</t>
    <phoneticPr fontId="1" type="noConversion"/>
  </si>
  <si>
    <t>baidu APP占ROM</t>
    <phoneticPr fontId="1" type="noConversion"/>
  </si>
  <si>
    <t>APP sources</t>
    <phoneticPr fontId="1" type="noConversion"/>
  </si>
  <si>
    <t>响应时间</t>
    <phoneticPr fontId="1" type="noConversion"/>
  </si>
  <si>
    <t>3.质量标准效果类指标达成情况：</t>
    <phoneticPr fontId="1" type="noConversion"/>
  </si>
  <si>
    <t>AI能力</t>
  </si>
  <si>
    <t>唤醒词</t>
    <phoneticPr fontId="1" type="noConversion"/>
  </si>
  <si>
    <t>唤醒率-低噪</t>
    <phoneticPr fontId="1" type="noConversion"/>
  </si>
  <si>
    <t>唤醒率-中噪</t>
    <phoneticPr fontId="1" type="noConversion"/>
  </si>
  <si>
    <t>唤醒率-高噪</t>
  </si>
  <si>
    <t>场景化命令词</t>
    <phoneticPr fontId="1" type="noConversion"/>
  </si>
  <si>
    <t>唤醒率-中噪</t>
  </si>
  <si>
    <t>唤醒率-高噪</t>
    <phoneticPr fontId="1" type="noConversion"/>
  </si>
  <si>
    <t>误唤醒</t>
  </si>
  <si>
    <t>小度小度</t>
  </si>
  <si>
    <t>0.3次/h</t>
  </si>
  <si>
    <t>你好福特</t>
  </si>
  <si>
    <t>1.2次/h</t>
  </si>
  <si>
    <t>二、Bug解决情况</t>
  </si>
  <si>
    <t>三、版本已知风险/遗留严重问题</t>
    <phoneticPr fontId="1" type="noConversion"/>
  </si>
  <si>
    <t>严重问题:</t>
  </si>
  <si>
    <t>项目风险（阻塞项、进度风险、功能需求未实现、质量风险、依赖实车、依赖环境）</t>
  </si>
  <si>
    <t>launcher&amp;AAR</t>
    <phoneticPr fontId="1" type="noConversion"/>
  </si>
  <si>
    <t>部分case依赖实车vin码</t>
  </si>
  <si>
    <t>EM</t>
    <phoneticPr fontId="1" type="noConversion"/>
  </si>
  <si>
    <t>部分case依赖实车</t>
  </si>
  <si>
    <t>地图</t>
    <phoneticPr fontId="1" type="noConversion"/>
  </si>
  <si>
    <t>语音</t>
    <phoneticPr fontId="1" type="noConversion"/>
  </si>
  <si>
    <t>车家互联</t>
    <phoneticPr fontId="1" type="noConversion"/>
  </si>
  <si>
    <t>随心听</t>
    <phoneticPr fontId="1" type="noConversion"/>
  </si>
  <si>
    <t>暂无</t>
  </si>
  <si>
    <t>随心看</t>
    <phoneticPr fontId="1" type="noConversion"/>
  </si>
  <si>
    <t>外卖</t>
    <phoneticPr fontId="1" type="noConversion"/>
  </si>
  <si>
    <t>酒店</t>
    <phoneticPr fontId="1" type="noConversion"/>
  </si>
  <si>
    <t>电影购票</t>
    <phoneticPr fontId="1" type="noConversion"/>
  </si>
  <si>
    <t>预约保养</t>
    <phoneticPr fontId="1" type="noConversion"/>
  </si>
  <si>
    <t>智慧停车场</t>
    <phoneticPr fontId="1" type="noConversion"/>
  </si>
  <si>
    <t>安全</t>
  </si>
  <si>
    <t>账号 </t>
  </si>
  <si>
    <t>激活</t>
    <phoneticPr fontId="1" type="noConversion"/>
  </si>
  <si>
    <t xml:space="preserve">暂无										</t>
  </si>
  <si>
    <t>消息中心</t>
    <phoneticPr fontId="1" type="noConversion"/>
  </si>
  <si>
    <t>输入法</t>
    <phoneticPr fontId="1" type="noConversion"/>
  </si>
  <si>
    <t>四、测试用例执行情况及遗留P0P1 bug数</t>
    <phoneticPr fontId="1" type="noConversion"/>
  </si>
  <si>
    <t>模块名称</t>
    <phoneticPr fontId="1" type="noConversion"/>
  </si>
  <si>
    <t>用例总数</t>
  </si>
  <si>
    <t>测试执行数</t>
    <phoneticPr fontId="1" type="noConversion"/>
  </si>
  <si>
    <t>测试执行率（测试执行数/用例总数）</t>
    <phoneticPr fontId="1" type="noConversion"/>
  </si>
  <si>
    <t>执行通过数（执行数/用例总数）</t>
  </si>
  <si>
    <t>执行通过率(执行成功数/测试执行数）</t>
  </si>
  <si>
    <t>整体执行通过率（执行成功数/用例总数）</t>
  </si>
  <si>
    <t>遗留P0bug</t>
    <phoneticPr fontId="1" type="noConversion"/>
  </si>
  <si>
    <t>遗留P1bug</t>
    <phoneticPr fontId="1" type="noConversion"/>
  </si>
  <si>
    <t>未测/漏测原因和分析</t>
  </si>
  <si>
    <t>launcher</t>
    <phoneticPr fontId="1" type="noConversion"/>
  </si>
  <si>
    <t>部分case依赖实车VIN码</t>
  </si>
  <si>
    <t>AAR</t>
    <phoneticPr fontId="1" type="noConversion"/>
  </si>
  <si>
    <t>安全</t>
    <phoneticPr fontId="1" type="noConversion"/>
  </si>
  <si>
    <t>部分case文件加密阻塞测试</t>
  </si>
  <si>
    <t>账号</t>
    <phoneticPr fontId="1" type="noConversion"/>
  </si>
  <si>
    <t>依赖ota升级环境</t>
  </si>
  <si>
    <t>项目整体测试覆盖率</t>
    <phoneticPr fontId="1" type="noConversion"/>
  </si>
  <si>
    <t>五、测试环境及版本说明</t>
    <phoneticPr fontId="1" type="noConversion"/>
  </si>
  <si>
    <t>SOC版本</t>
    <phoneticPr fontId="1" type="noConversion"/>
  </si>
  <si>
    <t>MCU版本</t>
    <phoneticPr fontId="1" type="noConversion"/>
  </si>
  <si>
    <t>屏幕尺寸</t>
  </si>
  <si>
    <t>27寸</t>
    <phoneticPr fontId="1" type="noConversion"/>
  </si>
  <si>
    <t>编号</t>
  </si>
  <si>
    <t>标题</t>
  </si>
  <si>
    <t>优先级</t>
  </si>
  <si>
    <t>所属模块</t>
  </si>
  <si>
    <t>Bug类型</t>
  </si>
  <si>
    <t>流程状态</t>
  </si>
  <si>
    <t>Bug分析结论</t>
  </si>
  <si>
    <t>FordPhase4Scrum-9237</t>
  </si>
  <si>
    <t>【台架】【483MCA】【EM】【必现】登录账号后EM里无头像显示</t>
  </si>
  <si>
    <t>P2-Middle</t>
  </si>
  <si>
    <t>EM</t>
  </si>
  <si>
    <t>功能测试Bug</t>
  </si>
  <si>
    <t>新建</t>
  </si>
  <si>
    <t>FordPhase4Scrum-9236</t>
  </si>
  <si>
    <t>【台架】【483MCA】【EM】【偶现】创建个性化档案后，头像显示超出圆圈范围</t>
  </si>
  <si>
    <t>已修复</t>
  </si>
  <si>
    <t>需修复</t>
  </si>
  <si>
    <t>FordPhase4Scrum-9200</t>
  </si>
  <si>
    <t>【实车】【483MCA】【EM】【必现】1430由A账号切换B账号再切换A账号后自动更换回A账号的档案，A账号设置是有收藏电台，B账号设置是无收藏电台，切换回A账号后，仍然是无收藏电台</t>
  </si>
  <si>
    <t>master已解决</t>
  </si>
  <si>
    <t>FordPhase4Scrum-9199</t>
  </si>
  <si>
    <t>【实车】【483MCA】【EM】【必现】1430由A账号切换B账号再切换A账号后自动更换回A账号的档案，A账号设置是标准男声，B账号设置是金莎语音，切换回A账号后，显示是默认的标准女声</t>
  </si>
  <si>
    <t>未复现</t>
  </si>
  <si>
    <t>FordPhase4Scrum-16951</t>
  </si>
  <si>
    <t>【UI走查】【CX483MCA】【个性化档案】【二轮走查】弹窗</t>
  </si>
  <si>
    <t>UX测试Bug</t>
  </si>
  <si>
    <t>FordPhase4Scrum-16952</t>
  </si>
  <si>
    <t>【UI走查】【CX483MCA】【支付】【二轮走查】缺少下划线</t>
  </si>
  <si>
    <t>FordPhase4Scrum-9186</t>
  </si>
  <si>
    <t>【台架】【483MCA】【随心听】【必现】播放在线收音机的任意电台，返回到launcher页面的随心听卡片的进度条</t>
  </si>
  <si>
    <t>Launcher&amp;AAR</t>
  </si>
  <si>
    <t>FordPhase4Scrum-9183</t>
  </si>
  <si>
    <t>【台架】【483MCA】【Launcher】【必现】launcher点击天气图标，能显示出来城市天气信息，但是图标显示NA</t>
  </si>
  <si>
    <t>已分析</t>
  </si>
  <si>
    <t>后续观察</t>
  </si>
  <si>
    <t>FordPhase4Scrum-9180</t>
  </si>
  <si>
    <t>【台架】【483MCA】【Launcher】【必现】发送can信号3B2,打开后再关闭前照灯，车模车辆显示异常</t>
  </si>
  <si>
    <t>FordPhase4Scrum-9235</t>
  </si>
  <si>
    <t>【台架】【483MCA】【Launcher】【必现】launcher未刷入AAR配置位时，点击网络PM2.5时，语音提示是天气卡片</t>
  </si>
  <si>
    <t>FordPhase4Scrum-17179</t>
  </si>
  <si>
    <t>【台架】【483mca】【Launcher】【必现】【埋点】LAU10078等埋点没有</t>
  </si>
  <si>
    <t>FordPhase4Scrum-16161</t>
  </si>
  <si>
    <t>【台架】【483MCA】【Launcher】【必现】launcher更多服务还存在”林肯微界“、“地图”、“电话”、“随心听”这几个入口，应该去除</t>
  </si>
  <si>
    <t>P1-High</t>
  </si>
  <si>
    <t>FordPhase4Scrum-17109</t>
  </si>
  <si>
    <t>【台架】【483MCA】【Launcher】【必现】更多服务搜索任何一个应用都无结果显示</t>
  </si>
  <si>
    <t>FordPhase4Scrum-9231</t>
  </si>
  <si>
    <t>【UI走查】【CX483MCA】【车机管家】【一轮走查】</t>
  </si>
  <si>
    <t>专项测试Bug</t>
  </si>
  <si>
    <t>FordPhase4Scrum-9230</t>
  </si>
  <si>
    <t>FordPhase4Scrum-9232</t>
  </si>
  <si>
    <t>FordPhase4Scrum-17009</t>
  </si>
  <si>
    <t>【UI走查】【483MCA】【车机管家】【2-2】位置问题</t>
  </si>
  <si>
    <t>P0-Highest</t>
  </si>
  <si>
    <t>FordPhase4Scrum-9239</t>
  </si>
  <si>
    <t>【台架】【483MCA】【安全】【必现】分屏切换应用后，屏幕出现闪烁（1秒）</t>
  </si>
  <si>
    <t>FordPhase4Scrum-17502</t>
  </si>
  <si>
    <t>【台架】【483MCA】【车家互联】【埋点】【必现】事件32100000本地和BI多打印了attach</t>
  </si>
  <si>
    <t>车家互联</t>
  </si>
  <si>
    <t>FordPhase4Scrum-9138</t>
  </si>
  <si>
    <t>【台架】【483mca 】【地图】【必现】微信互联解绑弹窗UI 不对</t>
  </si>
  <si>
    <t>地图</t>
  </si>
  <si>
    <t>FordPhase4Scrum-9135</t>
  </si>
  <si>
    <t>【台架】【483mca】【地图】【必现】限行规避页面显示UI 有问题，左侧按钮和底部有阴影</t>
  </si>
  <si>
    <t>FordPhase4Scrum-9132</t>
  </si>
  <si>
    <t>【台架】【483mca】【地图】【必现】导航小于2公里距离的地点无任何提示</t>
  </si>
  <si>
    <t>FordPhase4Scrum-9174</t>
  </si>
  <si>
    <t>【台架】【483MCA】【地图】【必现】导航中 展开高速面板，位置发生偏移</t>
  </si>
  <si>
    <t>FordPhase4Scrum-9170</t>
  </si>
  <si>
    <t>【台架】【483mca】【地图】【必现】组队出行中新建队伍，邀请好友界面无组队口令</t>
  </si>
  <si>
    <t>FordPhase4Scrum-9184</t>
  </si>
  <si>
    <t>【台架】【483mca 】【地图】【偶现】导航中，邀请好友加入队伍，组对出行条无头像显示，区间测速位置显示不对，与诱导面板重叠</t>
  </si>
  <si>
    <t>FordPhase4Scrum-9203</t>
  </si>
  <si>
    <t>【台架】【483mca】【地图】【必现】在百度APP修改一下用户名，查看车机重新登录一下账号看修改有没有生效</t>
  </si>
  <si>
    <t>FordPhase4Scrum-9219</t>
  </si>
  <si>
    <t>【台架】【483MCA】【地图】【必现】组队出行新建队伍 ,邀请好友无二维码显示</t>
  </si>
  <si>
    <t>FordPhase4Scrum-9150</t>
  </si>
  <si>
    <t>【台架】【483mca】【地图】【必现】微信互联绑定成功无头像显示</t>
  </si>
  <si>
    <t>FordPhase4Scrum-9137</t>
  </si>
  <si>
    <t>【台架】【483mca】【地图】【必现】组队出行中加入队伍，查看队友头像显示提示框 文字显示不全</t>
  </si>
  <si>
    <t>FordPhase4Scrum-9136</t>
  </si>
  <si>
    <t>【台架】【483mca】【地图】【必现】导航设置 首次点击导航声音弹出提示框 【取消】按钮文字显示不全</t>
  </si>
  <si>
    <t>FordPhase4Scrum-17172</t>
  </si>
  <si>
    <t>【台架】【483mca】【地图】【必现】导航诱导面板边上有模糊阴影</t>
  </si>
  <si>
    <t>P3-Low</t>
  </si>
  <si>
    <t>FordPhase4Scrum-17245</t>
  </si>
  <si>
    <t>【台架】【483mca】【地图】【必现】地图首页，地图选点，POI 气泡有数字1</t>
  </si>
  <si>
    <t>FordPhase4Scrum-9168</t>
  </si>
  <si>
    <t>【台架】【483MCA】【语音】【必现】导航去XX+条件规划错误</t>
  </si>
  <si>
    <t>FordPhase4Scrum-9221</t>
  </si>
  <si>
    <t>【台架】【483MCA】【地图】【必现】导航设置中，有仪表3D 地图开关功能</t>
  </si>
  <si>
    <t>FordPhase4Scrum-9220</t>
  </si>
  <si>
    <t>【台架】【483MCA】【地图】【必现】地图首页左上角应有仪表功能按钮</t>
  </si>
  <si>
    <t>FordPhase4Scrum-9222</t>
  </si>
  <si>
    <t>【台架】【483MCA】【地图】【必现】导航设置中，有自动巡航开关功能和路线全览模式自动关闭开关功能</t>
  </si>
  <si>
    <t>FordPhase4Scrum-17602</t>
  </si>
  <si>
    <t>【台架】【483mca】【地图】【必现】【埋点】埋点测试存在较多case ，BI平台无数据</t>
  </si>
  <si>
    <t>FordPhase4Scrum-17492</t>
  </si>
  <si>
    <t>【Monkey自动化测试】【福特phase4 wave2483MCA】进程com.baidu.naviauto出现了ANR, 原因是Reason: Input dispatching timed out (Waiting to send non-key event because the touched window has not finished processing certain input events that were delivered to it over 500.0ms ago.  Wait queue length: 4.  Wait queue head age: 5637.9ms.)</t>
  </si>
  <si>
    <t>稳定性测试Bug</t>
  </si>
  <si>
    <t>FordPhase4Scrum-9228</t>
  </si>
  <si>
    <t>【台架】【483MCA】【电影票】【必现】城市选择页面，执行语料：切换成北京，回复无关内容；</t>
  </si>
  <si>
    <t>电影票</t>
  </si>
  <si>
    <t>FordPhase4Scrum-9227</t>
  </si>
  <si>
    <t>【台架】【483MCA】【酒店】【必现】城市选择页面，执行语料：切换为/切换到北京，回复无关内容；</t>
  </si>
  <si>
    <t>酒店</t>
  </si>
  <si>
    <t>FordPhase4Scrum-9217</t>
  </si>
  <si>
    <t>【台架】【483MCA】【酒店】【必现】搜索页面，选择较长热门推荐时，搜索栏与边缘间隙较小；</t>
  </si>
  <si>
    <t>FordPhase4Scrum-9212</t>
  </si>
  <si>
    <t>【台架】【483MCA】【酒店】【必现】酒店列表页面，快捷标签滑动灵敏度较差</t>
  </si>
  <si>
    <t>FordPhase4Scrum-9214</t>
  </si>
  <si>
    <t>【台架】【483MCA】【酒店】【必现】酒店列表页，滑动列表后滑动条出现断层；</t>
  </si>
  <si>
    <t>FordPhase4Scrum-9213</t>
  </si>
  <si>
    <t>【台架】【483MCA】【酒店】【必现】酒店列表页，点击两次筛选，出现&lt;&gt;箭头重叠情况，建议添加过渡动画；</t>
  </si>
  <si>
    <t>FordPhase4Scrum-9195</t>
  </si>
  <si>
    <t>【台架】【483MCA】【语音】【必现】酒店列表页，滑动列表位于中间位置，执行语料：上一页，TTS回复：当前已是第一页；</t>
  </si>
  <si>
    <t>FordPhase4Scrum-9139</t>
  </si>
  <si>
    <t>【台架】【483MCA】【随心看】【必现】进入随心看的爱奇艺首页，播放任意一个视频，点击播放页面的锁屏按键后，只显示高亮的锁屏按键，点击一下视频页面的屏幕，查看播放页面</t>
  </si>
  <si>
    <t>随心看</t>
  </si>
  <si>
    <t>FordPhase4Scrum-9133</t>
  </si>
  <si>
    <t>【台架】【483MCA】【随心看】【必现】搜索不到节目展示文字错误</t>
  </si>
  <si>
    <t>FordPhase4Scrum-9149</t>
  </si>
  <si>
    <t>【台架】【483MCA】【随心看】【必现】进入随心看的本地视频，点击搜索进入搜索页面，点击搜索框，没有输入任意的字符，查看搜索框</t>
  </si>
  <si>
    <t>FordPhase4Scrum-9148</t>
  </si>
  <si>
    <t>【台架】【483MCA】【随心看】【必现】进入随心看的本地视频，点击搜索进入搜索页面，在输入框输入与本地可播放视频的文字（比如：运动），点击搜索后会显示搜索的结果，然后返回本地视频首页，再进入搜索页面，查看搜索页面的搜索历史</t>
  </si>
  <si>
    <t>FordPhase4Scrum-9147</t>
  </si>
  <si>
    <t>【台架】【483MCA】【爱奇艺】【必现】进入随心看的本地视频，点击搜索按键进入搜索页面，查看搜索页面的搜索历史</t>
  </si>
  <si>
    <t>FordPhase4Scrum-9142</t>
  </si>
  <si>
    <t>【台架】【483MCA】【随心看】【必现】进入随心看的爱奇艺首页，点击搜索进入搜索页面，点击输入框后，查看搜索页面的输入框</t>
  </si>
  <si>
    <t>FordPhase4Scrum-9141</t>
  </si>
  <si>
    <t>【台架】【483MCA】【随心看】【必现】进入随心看的USB视频页面，点击搜索进入搜索页面，查看搜索页面</t>
  </si>
  <si>
    <t>FordPhase4Scrum-9140</t>
  </si>
  <si>
    <t>【台架】【483MCA】【随心看】【必现】进入随心看的爱奇艺首页，点击搜索按键进入搜索页面，在输入框输入任意字符（字符超出输入框），点击搜索后，返回到搜索页面，查看搜索历史记录</t>
  </si>
  <si>
    <t>FordPhase4Scrum-9159</t>
  </si>
  <si>
    <t>【台架】【483MCA】【随心看】【必现】进入爱奇艺播放任意一个视频，打开地图选择任意一个地址开始导航，随心看的音量不会减小</t>
  </si>
  <si>
    <t>FordPhase4Scrum-9158</t>
  </si>
  <si>
    <t>【台架】【483MCA】【随心看】【必现】进入USB视频页面，插入U盘，查看插入U盘时显示的正在获取视频列表的位置</t>
  </si>
  <si>
    <t>FordPhase4Scrum-9157</t>
  </si>
  <si>
    <t>【台架】【483MCA】【随心看】【必现】进入USB视频页面，拔掉U盘，查看拔掉U盘的过程</t>
  </si>
  <si>
    <t>FordPhase4Scrum-9156</t>
  </si>
  <si>
    <t>【台架】【483MCA】【随心看】【必现】进入随心看的首页，来回切换爱奇艺和USB视频，切换到USB视频页面时，USB视频文字高亮显示，但是USB视频的整体背影没有高亮，反而爱奇艺的整体背影高亮显示了</t>
  </si>
  <si>
    <t>FordPhase4Scrum-9155</t>
  </si>
  <si>
    <t>【台架】【483MCA】【随心看】【必现】点击随心看的USB视频页面的搜索按键进入搜索页面，点击搜索框的“搜索”[emoji]logo，搜索历史文字会移动到搜索框的下方的位置</t>
  </si>
  <si>
    <t>FordPhase4Scrum-9154</t>
  </si>
  <si>
    <t>【台架】【483MCA】【随心看】【必现】点击爱奇艺页面的搜索按键进入搜索页面，点击输入框的“搜索”[emoji]logo，会弹出提示：搜索内容为空</t>
  </si>
  <si>
    <t>FordPhase4Scrum-9153</t>
  </si>
  <si>
    <t>【台架】【483MCA】【随心看】【必现】播放爱奇艺的任意一部电视剧，视频页面点击选集进入选集页面，点击选集页面的1-18、19-30，查看点击时的过程</t>
  </si>
  <si>
    <t>FordPhase4Scrum-9152</t>
  </si>
  <si>
    <t>【台架】【483MCA】【随心看】【必现】播放爱奇艺的任意一个视频，切换视频的清晰度，查看加载中显示的位置</t>
  </si>
  <si>
    <t>FordPhase4Scrum-9151</t>
  </si>
  <si>
    <t>【台架】【483MCA】【随心看】【必现】在launcher页面点击爱奇艺，查看进入爱奇艺的过程</t>
  </si>
  <si>
    <t>FordPhase4Scrum-9177</t>
  </si>
  <si>
    <t>【台架】【483MCA】【随心看】【必现】进入爱奇艺首页，快速依次切换子tab栏的所有分类，查看切换到该卡片的页面时的加载中的位置</t>
  </si>
  <si>
    <t>FordPhase4Scrum-9176</t>
  </si>
  <si>
    <t>【台架】【483MCA】【随心看】【必现】进入爱奇艺的我的页面，分别进入我的收藏、观看历史的编辑页面，删除任意一个视频，查看弹出的删除成功的提示</t>
  </si>
  <si>
    <t>FordPhase4Scrum-9189</t>
  </si>
  <si>
    <t>【台架】【483MCA】【随心看】【必现】屏幕分屏，副驾首次进入爱奇艺首页，查看副驾的侧边栏</t>
  </si>
  <si>
    <t>FordPhase4Scrum-9188</t>
  </si>
  <si>
    <t>【台架】【483MCA】【随心看】【必现】副驾进入爱奇艺的我的页面，点击我的收藏或者观看历史的编辑进入编辑页面，选中删除任意一个视频点击删除按键后，查看弹出的成功删除视频的提示</t>
  </si>
  <si>
    <t>FordPhase4Scrum-9187</t>
  </si>
  <si>
    <t>【台架】【483MCA】【随心看】【必现】播放USB视频的最后一个视频，当该视频播放完后中间显示重播按键，点击视频页面的任意一个地方均可重播</t>
  </si>
  <si>
    <t>FordPhase4Scrum-9179</t>
  </si>
  <si>
    <t>【台架】【483MCA】【随心看】【必现】进入USB视频页面，向上滑动USB页面的视频，查看右侧的滑动条</t>
  </si>
  <si>
    <t>FordPhase4Scrum-9178</t>
  </si>
  <si>
    <t>【台架】【483MCA】【随心看】【必现】进入随心看的爱奇艺页面，向左来回滑动爱奇艺页面时，查看屏幕左侧tab栏的爱奇艺的高亮显示</t>
  </si>
  <si>
    <t>FordPhase4Scrum-9194</t>
  </si>
  <si>
    <t>【台架】【483MCA】【随心看】【必现】进入爱奇艺的电视剧筛选页面，向上或者向上滑动右侧的电视剧，查看右边的滑动条</t>
  </si>
  <si>
    <t>FordPhase4Scrum-9193</t>
  </si>
  <si>
    <t>【台架】【483MCA】【随心看】【必现】进入爱奇艺的电视剧页面，点击神剧亮了进入播放页面，点击播放页面的选集按键，查看弹出的选集页面</t>
  </si>
  <si>
    <t>FordPhase4Scrum-9192</t>
  </si>
  <si>
    <t>【台架】【483MCA】【随心看】【必现】进入爱奇艺首页的电视剧页面，点击筛选按键进入电视剧的筛选页面，向上滑动右侧的电视剧</t>
  </si>
  <si>
    <t>FordPhase4Scrum-9191</t>
  </si>
  <si>
    <t>【台架】【483MCA】【随心看】【必现】进入爱奇艺的搜索页面，点击搜索框不输入任何内容，查看搜索框</t>
  </si>
  <si>
    <t>FordPhase4Scrum-9190</t>
  </si>
  <si>
    <t>【台架】【483MCA】【随心看】【必现】播放爱奇艺的任意一个视频，点击视频页面进度条任意的位置时，查看进度条</t>
  </si>
  <si>
    <t>FordPhase4Scrum-9209</t>
  </si>
  <si>
    <t>【台架】【483MCA】【随心看】【必现】播放USB视频页面的任意视频，在播放页面来回滑动进度条或者向左向右滑动屏幕，播放的视频会卡顿，卡顿时间久后恢复正常</t>
  </si>
  <si>
    <t>FordPhase4Scrum-9229</t>
  </si>
  <si>
    <t>【UI走查】【CX483MCA】【随心看】【一轮走查】</t>
  </si>
  <si>
    <t>FordPhase4Scrum-9207</t>
  </si>
  <si>
    <t>【台架】【483MCA】【随心看】【必现】首次进入爱奇艺的首页的过程中，爱奇艺左侧会出现灰色的竖条</t>
  </si>
  <si>
    <t>FordPhase4Scrum-9206</t>
  </si>
  <si>
    <t>【台架】【483MCA】【随心看】【必现】进入爱奇艺的我的页面，点击扫码登录弹出的二维码一直显示加载中后，提示二维码加载失败，但是又显示了二维码</t>
  </si>
  <si>
    <t>FordPhase4Scrum-9210</t>
  </si>
  <si>
    <t>【台架】【483MCA】【随心看】【必现】播放爱奇艺的在线电视剧视频，在播放页面把进度条滑至快结束的位置，自动播放下一集，但是会自动点击下一集按键然后提示：继续播放下一个视频</t>
  </si>
  <si>
    <t>FordPhase4Scrum-17433</t>
  </si>
  <si>
    <t>【台架】【483MCA】【随心看】【必现】大部分埋点case返回的attach信息与文档的不一致（返回attach信息增多字段或者缺少字段、返回的有attach信息但文档无attach等情况）</t>
  </si>
  <si>
    <t>FordPhase4Scrum-17434</t>
  </si>
  <si>
    <t>【台架】【483MCA】【随心看】【必现】埋点事件ID：WAT900086、32200038、WAT900085、32200018、WAT900052，本地和BI平台均无event ID返回</t>
  </si>
  <si>
    <t>FordPhase4Scrum-9134</t>
  </si>
  <si>
    <t>【台架】【483MCA】【随心听】【偶现】进入随心听的QQ音乐首页，查看每日推荐上方的四个卡片，有其中一个会没有图片显示，点进入也没有，其他的看卡片正常显示图片</t>
  </si>
  <si>
    <t>随心听</t>
  </si>
  <si>
    <t>FordPhase4Scrum-9146</t>
  </si>
  <si>
    <t>【台架】【483MCA】【随心听】【必现】进入随心听的USB页面，点击播放任意一首歌曲时，整个USB页面会先黑一下然后再正常播放</t>
  </si>
  <si>
    <t>FordPhase4Scrum-9160</t>
  </si>
  <si>
    <t>【台架】【483MCA】【随心听】【必现】进入喜马拉雅我的页面，点击开通VIP按钮，选择任意一个套餐点击购买，不会进入二维码支付页面，提示：订单查询失败</t>
  </si>
  <si>
    <t>FordPhase4Scrum-9163</t>
  </si>
  <si>
    <t>【台架】【483MCA】【随心听】【必现】播放QQ音乐、USB的任意一首歌曲，手机来电时，音乐不会暂停</t>
  </si>
  <si>
    <t>FordPhase4Scrum-9162</t>
  </si>
  <si>
    <t>【台架】【483MCA】【随心听】【必现】进入QQ音乐的页面并且播放任意一首歌曲，进入搜索页面点击弹出的输入键盘的语音按钮时，当前播放的音乐不会暂停</t>
  </si>
  <si>
    <t>FordPhase4Scrum-9185</t>
  </si>
  <si>
    <t>【台架】【483MCA】【随心听】【必现】来回滑动QQ音乐、喜马拉雅、新闻、在线收音机、USB首页，查看左侧的tab栏</t>
  </si>
  <si>
    <t>FordPhase4Scrum-9216</t>
  </si>
  <si>
    <t>【台架】【483MCA】【随心听】【必现】进入QQ音乐的微信登录页面，用手机扫码成功登录后，页面左右两侧会显示两个加载</t>
  </si>
  <si>
    <t>FordPhase4Scrum-9215</t>
  </si>
  <si>
    <t>【台架】【483MCA】【随心听】【必现】进入QQ音乐我的页面，点击微信登录或者QQ登录进入二维码扫描页面再返回到我的页面，页面会重新加载，提示加载中，请稍后再恢复正常</t>
  </si>
  <si>
    <t>FordPhase4Scrum-9225</t>
  </si>
  <si>
    <t>【台架】【483MCA】【随心听】【必现】进入QQ音乐的最近播放的编辑页面，选中任意一首歌曲，连续点击多次删除按键后会弹出多次的删除成功提示</t>
  </si>
  <si>
    <t>FordPhase4Scrum-9224</t>
  </si>
  <si>
    <t>【台架】【483MCA】【随心听】【偶现】播放QQ音乐的任意一首歌曲，退出QQ音乐账号后还会续播退出账号前的歌曲，点击播放快捷键进入播放页面后会弹出登录提示（微信登录、QQ登录）</t>
  </si>
  <si>
    <t>FordPhase4Scrum-9223</t>
  </si>
  <si>
    <t>【台架】【483MCA】【随心听】【偶现】进入QQ音乐每日推荐页面，点击全部播放按键进入播放页面不会播放歌曲，点击播放按键后才会播放</t>
  </si>
  <si>
    <t>FordPhase4Scrum-17174</t>
  </si>
  <si>
    <t>【台架】【706H】【483MCA】【随心听】【必现】进入随心听的搜索页面搜索内容：少女时代，点击左侧tab栏的喜马拉雅，点击第一个专辑或者第二个专辑进入专辑详情页面显示是VIP的，但是上一级的专辑却没有显示VIP标识</t>
  </si>
  <si>
    <t>长线修复</t>
  </si>
  <si>
    <t>FordPhase4Scrum-17001</t>
  </si>
  <si>
    <t>【台架】【483MCA】【随心听】【偶现】播放喜马拉雅的任意专辑，退出喜马拉雅账号后闪退到launcher页面</t>
  </si>
  <si>
    <t>FordPhase4Scrum-17432</t>
  </si>
  <si>
    <t>【台架】【483MCA】【随心听】【必现】大部分埋点case返回的attach信息与文档的不一致（attach信息增多字段或者缺少字段、本地和BI返回attach但文档无任何的attach），小部分埋点case在本地和BI平台均无任何的事件ID返回</t>
  </si>
  <si>
    <t>FordPhase4Scrum-9165</t>
  </si>
  <si>
    <t>【台架】【483MCA】【语音】【必现】外卖提交订单页执行不买了执行错误</t>
  </si>
  <si>
    <t>外卖</t>
  </si>
  <si>
    <t>FordPhase4Scrum-9226</t>
  </si>
  <si>
    <t>【台架】【483MCA】【外卖】【必现】城市选择页面，执行语料：选择/切换成/切换为/切换到北京，回复无关内容；</t>
  </si>
  <si>
    <t>FordPhase4Scrum-9233</t>
  </si>
  <si>
    <t>【UI走查】【CX483MCA】【消息中心】【一轮走查】</t>
  </si>
  <si>
    <t>消息中心</t>
  </si>
  <si>
    <t>已分配</t>
  </si>
  <si>
    <t>FordPhase4Scrum-9196</t>
  </si>
  <si>
    <t>【台架】【483MCA】【语音】【必现】电影票影院详情页，执行语料：点击返回，出现打开地图APP；</t>
  </si>
  <si>
    <t>语义</t>
  </si>
  <si>
    <t>FordPhase4Scrum-9131</t>
  </si>
  <si>
    <t>【台架】【483MCA】【输入法】【必现】语音输入无法识别</t>
  </si>
  <si>
    <t>语音</t>
  </si>
  <si>
    <t>FordPhase4Scrum-9166</t>
  </si>
  <si>
    <t>【台架】【483MCA】【语音】【偶现】VPA UI覆盖到了home键</t>
  </si>
  <si>
    <t>福特问题</t>
  </si>
  <si>
    <t>FordPhase4Scrum-17507</t>
  </si>
  <si>
    <t>【台架】【483MCA】【语音】【埋点】【必现】部分事件BI平台和本地终端多打印了attach信息</t>
  </si>
  <si>
    <t>FordPhase4Scrum-17506</t>
  </si>
  <si>
    <t>【台架】【483MCA】【语音】【埋点】【必现】部分事件不上报BI平台</t>
  </si>
  <si>
    <t>FordPhase4Scrum-9202</t>
  </si>
  <si>
    <t>【台架】【483MCA】【预约保养】【必现】1724当前里程数错误</t>
  </si>
  <si>
    <t>预约保养</t>
  </si>
  <si>
    <t>FordPhase4Scrum-9218</t>
  </si>
  <si>
    <t>【台架】【483MCA】【预约保养】【必现】1726预约完成页，分屏后，服务地址显示不完整</t>
  </si>
  <si>
    <t>FordPhase4Scrum-9201</t>
  </si>
  <si>
    <t>【台架】【483MCA】【预约保养】【必现】1722订单详情页，展示两个预约成功</t>
  </si>
  <si>
    <t>FordPhase4Scrum-9167</t>
  </si>
  <si>
    <t>【台架】【483MCA】【预约保养】【必现】下单成功后，进入订单详情页，显示两个“预约成功”</t>
  </si>
  <si>
    <t>FordPhase4Scrum-17010</t>
  </si>
  <si>
    <t>【UI走查】【483MCA】【预约保养】</t>
  </si>
  <si>
    <t>FordPhase4Scrum-9144</t>
  </si>
  <si>
    <t>【台架】【483MCA】【账号】【必现】在登陆二维码页面，多次点击没有林肯之道？，会弹出多个页面</t>
  </si>
  <si>
    <t>账号支付</t>
  </si>
  <si>
    <t>依赖福特-已转jira</t>
  </si>
  <si>
    <t>FordPhase4Scrum-16182</t>
  </si>
  <si>
    <t>【台架】【483MCA】【支付】【必现】订单中心连网提示加载失败</t>
  </si>
  <si>
    <t>FordPhase4Scrum-9198</t>
  </si>
  <si>
    <t>【实车】【483MCA】【账号】【必现】1517 点击车门上的硬按键切换档案，提示“你已切换。。。”点击确认后，账号自动退出登录</t>
  </si>
  <si>
    <t>FordPhase4Scrum-9197</t>
  </si>
  <si>
    <t>【实车】【483MCA】【账号】【必现】1430由A账号切换B账号再切换A账号后自动更换回A账号的档案，此时先显示账号登录成功且恢复账号A的档案，后账号自动退出登录</t>
  </si>
  <si>
    <t>FordPhase4Scrum-9181</t>
  </si>
  <si>
    <t>【台架】【483MCA】【账号】【必现】账号异常退出，头像没有消失</t>
  </si>
  <si>
    <t>FordPhase4Scrum-9173</t>
  </si>
  <si>
    <t>【台架】【483MCA】【智慧停车场】【必现】1749解绑车辆后，闪一下屏幕</t>
  </si>
  <si>
    <t>智慧停车场</t>
  </si>
  <si>
    <t>FordPhase4Scrum-17008</t>
  </si>
  <si>
    <t>【UI走查】【CX483MCA】【智慧停车场】【二轮走查】按钮卡顿</t>
  </si>
  <si>
    <t>FordPhase4Scrum-17011</t>
  </si>
  <si>
    <t>【UI走查】【CX483MCA】【智慧停车场】【二轮走查】icon位置不对</t>
  </si>
  <si>
    <t>FordPhase4Scrum-17012</t>
  </si>
  <si>
    <t>【UI走查】【CX483MCA】【智慧停车场】【二轮走查】文字位置不对</t>
  </si>
  <si>
    <t>FordPhase4Scrum-17073</t>
  </si>
  <si>
    <t>FordPhase4Scrum-9171</t>
  </si>
  <si>
    <t>【台架】【483MCA】【智慧停车场】【必现】1737支付宝开通成功没有展示倒计时5秒</t>
  </si>
  <si>
    <t>FordPhase4Scrum-9172</t>
  </si>
  <si>
    <t>【台架】【483MCA】【智慧停车场】【必现】1740微信开通成功没有展示倒计时5秒</t>
  </si>
  <si>
    <t>FordPhase4Scrum-17025</t>
  </si>
  <si>
    <t>【台架】【483MCA】【智慧停车场】【必现】点击微信支付，关闭微信支付二维码弹窗，闪退回桌面</t>
  </si>
  <si>
    <t>20220714_0738_KL27_R05.PRO</t>
    <phoneticPr fontId="1" type="noConversion"/>
  </si>
  <si>
    <t xml:space="preserve">20220708_486_PRO </t>
    <phoneticPr fontId="1" type="noConversion"/>
  </si>
  <si>
    <t>部分case依赖实车进出场</t>
    <phoneticPr fontId="1" type="noConversion"/>
  </si>
  <si>
    <t>1、部分case依赖实车
2、林肯之道app 无发送到车载导航功能，导致SendtoCar无法测试</t>
    <phoneticPr fontId="1" type="noConversion"/>
  </si>
  <si>
    <t>未进行语音调参</t>
    <phoneticPr fontId="1" type="noConversion"/>
  </si>
  <si>
    <t>覆盖智能家居品牌较少</t>
    <phoneticPr fontId="1" type="noConversion"/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</si>
  <si>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</si>
  <si>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</si>
  <si>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</si>
  <si>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</si>
  <si>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</si>
  <si>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</si>
  <si>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</si>
  <si>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</si>
  <si>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第一次/MS</t>
  </si>
  <si>
    <t>第二次/MS</t>
  </si>
  <si>
    <t>第三次/MS</t>
  </si>
  <si>
    <t>R05/MS</t>
  </si>
  <si>
    <t>R04/MS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</si>
  <si>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</si>
  <si>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</si>
  <si>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</si>
  <si>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</si>
  <si>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</si>
  <si>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</si>
  <si>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</si>
  <si>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on导航启动时间</t>
  </si>
  <si>
    <t>Y</t>
  </si>
  <si>
    <t>冷启动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</si>
  <si>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</si>
  <si>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</si>
  <si>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Baidu</t>
  </si>
  <si>
    <t>Power onPTT可用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</si>
  <si>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</si>
  <si>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</si>
  <si>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</si>
  <si>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</t>
    </r>
    <r>
      <rPr>
        <sz val="16"/>
        <color rgb="FFFF0000"/>
        <rFont val="Verdana Pro"/>
        <family val="1"/>
        <charset val="1"/>
      </rPr>
      <t>Launcher显示后1s内</t>
    </r>
    <r>
      <rPr>
        <sz val="16"/>
        <color theme="1"/>
        <rFont val="Verdana Pro"/>
        <family val="1"/>
        <charset val="1"/>
      </rPr>
      <t>，尝试福特定制唤醒词唤醒
3.若第一次无响应，间隔1s再次尝试</t>
    </r>
  </si>
  <si>
    <t>Power onFM/在线电台音源恢复</t>
  </si>
  <si>
    <t>5s</t>
  </si>
  <si>
    <t>车机播放Fm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</si>
  <si>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</si>
  <si>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</si>
  <si>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</si>
  <si>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</si>
  <si>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rgb="FFFF0000"/>
        <rFont val="Verdana Pro"/>
        <family val="1"/>
        <charset val="1"/>
      </rPr>
      <t>adb reboot</t>
    </r>
    <r>
      <rPr>
        <sz val="16"/>
        <color theme="1"/>
        <rFont val="Verdana Pro"/>
        <family val="1"/>
        <charset val="1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</si>
  <si>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</si>
  <si>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</si>
  <si>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</si>
  <si>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</si>
  <si>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</si>
  <si>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</si>
  <si>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</si>
  <si>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</si>
  <si>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</si>
  <si>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</si>
  <si>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</si>
  <si>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</si>
  <si>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</si>
  <si>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</si>
  <si>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</si>
  <si>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</si>
  <si>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</si>
  <si>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</si>
  <si>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</si>
  <si>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</si>
  <si>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</si>
  <si>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</si>
  <si>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</si>
  <si>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</si>
  <si>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</si>
  <si>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</si>
  <si>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</si>
  <si>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</si>
  <si>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</si>
  <si>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</si>
  <si>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</si>
  <si>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</si>
  <si>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</si>
  <si>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</si>
  <si>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系统稳定状态下QQ音乐首次启动</t>
  </si>
  <si>
    <t>1.5s</t>
  </si>
  <si>
    <t>开机Launcher出来以后等待3分钟，点击音乐按钮</t>
  </si>
  <si>
    <t>计算从手指抬起动作到音乐界面暂停按钮切换到播放按钮</t>
  </si>
  <si>
    <t>系统稳定状态下USB音乐首次启动</t>
  </si>
  <si>
    <t>开机Launcher出来以后等待3分钟，点击U盘音乐按钮</t>
  </si>
  <si>
    <t>计算从手指抬起动作到U盘音乐暂停按钮切换到播放按钮</t>
  </si>
  <si>
    <t>注：首次进入的是QQ音乐，进入到USB需要先切换USBTab页，切换Tab页面的时间也是包含在内的</t>
  </si>
  <si>
    <t>首次从QQ音乐切换到USB音乐</t>
  </si>
  <si>
    <t>上一版本没有</t>
  </si>
  <si>
    <t>1.IVI开机，发送adb reboot消息，整个测试过程中录屏
2.开机Launcher出来以后等待3分钟，点击随心听卡片，从QQ音乐切换到USB音乐</t>
  </si>
  <si>
    <t>计算从手指抬起动作到USB音乐界面稳定展示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</si>
  <si>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</si>
  <si>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</si>
  <si>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</si>
  <si>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</si>
  <si>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</si>
  <si>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</si>
  <si>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</si>
  <si>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</si>
  <si>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</si>
  <si>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</si>
  <si>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</si>
  <si>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</si>
  <si>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</si>
  <si>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</si>
  <si>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</si>
  <si>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</si>
  <si>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</si>
  <si>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</si>
  <si>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</si>
  <si>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</si>
  <si>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</si>
  <si>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SimSun"/>
        <family val="3"/>
        <charset val="134"/>
      </rPr>
      <t>运行过程中，以</t>
    </r>
    <r>
      <rPr>
        <sz val="16"/>
        <color theme="1"/>
        <rFont val="Verdana"/>
        <family val="2"/>
      </rPr>
      <t>5</t>
    </r>
    <r>
      <rPr>
        <sz val="16"/>
        <color theme="1"/>
        <rFont val="SimSun"/>
        <family val="3"/>
        <charset val="134"/>
      </rPr>
      <t>分钟为间隔持续用</t>
    </r>
    <r>
      <rPr>
        <sz val="16"/>
        <color theme="1"/>
        <rFont val="Verdana"/>
        <family val="2"/>
      </rPr>
      <t>dumsys meminfo</t>
    </r>
    <r>
      <rPr>
        <sz val="16"/>
        <color theme="1"/>
        <rFont val="SimSun"/>
        <family val="3"/>
        <charset val="134"/>
      </rPr>
      <t>抓取内存数据</t>
    </r>
  </si>
  <si>
    <t>计算整个运行过程中 Ram的剩余值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</si>
  <si>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</si>
  <si>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</si>
  <si>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</si>
  <si>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</si>
  <si>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</si>
  <si>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</si>
  <si>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</si>
  <si>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</si>
  <si>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</si>
  <si>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</si>
  <si>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monkey运行过程中，以5分钟为间隔持续用dumsys meminfo抓取内存数据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</si>
  <si>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</si>
  <si>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</si>
  <si>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</si>
  <si>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</si>
  <si>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</si>
  <si>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</si>
  <si>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</si>
  <si>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删除，这条case在App Sources中有“Log打印量检查”测试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</si>
  <si>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</si>
  <si>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</si>
  <si>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</si>
  <si>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</si>
  <si>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</si>
  <si>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</si>
  <si>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</si>
  <si>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</si>
  <si>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</si>
  <si>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</si>
  <si>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</si>
  <si>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</si>
  <si>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</si>
  <si>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</si>
  <si>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</si>
  <si>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</si>
  <si>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</si>
  <si>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</si>
  <si>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</si>
  <si>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</si>
  <si>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</si>
  <si>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</si>
  <si>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</si>
  <si>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</si>
  <si>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</si>
  <si>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</si>
  <si>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</si>
  <si>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</si>
  <si>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</si>
  <si>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</si>
  <si>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</si>
  <si>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</si>
  <si>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</si>
  <si>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</si>
  <si>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</si>
  <si>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</si>
  <si>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</si>
  <si>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2s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</si>
  <si>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</si>
  <si>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</si>
  <si>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</si>
  <si>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</si>
  <si>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</si>
  <si>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</si>
  <si>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</si>
  <si>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</si>
  <si>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</si>
  <si>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</si>
  <si>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</si>
  <si>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</si>
  <si>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</si>
  <si>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</si>
  <si>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</si>
  <si>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</si>
  <si>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</si>
  <si>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</si>
  <si>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</si>
  <si>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</si>
  <si>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</si>
  <si>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</si>
  <si>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</si>
  <si>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</si>
  <si>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</si>
  <si>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</si>
  <si>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</si>
  <si>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</si>
  <si>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</si>
  <si>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</si>
  <si>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</si>
  <si>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</si>
  <si>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</si>
  <si>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</si>
  <si>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</si>
  <si>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</si>
  <si>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</si>
  <si>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</si>
  <si>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</si>
  <si>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</si>
  <si>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</si>
  <si>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</si>
  <si>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</si>
  <si>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</si>
  <si>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</si>
  <si>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</si>
  <si>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</si>
  <si>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</si>
  <si>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</si>
  <si>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</si>
  <si>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</si>
  <si>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</si>
  <si>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</si>
  <si>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</si>
  <si>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</si>
  <si>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</si>
  <si>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</si>
  <si>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</si>
  <si>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</si>
  <si>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</si>
  <si>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连续在线指令5min</t>
  </si>
  <si>
    <t>前台</t>
  </si>
  <si>
    <t>com.baidu.che.codriver</t>
  </si>
  <si>
    <t>342.2MB</t>
  </si>
  <si>
    <t>344MB</t>
  </si>
  <si>
    <t>285.67MB</t>
  </si>
  <si>
    <t>312.55MB</t>
  </si>
  <si>
    <t>连续离线指令5min</t>
  </si>
  <si>
    <t>282.11MB</t>
  </si>
  <si>
    <t>321.8MB</t>
  </si>
  <si>
    <t>292.66MB</t>
  </si>
  <si>
    <t>唤醒词5min</t>
  </si>
  <si>
    <t>285.19MB</t>
  </si>
  <si>
    <t>304.01MB</t>
  </si>
  <si>
    <t>262.58MB</t>
  </si>
  <si>
    <t>297.3MB</t>
  </si>
  <si>
    <t>场景化命令词5min</t>
  </si>
  <si>
    <t>288.06MB</t>
  </si>
  <si>
    <t>309.25MB</t>
  </si>
  <si>
    <t>277.4MB</t>
  </si>
  <si>
    <t>静置后台5min</t>
  </si>
  <si>
    <t>后台</t>
  </si>
  <si>
    <t>344.6MB</t>
  </si>
  <si>
    <t>352MB</t>
  </si>
  <si>
    <t>273MB</t>
  </si>
  <si>
    <t>297.22MB</t>
  </si>
  <si>
    <t>隐私列表页静置5min</t>
  </si>
  <si>
    <t>com.baidu.bodyguard</t>
  </si>
  <si>
    <t>121MB</t>
  </si>
  <si>
    <t>0.1MB</t>
  </si>
  <si>
    <t>静置前台5min</t>
  </si>
  <si>
    <t>120MB</t>
  </si>
  <si>
    <t>使用应用5min</t>
  </si>
  <si>
    <t>112MB</t>
  </si>
  <si>
    <t>127.25MB</t>
  </si>
  <si>
    <t>144.84MB</t>
  </si>
  <si>
    <t>103MB</t>
  </si>
  <si>
    <t>com.baidu.xiaoduos.messageserver</t>
  </si>
  <si>
    <t>148.89MB</t>
  </si>
  <si>
    <t>198.2MB</t>
  </si>
  <si>
    <t>188.15MB</t>
  </si>
  <si>
    <t>252.86MB</t>
  </si>
  <si>
    <t>118.0MB</t>
  </si>
  <si>
    <t>109MB</t>
  </si>
  <si>
    <t>启动过程5min(冷启动)</t>
  </si>
  <si>
    <t>com.baidu.iov.dueros.videoplayer</t>
  </si>
  <si>
    <t>121.3MB</t>
  </si>
  <si>
    <t>162.95MB</t>
  </si>
  <si>
    <t>95.88MB</t>
  </si>
  <si>
    <t>146.1MB</t>
  </si>
  <si>
    <t>进入播放页面静置10mim</t>
  </si>
  <si>
    <t>213.08MB</t>
  </si>
  <si>
    <t>219.15MB</t>
  </si>
  <si>
    <t>184.78MB</t>
  </si>
  <si>
    <t>188.3MB</t>
  </si>
  <si>
    <t>播放页面切换视频10mim</t>
  </si>
  <si>
    <t>212.41MB</t>
  </si>
  <si>
    <t>230.38MB</t>
  </si>
  <si>
    <t>221.66MB</t>
  </si>
  <si>
    <t>使用应用5mim</t>
  </si>
  <si>
    <t>262.5MB</t>
  </si>
  <si>
    <t>303.43MB</t>
  </si>
  <si>
    <t>220.54MB</t>
  </si>
  <si>
    <t>241.62MB</t>
  </si>
  <si>
    <t>播放视频10mim</t>
  </si>
  <si>
    <t>212.91MB</t>
  </si>
  <si>
    <t>187.67MB</t>
  </si>
  <si>
    <t>195.54MB</t>
  </si>
  <si>
    <t>225.25MB</t>
  </si>
  <si>
    <t>275.34MB</t>
  </si>
  <si>
    <t>179.8MB</t>
  </si>
  <si>
    <t>191.92MB</t>
  </si>
  <si>
    <t>launcher</t>
  </si>
  <si>
    <t>使用应用无动画5min</t>
  </si>
  <si>
    <t>com.baidu.xiaoduos.launcher</t>
  </si>
  <si>
    <t>513.52MB</t>
  </si>
  <si>
    <t>518.37MB</t>
  </si>
  <si>
    <t>506.94MB</t>
  </si>
  <si>
    <t>510.75MB</t>
  </si>
  <si>
    <t>505.29MB</t>
  </si>
  <si>
    <t>476.22MB</t>
  </si>
  <si>
    <t>480.26MB</t>
  </si>
  <si>
    <t>com.baidu.iov.dueros.car2home</t>
  </si>
  <si>
    <t>112.21MB</t>
  </si>
  <si>
    <t>112.38MB</t>
  </si>
  <si>
    <t>0.3MB</t>
  </si>
  <si>
    <t>2MB</t>
  </si>
  <si>
    <t>设备页面5mim</t>
  </si>
  <si>
    <t>101.6MB</t>
  </si>
  <si>
    <t>0.2MB</t>
  </si>
  <si>
    <t>94.4MB</t>
  </si>
  <si>
    <t>96MB</t>
  </si>
  <si>
    <t>com.baidu.che.maintenance</t>
  </si>
  <si>
    <t>129.59MB</t>
  </si>
  <si>
    <t>167.71MB</t>
  </si>
  <si>
    <t>142.84MB</t>
  </si>
  <si>
    <t>151.72MB</t>
  </si>
  <si>
    <t>91.4MB</t>
  </si>
  <si>
    <t>91.48MB</t>
  </si>
  <si>
    <t>83.53MB</t>
  </si>
  <si>
    <t>com.baidu.car.radio</t>
  </si>
  <si>
    <t>133.45MB</t>
  </si>
  <si>
    <t>196.67MB</t>
  </si>
  <si>
    <t>133.87MB</t>
  </si>
  <si>
    <t>前台播放5min(播放页)</t>
  </si>
  <si>
    <t>360.0MB</t>
  </si>
  <si>
    <t>382.1MB</t>
  </si>
  <si>
    <t>272.75MB</t>
  </si>
  <si>
    <t>304.93MB</t>
  </si>
  <si>
    <t>后台播放5min(播放页面)</t>
  </si>
  <si>
    <t>392.86MB</t>
  </si>
  <si>
    <t>398.96MB</t>
  </si>
  <si>
    <t>278.3MB</t>
  </si>
  <si>
    <t>282.06MB</t>
  </si>
  <si>
    <t>播放页面切歌5min</t>
  </si>
  <si>
    <t>399.64MB</t>
  </si>
  <si>
    <t>427.05MB</t>
  </si>
  <si>
    <t>208.34MB</t>
  </si>
  <si>
    <t>首页静置5min</t>
  </si>
  <si>
    <t>411.13MB</t>
  </si>
  <si>
    <t>415.82MB</t>
  </si>
  <si>
    <t>前台静置5min(播放页面)</t>
  </si>
  <si>
    <t>323.1MB</t>
  </si>
  <si>
    <t>438.29MB</t>
  </si>
  <si>
    <t>205.83MB</t>
  </si>
  <si>
    <t>274.43MB</t>
  </si>
  <si>
    <t>156.2MB</t>
  </si>
  <si>
    <t>168MB</t>
  </si>
  <si>
    <t>账号</t>
  </si>
  <si>
    <t>静置后台5分钟</t>
  </si>
  <si>
    <t>com.baidu.iov.faceos</t>
  </si>
  <si>
    <t>129.24MB</t>
  </si>
  <si>
    <t>156.9MB</t>
  </si>
  <si>
    <t>161MB</t>
  </si>
  <si>
    <t>静置前台5分钟</t>
  </si>
  <si>
    <t>115.19MB</t>
  </si>
  <si>
    <t>157.34MB</t>
  </si>
  <si>
    <t>165MB</t>
  </si>
  <si>
    <t>167MB</t>
  </si>
  <si>
    <t>使用应用5分钟</t>
  </si>
  <si>
    <t>236.63MB</t>
  </si>
  <si>
    <t>251.56MB</t>
  </si>
  <si>
    <t>183.27MB</t>
  </si>
  <si>
    <t>213.53MB</t>
  </si>
  <si>
    <t>普通导航-全屏</t>
  </si>
  <si>
    <t>首页静置20min（关路况）</t>
  </si>
  <si>
    <t>com.baidu.naviauto</t>
  </si>
  <si>
    <t>430MB</t>
  </si>
  <si>
    <t>434MB</t>
  </si>
  <si>
    <t>432.4MB</t>
  </si>
  <si>
    <t>444MB</t>
  </si>
  <si>
    <t>后台空闲20min（关路况）</t>
  </si>
  <si>
    <t>428MB</t>
  </si>
  <si>
    <t>437MB</t>
  </si>
  <si>
    <t>410.1MB</t>
  </si>
  <si>
    <t>416MB</t>
  </si>
  <si>
    <t>底图缩放（关路况）</t>
  </si>
  <si>
    <t>405.81MB</t>
  </si>
  <si>
    <t>564.11MB</t>
  </si>
  <si>
    <t>319.08MB</t>
  </si>
  <si>
    <t>526.0MB </t>
  </si>
  <si>
    <t>底图拖拽（关路况）</t>
  </si>
  <si>
    <t>466MB</t>
  </si>
  <si>
    <t>499MB</t>
  </si>
  <si>
    <t>344.31MB</t>
  </si>
  <si>
    <t>556.49MB </t>
  </si>
  <si>
    <t>连续搜POI（关路况）</t>
  </si>
  <si>
    <t>447.79MB</t>
  </si>
  <si>
    <t>579.36MB</t>
  </si>
  <si>
    <t>465.26MB</t>
  </si>
  <si>
    <t>617.48MB</t>
  </si>
  <si>
    <t>单结果检索结果（关路况）</t>
  </si>
  <si>
    <t>486.81MB</t>
  </si>
  <si>
    <t>598.84MB</t>
  </si>
  <si>
    <t>640.34MB </t>
  </si>
  <si>
    <t>发起算路（关路况）</t>
  </si>
  <si>
    <t>454.23MB</t>
  </si>
  <si>
    <t>594.6MB</t>
  </si>
  <si>
    <t>632.72MB </t>
  </si>
  <si>
    <t>导航20min（关路况）</t>
  </si>
  <si>
    <t>535.34MB</t>
  </si>
  <si>
    <t>696.77MB</t>
  </si>
  <si>
    <t>490.52MB</t>
  </si>
  <si>
    <t>625.1MB</t>
  </si>
  <si>
    <t>导航20min（开路况）</t>
  </si>
  <si>
    <t>406.17MB</t>
  </si>
  <si>
    <t>561.91MB</t>
  </si>
  <si>
    <t>610.86MB</t>
  </si>
  <si>
    <t> 693.71MB</t>
  </si>
  <si>
    <t>巡航20min（开路况）</t>
  </si>
  <si>
    <t>435.17MB</t>
  </si>
  <si>
    <t>545.06MB</t>
  </si>
  <si>
    <t>546.0MB</t>
  </si>
  <si>
    <t>693.71MB</t>
  </si>
  <si>
    <t>普通导航-分屏</t>
  </si>
  <si>
    <t>460.97MB</t>
  </si>
  <si>
    <t>548.87MB</t>
  </si>
  <si>
    <t>363.77MB</t>
  </si>
  <si>
    <t>388.78MB</t>
  </si>
  <si>
    <t>473.09MB</t>
  </si>
  <si>
    <t>541.24MB</t>
  </si>
  <si>
    <t>283.11MB</t>
  </si>
  <si>
    <t>320.17MB</t>
  </si>
  <si>
    <t>354.37MB</t>
  </si>
  <si>
    <t>586.98MB</t>
  </si>
  <si>
    <t>289.68MB</t>
  </si>
  <si>
    <t>354.95MB</t>
  </si>
  <si>
    <t>417.37MB</t>
  </si>
  <si>
    <t>556.49MB</t>
  </si>
  <si>
    <t>460.31MB</t>
  </si>
  <si>
    <t>530.81MB</t>
  </si>
  <si>
    <t> 609.85MB </t>
  </si>
  <si>
    <t>459.14MB</t>
  </si>
  <si>
    <t>505.67MB</t>
  </si>
  <si>
    <t>427.53MB</t>
  </si>
  <si>
    <t>401.49MB</t>
  </si>
  <si>
    <t>602.23MB</t>
  </si>
  <si>
    <t>后台导航20min（关路况）</t>
  </si>
  <si>
    <t>515.85MB</t>
  </si>
  <si>
    <t>640.58MB</t>
  </si>
  <si>
    <t>507.16MB</t>
  </si>
  <si>
    <t>521.42MB</t>
  </si>
  <si>
    <t>685.53MB</t>
  </si>
  <si>
    <t>463.03MB</t>
  </si>
  <si>
    <t>473.47MB</t>
  </si>
  <si>
    <t>618.11MB</t>
  </si>
  <si>
    <t>595.65MB</t>
  </si>
  <si>
    <t>724.2MB </t>
  </si>
  <si>
    <t>446.98MB</t>
  </si>
  <si>
    <t>573.15MB</t>
  </si>
  <si>
    <t> 564.7MB</t>
  </si>
  <si>
    <t>655.59MB</t>
  </si>
  <si>
    <t>输入法</t>
  </si>
  <si>
    <t>使用中</t>
  </si>
  <si>
    <t>129.95MB</t>
  </si>
  <si>
    <t>152.46MB</t>
  </si>
  <si>
    <t>102.74MB</t>
  </si>
  <si>
    <t>108.63MB</t>
  </si>
  <si>
    <t>com.baidu.iov.dueros.film</t>
  </si>
  <si>
    <t>137.42MB</t>
  </si>
  <si>
    <t>160.09MB</t>
  </si>
  <si>
    <t>125.7MB</t>
  </si>
  <si>
    <t>126MB</t>
  </si>
  <si>
    <t>137.22MB</t>
  </si>
  <si>
    <t>205.75MB</t>
  </si>
  <si>
    <t>258.48MB</t>
  </si>
  <si>
    <t>201.67MB</t>
  </si>
  <si>
    <t>309.05MB</t>
  </si>
  <si>
    <t>com.baidu.che.parking</t>
  </si>
  <si>
    <t>126.65MB</t>
  </si>
  <si>
    <t>203.9MB</t>
  </si>
  <si>
    <t>206MB</t>
  </si>
  <si>
    <t>151.02MB</t>
  </si>
  <si>
    <t>182.96MB</t>
  </si>
  <si>
    <t>158.5MB</t>
  </si>
  <si>
    <t>175.33MB</t>
  </si>
  <si>
    <t>179.14MB</t>
  </si>
  <si>
    <t>243.94MB</t>
  </si>
  <si>
    <t>207.91MB</t>
  </si>
  <si>
    <t>186.18MB</t>
  </si>
  <si>
    <t>com.baidu.iov.dueros.waimai</t>
  </si>
  <si>
    <t>104.5MB</t>
  </si>
  <si>
    <t>105MB</t>
  </si>
  <si>
    <t>164.01MB</t>
  </si>
  <si>
    <t>170.65MB</t>
  </si>
  <si>
    <t>176.94MB</t>
  </si>
  <si>
    <t>247.24MB</t>
  </si>
  <si>
    <t>202.21MB</t>
  </si>
  <si>
    <t>酒店预定</t>
  </si>
  <si>
    <t>com.baidu.iov.dueros.hotel</t>
  </si>
  <si>
    <t>108MB</t>
  </si>
  <si>
    <t>279.26MB</t>
  </si>
  <si>
    <t>297.81MB</t>
  </si>
  <si>
    <t>159.86MB</t>
  </si>
  <si>
    <t>212.78MB</t>
  </si>
  <si>
    <t>292.2MB</t>
  </si>
  <si>
    <t>194.48MB</t>
  </si>
  <si>
    <t>category</t>
  </si>
  <si>
    <t>Ford FO</t>
  </si>
  <si>
    <t>test item</t>
  </si>
  <si>
    <t>Spec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</si>
  <si>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</si>
  <si>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</si>
  <si>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</si>
  <si>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</si>
  <si>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</si>
  <si>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</si>
  <si>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</si>
  <si>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</si>
  <si>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</si>
  <si>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 xml:space="preserve">2s </t>
  </si>
  <si>
    <t>地图在线算路时间（深圳-北京）</t>
  </si>
  <si>
    <t>手势滑动、放大、缩小地图响应速度（开发打测试桩提供给测试测，
开始播第一帧动画）</t>
  </si>
  <si>
    <t>快/一般/慢</t>
  </si>
  <si>
    <t>快</t>
  </si>
  <si>
    <t>手势滑动、放大、缩小地图后图层加载速度（离线包已下载情况下测试）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</si>
  <si>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</si>
  <si>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</si>
  <si>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</si>
  <si>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</si>
  <si>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</si>
  <si>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</si>
  <si>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</si>
  <si>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</si>
  <si>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对话流界面启动时间</t>
  </si>
  <si>
    <t>开机启动时间(开机后什么时候可用语音的时间)</t>
  </si>
  <si>
    <t>12s</t>
  </si>
  <si>
    <t>网络电台到FM/AM</t>
  </si>
  <si>
    <t>2.5s</t>
  </si>
  <si>
    <t>Baidu/Desay</t>
  </si>
  <si>
    <t>多媒体</t>
  </si>
  <si>
    <t>Lu Chao</t>
  </si>
  <si>
    <t>随心听切歌响应时间</t>
  </si>
  <si>
    <t>随心听切USB播放时间</t>
  </si>
  <si>
    <t>电影</t>
  </si>
  <si>
    <t>搜索电影院时间</t>
  </si>
  <si>
    <t>4s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</si>
  <si>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</si>
  <si>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</si>
  <si>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</si>
  <si>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</si>
  <si>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</si>
  <si>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</si>
  <si>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</si>
  <si>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</si>
  <si>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</si>
  <si>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</si>
  <si>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</si>
  <si>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</si>
  <si>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所在目录</t>
  </si>
  <si>
    <t>App</t>
  </si>
  <si>
    <t>新版本RO占用（去单位）</t>
  </si>
  <si>
    <t>上个版本ROM占用(去单位)</t>
  </si>
  <si>
    <t>偏差超过5%需要说明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</si>
  <si>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</si>
  <si>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</si>
  <si>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</si>
  <si>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</si>
  <si>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</si>
  <si>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</si>
  <si>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</si>
  <si>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</si>
  <si>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</si>
  <si>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</si>
  <si>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</si>
  <si>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</si>
  <si>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</si>
  <si>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</si>
  <si>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</si>
  <si>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</si>
  <si>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</si>
  <si>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</si>
  <si>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</si>
  <si>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</si>
  <si>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</si>
  <si>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</si>
  <si>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</si>
  <si>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</si>
  <si>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</si>
  <si>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</si>
  <si>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</si>
  <si>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</si>
  <si>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</si>
  <si>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</si>
  <si>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</si>
  <si>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</si>
  <si>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</si>
  <si>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</si>
  <si>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</si>
  <si>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</si>
  <si>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</si>
  <si>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</si>
  <si>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</si>
  <si>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</si>
  <si>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</si>
  <si>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</si>
  <si>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</si>
  <si>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</si>
  <si>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</si>
  <si>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</si>
  <si>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</si>
  <si>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</si>
  <si>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</si>
  <si>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</si>
  <si>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</si>
  <si>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</si>
  <si>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</si>
  <si>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</si>
  <si>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</si>
  <si>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</si>
  <si>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</si>
  <si>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</si>
  <si>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</si>
  <si>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</si>
  <si>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</si>
  <si>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</si>
  <si>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</si>
  <si>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</si>
  <si>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</si>
  <si>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</si>
  <si>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</si>
  <si>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</si>
  <si>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</si>
  <si>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</si>
  <si>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</si>
  <si>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</si>
  <si>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</si>
  <si>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</si>
  <si>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</si>
  <si>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</si>
  <si>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</si>
  <si>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</si>
  <si>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</si>
  <si>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</si>
  <si>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</si>
  <si>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</si>
  <si>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</si>
  <si>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</si>
  <si>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</si>
  <si>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</si>
  <si>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</si>
  <si>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</si>
  <si>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</si>
  <si>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</si>
  <si>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</si>
  <si>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</si>
  <si>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</si>
  <si>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</si>
  <si>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</si>
  <si>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</si>
  <si>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</si>
  <si>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</si>
  <si>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</si>
  <si>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</si>
  <si>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</si>
  <si>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</si>
  <si>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</si>
  <si>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</si>
  <si>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</si>
  <si>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</si>
  <si>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</si>
  <si>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</si>
  <si>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</si>
  <si>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</si>
  <si>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</si>
  <si>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</si>
  <si>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</si>
  <si>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</si>
  <si>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</si>
  <si>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</si>
  <si>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</si>
  <si>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</si>
  <si>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</si>
  <si>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</si>
  <si>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</si>
  <si>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</si>
  <si>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</si>
  <si>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</si>
  <si>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</si>
  <si>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</si>
  <si>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</si>
  <si>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</si>
  <si>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</si>
  <si>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</si>
  <si>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</si>
  <si>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</si>
  <si>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</si>
  <si>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</si>
  <si>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</si>
  <si>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</si>
  <si>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</si>
  <si>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</si>
  <si>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</si>
  <si>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</si>
  <si>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</si>
  <si>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</si>
  <si>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</si>
  <si>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</si>
  <si>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</si>
  <si>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</si>
  <si>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</si>
  <si>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</si>
  <si>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</si>
  <si>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</si>
  <si>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</si>
  <si>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</si>
  <si>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</si>
  <si>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</si>
  <si>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11M</t>
  </si>
  <si>
    <t>/SystemUI/oat</t>
  </si>
  <si>
    <t>/SystemUI</t>
  </si>
  <si>
    <t>224M</t>
  </si>
  <si>
    <t>227M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</si>
  <si>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</si>
  <si>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</si>
  <si>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</si>
  <si>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</si>
  <si>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</si>
  <si>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</si>
  <si>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</si>
  <si>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</si>
  <si>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</si>
  <si>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</si>
  <si>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</si>
  <si>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</si>
  <si>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</si>
  <si>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</si>
  <si>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</si>
  <si>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</si>
  <si>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</si>
  <si>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</si>
  <si>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</si>
  <si>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</si>
  <si>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</si>
  <si>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</si>
  <si>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</si>
  <si>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</si>
  <si>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</si>
  <si>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</si>
  <si>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</si>
  <si>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</si>
  <si>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</si>
  <si>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</si>
  <si>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</si>
  <si>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</si>
  <si>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</si>
  <si>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</si>
  <si>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</si>
  <si>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50M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</si>
  <si>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</si>
  <si>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</si>
  <si>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</si>
  <si>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</si>
  <si>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</si>
  <si>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</si>
  <si>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</si>
  <si>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</si>
  <si>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</si>
  <si>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</si>
  <si>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</si>
  <si>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</si>
  <si>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</si>
  <si>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54M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</si>
  <si>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</si>
  <si>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</si>
  <si>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</si>
  <si>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</si>
  <si>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</si>
  <si>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</si>
  <si>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</si>
  <si>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56M</t>
  </si>
  <si>
    <t>60M</t>
  </si>
  <si>
    <t>/BaiduMapAuto/lib</t>
  </si>
  <si>
    <t>/BaiduMapAuto/oat/arm</t>
  </si>
  <si>
    <t>10M</t>
  </si>
  <si>
    <t>/BaiduMapAuto/oat</t>
  </si>
  <si>
    <t>/BaiduMapAuto</t>
  </si>
  <si>
    <t>237M</t>
  </si>
  <si>
    <t>364M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</si>
  <si>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</si>
  <si>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</si>
  <si>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</si>
  <si>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</si>
  <si>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</si>
  <si>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</si>
  <si>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</si>
  <si>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</si>
  <si>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</si>
  <si>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</si>
  <si>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</si>
  <si>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</si>
  <si>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</si>
  <si>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</si>
  <si>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</si>
  <si>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</si>
  <si>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</si>
  <si>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</si>
  <si>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</si>
  <si>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</si>
  <si>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</si>
  <si>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</si>
  <si>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</si>
  <si>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</si>
  <si>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</si>
  <si>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</si>
  <si>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</si>
  <si>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</si>
  <si>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</si>
  <si>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</si>
  <si>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</si>
  <si>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</si>
  <si>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</si>
  <si>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</si>
  <si>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</si>
  <si>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</si>
  <si>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</si>
  <si>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</si>
  <si>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</si>
  <si>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</si>
  <si>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</si>
  <si>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</si>
  <si>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</si>
  <si>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</si>
  <si>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</si>
  <si>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</si>
  <si>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</si>
  <si>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</si>
  <si>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</si>
  <si>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</si>
  <si>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</si>
  <si>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</si>
  <si>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</si>
  <si>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</si>
  <si>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</si>
  <si>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</si>
  <si>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</si>
  <si>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</si>
  <si>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</si>
  <si>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</si>
  <si>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310M</t>
  </si>
  <si>
    <t>208M</t>
  </si>
  <si>
    <t>/CarRadio/lib/arm64</t>
  </si>
  <si>
    <t>1.2M</t>
  </si>
  <si>
    <t>/CarRadio/lib</t>
  </si>
  <si>
    <t>/CarRadio/oat/arm64</t>
  </si>
  <si>
    <t>/CarRadio/oat</t>
  </si>
  <si>
    <t>/CarRadio</t>
  </si>
  <si>
    <t>53M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</si>
  <si>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</si>
  <si>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</si>
  <si>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</si>
  <si>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</si>
  <si>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</si>
  <si>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</si>
  <si>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</si>
  <si>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</si>
  <si>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</si>
  <si>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</si>
  <si>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</si>
  <si>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</si>
  <si>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</si>
  <si>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</si>
  <si>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</si>
  <si>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</si>
  <si>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</si>
  <si>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</si>
  <si>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</si>
  <si>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</si>
  <si>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</si>
  <si>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</si>
  <si>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</si>
  <si>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</si>
  <si>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</si>
  <si>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</si>
  <si>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</si>
  <si>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</si>
  <si>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</si>
  <si>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</si>
  <si>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</si>
  <si>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</si>
  <si>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</si>
  <si>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</si>
  <si>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4.4M</t>
  </si>
  <si>
    <t>/DLNADMR/oat</t>
  </si>
  <si>
    <t>/DLNADMR</t>
  </si>
  <si>
    <t>13M</t>
  </si>
  <si>
    <t>17M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</si>
  <si>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</si>
  <si>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</si>
  <si>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</si>
  <si>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</si>
  <si>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</si>
  <si>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</si>
  <si>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</si>
  <si>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</si>
  <si>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</si>
  <si>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</si>
  <si>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</si>
  <si>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</si>
  <si>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</si>
  <si>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</si>
  <si>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</si>
  <si>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</si>
  <si>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</si>
  <si>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</si>
  <si>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</si>
  <si>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</si>
  <si>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</si>
  <si>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</si>
  <si>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</si>
  <si>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</si>
  <si>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</si>
  <si>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7.3M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</si>
  <si>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</si>
  <si>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</si>
  <si>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</si>
  <si>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</si>
  <si>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</si>
  <si>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</si>
  <si>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</si>
  <si>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</si>
  <si>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</si>
  <si>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</si>
  <si>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</si>
  <si>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</si>
  <si>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</si>
  <si>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</si>
  <si>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</si>
  <si>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</si>
  <si>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</si>
  <si>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</si>
  <si>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</si>
  <si>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</si>
  <si>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</si>
  <si>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</si>
  <si>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</si>
  <si>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</si>
  <si>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</si>
  <si>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</si>
  <si>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</si>
  <si>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66M</t>
  </si>
  <si>
    <t>/EManual/oat/arm64</t>
  </si>
  <si>
    <t>5.9M</t>
  </si>
  <si>
    <t>/EManual/oat</t>
  </si>
  <si>
    <t>/EManual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</si>
  <si>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</si>
  <si>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</si>
  <si>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</si>
  <si>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</si>
  <si>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</si>
  <si>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</si>
  <si>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</si>
  <si>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364K</t>
  </si>
  <si>
    <t>/EngModeService/oat</t>
  </si>
  <si>
    <t>316K</t>
  </si>
  <si>
    <t>368K</t>
  </si>
  <si>
    <t>/EngModeService</t>
  </si>
  <si>
    <t>812K</t>
  </si>
  <si>
    <t>1.5M</t>
  </si>
  <si>
    <t>/EngineerMode/lib/arm64</t>
  </si>
  <si>
    <t>2.7M</t>
  </si>
  <si>
    <t>2.8M</t>
  </si>
  <si>
    <t>/EngineerMode/lib</t>
  </si>
  <si>
    <t>/EngineerMode/oat/arm64</t>
  </si>
  <si>
    <t>5.6M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</si>
  <si>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</si>
  <si>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</si>
  <si>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</si>
  <si>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</si>
  <si>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</si>
  <si>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</si>
  <si>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</si>
  <si>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</si>
  <si>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</si>
  <si>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</si>
  <si>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</si>
  <si>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23M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</si>
  <si>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</si>
  <si>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</si>
  <si>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</si>
  <si>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</si>
  <si>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</si>
  <si>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</si>
  <si>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</si>
  <si>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</si>
  <si>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</si>
  <si>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</si>
  <si>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</si>
  <si>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</si>
  <si>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</si>
  <si>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</si>
  <si>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</si>
  <si>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</si>
  <si>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</si>
  <si>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</si>
  <si>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</si>
  <si>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</si>
  <si>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</si>
  <si>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</si>
  <si>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1.1M</t>
  </si>
  <si>
    <t>692K</t>
  </si>
  <si>
    <t>/FaceOS/oat/arm</t>
  </si>
  <si>
    <t>/FaceOS/oat</t>
  </si>
  <si>
    <t>/FaceOS</t>
  </si>
  <si>
    <t>47M</t>
  </si>
  <si>
    <t>/FordAccount/lib/arm64</t>
  </si>
  <si>
    <t>/FordAccount/lib</t>
  </si>
  <si>
    <t>/FordAccount/oat/arm64</t>
  </si>
  <si>
    <t>/FordAccount/oat</t>
  </si>
  <si>
    <t>/FordAccount</t>
  </si>
  <si>
    <t>19M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</si>
  <si>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</si>
  <si>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</si>
  <si>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</si>
  <si>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</si>
  <si>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</si>
  <si>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</si>
  <si>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</si>
  <si>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</si>
  <si>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</si>
  <si>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</si>
  <si>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</si>
  <si>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</si>
  <si>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</si>
  <si>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</si>
  <si>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</si>
  <si>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</si>
  <si>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</si>
  <si>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</si>
  <si>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</si>
  <si>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</si>
  <si>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</si>
  <si>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</si>
  <si>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</si>
  <si>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</si>
  <si>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</si>
  <si>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</si>
  <si>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</si>
  <si>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</si>
  <si>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</si>
  <si>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</si>
  <si>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</si>
  <si>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</si>
  <si>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</si>
  <si>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</si>
  <si>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</si>
  <si>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</si>
  <si>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</si>
  <si>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</si>
  <si>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</si>
  <si>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</si>
  <si>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</si>
  <si>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</si>
  <si>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</si>
  <si>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</si>
  <si>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</si>
  <si>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</si>
  <si>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</si>
  <si>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</si>
  <si>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</si>
  <si>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</si>
  <si>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</si>
  <si>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</si>
  <si>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</si>
  <si>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</si>
  <si>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</si>
  <si>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</si>
  <si>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</si>
  <si>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</si>
  <si>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</si>
  <si>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</si>
  <si>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</si>
  <si>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</si>
  <si>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</si>
  <si>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</si>
  <si>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</si>
  <si>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</si>
  <si>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</si>
  <si>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</si>
  <si>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</si>
  <si>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</si>
  <si>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</si>
  <si>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</si>
  <si>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</si>
  <si>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</si>
  <si>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</si>
  <si>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</si>
  <si>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</si>
  <si>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</si>
  <si>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</si>
  <si>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</si>
  <si>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</si>
  <si>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</si>
  <si>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</si>
  <si>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</si>
  <si>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</si>
  <si>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4.1M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</si>
  <si>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</si>
  <si>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</si>
  <si>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</si>
  <si>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</si>
  <si>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</si>
  <si>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</si>
  <si>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</si>
  <si>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</si>
  <si>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</si>
  <si>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</si>
  <si>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</si>
  <si>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</si>
  <si>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</si>
  <si>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</si>
  <si>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20M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</si>
  <si>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</si>
  <si>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</si>
  <si>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</si>
  <si>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</si>
  <si>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</si>
  <si>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</si>
  <si>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</si>
  <si>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</si>
  <si>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</si>
  <si>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</si>
  <si>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4.0M</t>
  </si>
  <si>
    <t>/SVBtMusic</t>
  </si>
  <si>
    <t>28M</t>
  </si>
  <si>
    <t>34M</t>
  </si>
  <si>
    <t>/SVBtPhone/oat/arm64</t>
  </si>
  <si>
    <t>6.7M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</si>
  <si>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</si>
  <si>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</si>
  <si>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</si>
  <si>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</si>
  <si>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</si>
  <si>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</si>
  <si>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</si>
  <si>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</si>
  <si>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</si>
  <si>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</si>
  <si>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</si>
  <si>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</si>
  <si>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/SVSettings/lib</t>
  </si>
  <si>
    <t>/SVSettings/oat/arm64</t>
  </si>
  <si>
    <t>8.2M</t>
  </si>
  <si>
    <t>/SVSettings/oat</t>
  </si>
  <si>
    <t>380M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</si>
  <si>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</si>
  <si>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</si>
  <si>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</si>
  <si>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</si>
  <si>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</si>
  <si>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</si>
  <si>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</si>
  <si>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</si>
  <si>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</si>
  <si>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</si>
  <si>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</si>
  <si>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</si>
  <si>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</si>
  <si>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</si>
  <si>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</si>
  <si>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</si>
  <si>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</si>
  <si>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</si>
  <si>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</si>
  <si>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</si>
  <si>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</si>
  <si>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</si>
  <si>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</si>
  <si>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</si>
  <si>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</si>
  <si>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</si>
  <si>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</si>
  <si>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</si>
  <si>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</si>
  <si>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</si>
  <si>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</si>
  <si>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</si>
  <si>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</si>
  <si>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</si>
  <si>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</si>
  <si>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</si>
  <si>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</si>
  <si>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</si>
  <si>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</si>
  <si>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</si>
  <si>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</si>
  <si>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</si>
  <si>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</si>
  <si>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</si>
  <si>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</si>
  <si>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</si>
  <si>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</si>
  <si>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</si>
  <si>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</si>
  <si>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</si>
  <si>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</si>
  <si>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</si>
  <si>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</si>
  <si>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</si>
  <si>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</si>
  <si>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</si>
  <si>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</si>
  <si>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</si>
  <si>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</si>
  <si>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</si>
  <si>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</si>
  <si>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</si>
  <si>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</si>
  <si>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</si>
  <si>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</si>
  <si>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</si>
  <si>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</si>
  <si>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</si>
  <si>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</si>
  <si>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</si>
  <si>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</si>
  <si>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</si>
  <si>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</si>
  <si>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</si>
  <si>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</si>
  <si>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</si>
  <si>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25M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</si>
  <si>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</si>
  <si>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</si>
  <si>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</si>
  <si>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</si>
  <si>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</si>
  <si>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</si>
  <si>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</si>
  <si>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</si>
  <si>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</si>
  <si>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</si>
  <si>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</si>
  <si>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</si>
  <si>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</si>
  <si>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</si>
  <si>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</si>
  <si>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</si>
  <si>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</si>
  <si>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</si>
  <si>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</si>
  <si>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</si>
  <si>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</si>
  <si>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</si>
  <si>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</si>
  <si>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</si>
  <si>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</si>
  <si>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</si>
  <si>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</si>
  <si>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</si>
  <si>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</si>
  <si>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</si>
  <si>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</si>
  <si>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</si>
  <si>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</si>
  <si>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</si>
  <si>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</si>
  <si>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</si>
  <si>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</si>
  <si>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</si>
  <si>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</si>
  <si>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</si>
  <si>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</si>
  <si>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</si>
  <si>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</si>
  <si>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</si>
  <si>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</si>
  <si>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</si>
  <si>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路测</t>
    <phoneticPr fontId="1" type="noConversion"/>
  </si>
  <si>
    <t>见buglist</t>
    <phoneticPr fontId="1" type="noConversion"/>
  </si>
  <si>
    <t>0.12MB</t>
    <phoneticPr fontId="1" type="noConversion"/>
  </si>
  <si>
    <t>模块</t>
  </si>
  <si>
    <t>总量</t>
  </si>
  <si>
    <t>执行数</t>
  </si>
  <si>
    <t>通过数</t>
  </si>
  <si>
    <t>执行率</t>
  </si>
  <si>
    <t>通过率</t>
  </si>
  <si>
    <t>整体通过率</t>
  </si>
  <si>
    <t>阻塞原因</t>
  </si>
  <si>
    <t>部分存在bug阻塞</t>
    <phoneticPr fontId="38" type="noConversion"/>
  </si>
  <si>
    <t>依赖正式环境</t>
  </si>
  <si>
    <t>激活</t>
  </si>
  <si>
    <t>部分case依赖实车；</t>
  </si>
  <si>
    <t>部分case依赖实车；部分case依赖支付</t>
  </si>
  <si>
    <t>1.台架无法模拟导致阻塞case共9条
2.功能bug导致阻塞case 共 3条
3.此case非需求case 共7条</t>
  </si>
  <si>
    <t>沙盒环境账号支付阻塞</t>
  </si>
  <si>
    <t>电影购票</t>
  </si>
  <si>
    <t>无法安装外来APP</t>
    <phoneticPr fontId="38" type="noConversion"/>
  </si>
  <si>
    <t>汇总</t>
  </si>
  <si>
    <t>支付&amp;订单相关未验证</t>
    <phoneticPr fontId="1" type="noConversion"/>
  </si>
  <si>
    <t>部分case依赖实车倒车</t>
    <phoneticPr fontId="1" type="noConversion"/>
  </si>
  <si>
    <t>沙盒环境订单、支付功能阻塞</t>
    <phoneticPr fontId="1" type="noConversion"/>
  </si>
  <si>
    <t>部分case依赖关机发送消息和下拉屏发送消息case阻塞</t>
    <phoneticPr fontId="1" type="noConversion"/>
  </si>
  <si>
    <t>沙盒环境订单支付功能未验证</t>
    <phoneticPr fontId="1" type="noConversion"/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</si>
  <si>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483MCA</t>
    </r>
    <r>
      <rPr>
        <u/>
        <sz val="11"/>
        <color rgb="FF0000FF"/>
        <rFont val="SimSun"/>
        <family val="3"/>
        <charset val="134"/>
      </rPr>
      <t>】【智慧停车】【必现】【埋点】部分时间在本地和</t>
    </r>
    <r>
      <rPr>
        <u/>
        <sz val="11"/>
        <color rgb="FF0000FF"/>
        <rFont val="Calibri"/>
        <family val="2"/>
      </rPr>
      <t>BI</t>
    </r>
    <r>
      <rPr>
        <u/>
        <sz val="11"/>
        <color rgb="FF0000FF"/>
        <rFont val="SimSun"/>
        <family val="3"/>
        <charset val="134"/>
      </rPr>
      <t>平台无任何数据</t>
    </r>
    <phoneticPr fontId="1" type="noConversion"/>
  </si>
  <si>
    <t>icafe遗留bug 124个（P0 3个，P1 18个）</t>
    <phoneticPr fontId="1" type="noConversion"/>
  </si>
  <si>
    <t>部分case依赖实车倒车功能</t>
    <phoneticPr fontId="1" type="noConversion"/>
  </si>
  <si>
    <t>暂无</t>
    <phoneticPr fontId="1" type="noConversion"/>
  </si>
  <si>
    <t>1、沙盒环境下无法进行下单&amp;支付，订单&amp;支付部分case阻塞
2、无法注销福特账号，相关case阻塞</t>
    <phoneticPr fontId="1" type="noConversion"/>
  </si>
  <si>
    <t xml:space="preserve">使用demo模拟发送消息									</t>
    <phoneticPr fontId="1" type="noConversion"/>
  </si>
  <si>
    <t>依赖方</t>
    <phoneticPr fontId="1" type="noConversion"/>
  </si>
  <si>
    <t xml:space="preserve">R05 </t>
    <phoneticPr fontId="1" type="noConversion"/>
  </si>
  <si>
    <t>R04</t>
    <phoneticPr fontId="1" type="noConversion"/>
  </si>
  <si>
    <t xml:space="preserve"> R04 ROM占用</t>
    <phoneticPr fontId="1" type="noConversion"/>
  </si>
  <si>
    <t>R05 ROM占用</t>
    <phoneticPr fontId="1" type="noConversion"/>
  </si>
  <si>
    <t>/SVSettings</t>
    <phoneticPr fontId="1" type="noConversion"/>
  </si>
  <si>
    <t>R05/MS</t>
    <phoneticPr fontId="1" type="noConversion"/>
  </si>
  <si>
    <t>依赖实车硬按键</t>
    <phoneticPr fontId="1" type="noConversion"/>
  </si>
  <si>
    <t>测试误差内</t>
    <phoneticPr fontId="1" type="noConversion"/>
  </si>
  <si>
    <t>受网络制约</t>
    <phoneticPr fontId="1" type="noConversion"/>
  </si>
  <si>
    <t>当前模型还在训练中</t>
    <phoneticPr fontId="1" type="noConversion"/>
  </si>
  <si>
    <t>偏差/S</t>
    <phoneticPr fontId="1" type="noConversion"/>
  </si>
  <si>
    <r>
      <rPr>
        <b/>
        <sz val="16"/>
        <color theme="1"/>
        <rFont val="微软雅黑"/>
        <family val="2"/>
        <charset val="134"/>
      </rPr>
      <t>偏差</t>
    </r>
    <r>
      <rPr>
        <b/>
        <sz val="16"/>
        <color theme="1"/>
        <rFont val="Verdana Pro"/>
        <family val="1"/>
      </rPr>
      <t>/S</t>
    </r>
    <phoneticPr fontId="1" type="noConversion"/>
  </si>
  <si>
    <t>当前整体启动优化中，在新版本中改善</t>
    <phoneticPr fontId="1" type="noConversion"/>
  </si>
  <si>
    <t>测试误差范围内</t>
    <phoneticPr fontId="1" type="noConversion"/>
  </si>
  <si>
    <t>检索相关指标重点优化中</t>
    <phoneticPr fontId="1" type="noConversion"/>
  </si>
  <si>
    <r>
      <rPr>
        <sz val="16"/>
        <color theme="1"/>
        <rFont val="微软雅黑"/>
        <family val="1"/>
        <charset val="134"/>
      </rPr>
      <t>目前已经修改预计下版本集成</t>
    </r>
    <r>
      <rPr>
        <sz val="16"/>
        <color theme="1"/>
        <rFont val="Verdana Pro"/>
        <family val="1"/>
        <charset val="1"/>
      </rPr>
      <t>R06</t>
    </r>
    <phoneticPr fontId="1" type="noConversion"/>
  </si>
  <si>
    <t>无P0问题</t>
    <phoneticPr fontId="1" type="noConversion"/>
  </si>
  <si>
    <t>遗留P0P1 bug 18个</t>
    <phoneticPr fontId="1" type="noConversion"/>
  </si>
  <si>
    <t>无明显内存泄露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</si>
</sst>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等线"/>
      <family val="2"/>
      <charset val="134"/>
      <scheme val="minor"/>
    </font>
    <font>
      <b/>
      <sz val="14"/>
      <color rgb="FFFF0000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name val="KaiTi"/>
      <family val="3"/>
      <charset val="134"/>
    </font>
    <font>
      <sz val="11"/>
      <color rgb="FF000000"/>
      <name val="等线"/>
      <family val="4"/>
      <charset val="134"/>
      <scheme val="minor"/>
    </font>
    <font>
      <u/>
      <sz val="11"/>
      <color rgb="FF0000FF"/>
      <name val="Calibri"/>
      <family val="2"/>
    </font>
    <font>
      <b/>
      <sz val="16"/>
      <color theme="1"/>
      <name val="Verdana Pro"/>
      <family val="1"/>
    </font>
    <font>
      <b/>
      <sz val="14"/>
      <color rgb="FF000000"/>
      <name val="Verdana Pro"/>
      <family val="1"/>
      <charset val="1"/>
    </font>
    <font>
      <sz val="16"/>
      <color theme="1"/>
      <name val="Verdana Pro"/>
      <family val="1"/>
      <charset val="1"/>
    </font>
    <font>
      <sz val="16"/>
      <color rgb="FFFF0000"/>
      <name val="Verdana Pro"/>
      <family val="1"/>
      <charset val="1"/>
    </font>
    <font>
      <sz val="14"/>
      <color rgb="FF000000"/>
      <name val="Verdana Pro"/>
      <family val="1"/>
      <charset val="1"/>
    </font>
    <font>
      <sz val="16"/>
      <color theme="1"/>
      <name val="Aharoni"/>
      <family val="1"/>
    </font>
    <font>
      <sz val="16"/>
      <color rgb="FF000000"/>
      <name val="Verdana Pro"/>
      <family val="1"/>
      <charset val="1"/>
    </font>
    <font>
      <sz val="16"/>
      <color rgb="FFFF0000"/>
      <name val="Aharoni"/>
      <family val="1"/>
      <charset val="1"/>
    </font>
    <font>
      <sz val="16"/>
      <color theme="1"/>
      <name val="宋体"/>
      <family val="3"/>
      <charset val="134"/>
    </font>
    <font>
      <sz val="16"/>
      <color theme="1"/>
      <name val="微软雅黑"/>
      <family val="2"/>
      <charset val="134"/>
    </font>
    <font>
      <sz val="16"/>
      <color theme="1"/>
      <name val="SimSun"/>
      <family val="3"/>
      <charset val="134"/>
    </font>
    <font>
      <sz val="16"/>
      <color theme="1"/>
      <name val="Verdana"/>
      <family val="2"/>
    </font>
    <font>
      <sz val="16"/>
      <color rgb="FF000000"/>
      <name val="KaiTi"/>
      <family val="3"/>
      <charset val="134"/>
    </font>
    <font>
      <sz val="1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8.25"/>
      <color rgb="FF000000"/>
      <name val="Menlo"/>
      <family val="2"/>
    </font>
    <font>
      <b/>
      <sz val="14"/>
      <color theme="1"/>
      <name val="等线"/>
      <family val="4"/>
      <charset val="134"/>
      <scheme val="minor"/>
    </font>
    <font>
      <b/>
      <sz val="14"/>
      <color rgb="FF00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000000"/>
      <name val="Calibri"/>
      <family val="2"/>
    </font>
    <font>
      <sz val="9"/>
      <name val="Calibri"/>
      <family val="2"/>
    </font>
    <font>
      <u/>
      <sz val="11"/>
      <color rgb="FF0000FF"/>
      <name val="SimSun"/>
      <family val="3"/>
      <charset val="134"/>
    </font>
    <font>
      <u/>
      <sz val="11"/>
      <color rgb="FF0000FF"/>
      <name val="Calibri"/>
      <family val="3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Verdana Pro"/>
      <family val="2"/>
      <charset val="134"/>
    </font>
    <font>
      <sz val="16"/>
      <color theme="1"/>
      <name val="微软雅黑"/>
      <family val="1"/>
      <charset val="134"/>
    </font>
    <font>
      <sz val="16"/>
      <color theme="1"/>
      <name val="Verdana Pro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FF2CC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</cellStyleXfs>
  <cellXfs count="2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9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9" fontId="3" fillId="0" borderId="8" xfId="0" applyNumberFormat="1" applyFont="1" applyBorder="1" applyAlignment="1">
      <alignment horizontal="justify" vertical="center" wrapText="1"/>
    </xf>
    <xf numFmtId="0" fontId="8" fillId="0" borderId="8" xfId="0" applyFont="1" applyBorder="1" applyAlignment="1">
      <alignment vertical="center" wrapText="1"/>
    </xf>
    <xf numFmtId="9" fontId="3" fillId="2" borderId="8" xfId="0" applyNumberFormat="1" applyFont="1" applyFill="1" applyBorder="1" applyAlignment="1">
      <alignment horizontal="justify" vertical="center" wrapText="1"/>
    </xf>
    <xf numFmtId="10" fontId="3" fillId="0" borderId="8" xfId="0" quotePrefix="1" applyNumberFormat="1" applyFont="1" applyBorder="1" applyAlignment="1">
      <alignment horizontal="justify"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justify" vertical="center" wrapText="1"/>
    </xf>
    <xf numFmtId="9" fontId="3" fillId="3" borderId="8" xfId="0" applyNumberFormat="1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0" fillId="0" borderId="0" xfId="0" applyAlignment="1"/>
    <xf numFmtId="0" fontId="12" fillId="0" borderId="0" xfId="0" applyFont="1" applyAlignment="1">
      <alignment horizontal="left"/>
    </xf>
    <xf numFmtId="0" fontId="10" fillId="0" borderId="0" xfId="2" applyAlignment="1">
      <alignment horizontal="left" vertical="center" wrapText="1"/>
    </xf>
    <xf numFmtId="0" fontId="10" fillId="0" borderId="0" xfId="4"/>
    <xf numFmtId="0" fontId="10" fillId="0" borderId="0" xfId="4" applyAlignment="1">
      <alignment horizontal="right"/>
    </xf>
    <xf numFmtId="10" fontId="10" fillId="0" borderId="0" xfId="4" applyNumberFormat="1"/>
    <xf numFmtId="0" fontId="14" fillId="0" borderId="16" xfId="0" applyFont="1" applyBorder="1" applyAlignment="1"/>
    <xf numFmtId="0" fontId="14" fillId="0" borderId="19" xfId="0" applyFont="1" applyBorder="1" applyAlignment="1"/>
    <xf numFmtId="0" fontId="14" fillId="0" borderId="17" xfId="0" applyFont="1" applyBorder="1" applyAlignment="1"/>
    <xf numFmtId="0" fontId="13" fillId="2" borderId="16" xfId="0" applyFont="1" applyFill="1" applyBorder="1" applyAlignment="1"/>
    <xf numFmtId="0" fontId="13" fillId="2" borderId="17" xfId="0" applyFont="1" applyFill="1" applyBorder="1" applyAlignment="1"/>
    <xf numFmtId="0" fontId="14" fillId="0" borderId="18" xfId="0" applyFont="1" applyBorder="1" applyAlignment="1"/>
    <xf numFmtId="0" fontId="13" fillId="0" borderId="19" xfId="0" applyFont="1" applyBorder="1" applyAlignment="1"/>
    <xf numFmtId="0" fontId="5" fillId="0" borderId="4" xfId="0" applyFont="1" applyBorder="1" applyAlignment="1">
      <alignment horizontal="justify" vertical="center" wrapText="1"/>
    </xf>
    <xf numFmtId="0" fontId="15" fillId="5" borderId="20" xfId="0" applyFont="1" applyFill="1" applyBorder="1" applyAlignment="1">
      <alignment horizontal="left" vertical="center"/>
    </xf>
    <xf numFmtId="0" fontId="15" fillId="5" borderId="20" xfId="0" applyFont="1" applyFill="1" applyBorder="1" applyAlignment="1">
      <alignment horizontal="left" vertical="center" wrapText="1" readingOrder="1"/>
    </xf>
    <xf numFmtId="0" fontId="15" fillId="5" borderId="2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7" fillId="0" borderId="2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9" fillId="8" borderId="20" xfId="1" applyFont="1" applyFill="1" applyBorder="1" applyAlignment="1">
      <alignment horizontal="left"/>
    </xf>
    <xf numFmtId="0" fontId="30" fillId="9" borderId="20" xfId="0" applyFont="1" applyFill="1" applyBorder="1" applyAlignment="1"/>
    <xf numFmtId="0" fontId="30" fillId="9" borderId="21" xfId="0" applyFont="1" applyFill="1" applyBorder="1" applyAlignment="1"/>
    <xf numFmtId="0" fontId="10" fillId="0" borderId="0" xfId="1" applyAlignment="1">
      <alignment horizontal="left"/>
    </xf>
    <xf numFmtId="0" fontId="31" fillId="0" borderId="20" xfId="1" applyFont="1" applyBorder="1" applyAlignment="1">
      <alignment horizontal="left" vertical="center"/>
    </xf>
    <xf numFmtId="0" fontId="10" fillId="0" borderId="20" xfId="1" applyBorder="1" applyAlignment="1">
      <alignment horizontal="left"/>
    </xf>
    <xf numFmtId="10" fontId="10" fillId="0" borderId="20" xfId="1" applyNumberFormat="1" applyBorder="1" applyAlignment="1">
      <alignment horizontal="left"/>
    </xf>
    <xf numFmtId="10" fontId="10" fillId="0" borderId="21" xfId="1" applyNumberFormat="1" applyBorder="1" applyAlignment="1">
      <alignment horizontal="left"/>
    </xf>
    <xf numFmtId="9" fontId="10" fillId="0" borderId="21" xfId="1" applyNumberFormat="1" applyBorder="1" applyAlignment="1">
      <alignment horizontal="left"/>
    </xf>
    <xf numFmtId="10" fontId="13" fillId="0" borderId="0" xfId="0" applyNumberFormat="1" applyFont="1" applyAlignment="1">
      <alignment horizontal="right"/>
    </xf>
    <xf numFmtId="0" fontId="13" fillId="0" borderId="0" xfId="0" applyFont="1" applyAlignment="1"/>
    <xf numFmtId="10" fontId="13" fillId="0" borderId="20" xfId="0" applyNumberFormat="1" applyFont="1" applyBorder="1" applyAlignment="1">
      <alignment horizontal="left"/>
    </xf>
    <xf numFmtId="10" fontId="13" fillId="0" borderId="21" xfId="0" applyNumberFormat="1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9" fontId="13" fillId="0" borderId="21" xfId="0" applyNumberFormat="1" applyFont="1" applyBorder="1" applyAlignment="1">
      <alignment horizontal="left"/>
    </xf>
    <xf numFmtId="10" fontId="13" fillId="0" borderId="20" xfId="0" applyNumberFormat="1" applyFont="1" applyBorder="1" applyAlignment="1">
      <alignment horizontal="right"/>
    </xf>
    <xf numFmtId="10" fontId="13" fillId="0" borderId="21" xfId="0" applyNumberFormat="1" applyFont="1" applyBorder="1" applyAlignment="1">
      <alignment horizontal="right"/>
    </xf>
    <xf numFmtId="0" fontId="13" fillId="0" borderId="21" xfId="0" applyFont="1" applyBorder="1" applyAlignment="1"/>
    <xf numFmtId="10" fontId="13" fillId="0" borderId="23" xfId="0" applyNumberFormat="1" applyFont="1" applyBorder="1" applyAlignment="1">
      <alignment horizontal="left"/>
    </xf>
    <xf numFmtId="10" fontId="13" fillId="0" borderId="22" xfId="0" applyNumberFormat="1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22" xfId="0" applyFont="1" applyBorder="1" applyAlignment="1">
      <alignment horizontal="left" wrapText="1"/>
    </xf>
    <xf numFmtId="9" fontId="13" fillId="0" borderId="22" xfId="0" applyNumberFormat="1" applyFont="1" applyBorder="1" applyAlignment="1">
      <alignment horizontal="left"/>
    </xf>
    <xf numFmtId="10" fontId="13" fillId="0" borderId="23" xfId="0" applyNumberFormat="1" applyFont="1" applyBorder="1" applyAlignment="1">
      <alignment horizontal="right"/>
    </xf>
    <xf numFmtId="10" fontId="13" fillId="0" borderId="22" xfId="0" applyNumberFormat="1" applyFont="1" applyBorder="1" applyAlignment="1">
      <alignment horizontal="right" wrapText="1"/>
    </xf>
    <xf numFmtId="0" fontId="13" fillId="0" borderId="22" xfId="0" applyFont="1" applyBorder="1" applyAlignment="1"/>
    <xf numFmtId="10" fontId="13" fillId="0" borderId="22" xfId="0" applyNumberFormat="1" applyFont="1" applyBorder="1" applyAlignment="1">
      <alignment horizontal="right"/>
    </xf>
    <xf numFmtId="9" fontId="13" fillId="0" borderId="22" xfId="0" applyNumberFormat="1" applyFont="1" applyBorder="1" applyAlignment="1">
      <alignment horizontal="left" wrapText="1"/>
    </xf>
    <xf numFmtId="10" fontId="32" fillId="0" borderId="0" xfId="0" applyNumberFormat="1" applyFont="1" applyAlignment="1">
      <alignment horizontal="right"/>
    </xf>
    <xf numFmtId="0" fontId="13" fillId="0" borderId="23" xfId="0" applyFont="1" applyBorder="1" applyAlignment="1"/>
    <xf numFmtId="9" fontId="10" fillId="0" borderId="20" xfId="1" applyNumberFormat="1" applyBorder="1" applyAlignment="1">
      <alignment horizontal="left"/>
    </xf>
    <xf numFmtId="10" fontId="13" fillId="0" borderId="24" xfId="0" applyNumberFormat="1" applyFont="1" applyBorder="1" applyAlignment="1">
      <alignment horizontal="right"/>
    </xf>
    <xf numFmtId="10" fontId="13" fillId="0" borderId="25" xfId="0" applyNumberFormat="1" applyFont="1" applyBorder="1" applyAlignment="1">
      <alignment horizontal="right"/>
    </xf>
    <xf numFmtId="0" fontId="13" fillId="0" borderId="25" xfId="0" applyFont="1" applyBorder="1" applyAlignment="1"/>
    <xf numFmtId="10" fontId="33" fillId="0" borderId="0" xfId="0" applyNumberFormat="1" applyFont="1" applyAlignment="1">
      <alignment horizontal="left"/>
    </xf>
    <xf numFmtId="0" fontId="33" fillId="0" borderId="0" xfId="0" applyFont="1" applyAlignment="1">
      <alignment horizontal="left"/>
    </xf>
    <xf numFmtId="10" fontId="13" fillId="0" borderId="0" xfId="0" applyNumberFormat="1" applyFont="1" applyAlignment="1">
      <alignment horizontal="left"/>
    </xf>
    <xf numFmtId="10" fontId="10" fillId="0" borderId="26" xfId="1" applyNumberFormat="1" applyBorder="1" applyAlignment="1">
      <alignment horizontal="left"/>
    </xf>
    <xf numFmtId="0" fontId="10" fillId="0" borderId="26" xfId="1" applyBorder="1" applyAlignment="1">
      <alignment horizontal="left"/>
    </xf>
    <xf numFmtId="0" fontId="10" fillId="0" borderId="27" xfId="1" applyBorder="1" applyAlignment="1">
      <alignment horizontal="left"/>
    </xf>
    <xf numFmtId="10" fontId="10" fillId="0" borderId="16" xfId="1" applyNumberFormat="1" applyBorder="1" applyAlignment="1">
      <alignment horizontal="left"/>
    </xf>
    <xf numFmtId="10" fontId="10" fillId="0" borderId="28" xfId="1" applyNumberFormat="1" applyBorder="1" applyAlignment="1">
      <alignment horizontal="left"/>
    </xf>
    <xf numFmtId="0" fontId="10" fillId="0" borderId="28" xfId="1" applyBorder="1" applyAlignment="1">
      <alignment horizontal="left"/>
    </xf>
    <xf numFmtId="9" fontId="10" fillId="0" borderId="29" xfId="1" applyNumberFormat="1" applyBorder="1" applyAlignment="1">
      <alignment horizontal="left"/>
    </xf>
    <xf numFmtId="9" fontId="10" fillId="0" borderId="26" xfId="1" applyNumberFormat="1" applyBorder="1" applyAlignment="1">
      <alignment horizontal="left"/>
    </xf>
    <xf numFmtId="10" fontId="10" fillId="0" borderId="30" xfId="1" applyNumberFormat="1" applyBorder="1" applyAlignment="1">
      <alignment horizontal="left"/>
    </xf>
    <xf numFmtId="0" fontId="10" fillId="0" borderId="16" xfId="1" applyBorder="1" applyAlignment="1">
      <alignment horizontal="left"/>
    </xf>
    <xf numFmtId="9" fontId="10" fillId="0" borderId="16" xfId="1" applyNumberFormat="1" applyBorder="1" applyAlignment="1">
      <alignment horizontal="left"/>
    </xf>
    <xf numFmtId="10" fontId="10" fillId="0" borderId="31" xfId="1" applyNumberFormat="1" applyBorder="1" applyAlignment="1">
      <alignment horizontal="left"/>
    </xf>
    <xf numFmtId="9" fontId="10" fillId="0" borderId="28" xfId="1" applyNumberFormat="1" applyBorder="1" applyAlignment="1">
      <alignment horizontal="left"/>
    </xf>
    <xf numFmtId="0" fontId="10" fillId="0" borderId="0" xfId="2" applyAlignment="1">
      <alignment horizontal="left" wrapText="1"/>
    </xf>
    <xf numFmtId="176" fontId="10" fillId="0" borderId="0" xfId="2" applyNumberFormat="1" applyAlignment="1">
      <alignment horizontal="left" vertical="center" wrapText="1"/>
    </xf>
    <xf numFmtId="0" fontId="10" fillId="0" borderId="20" xfId="4" applyBorder="1" applyAlignment="1">
      <alignment vertical="center"/>
    </xf>
    <xf numFmtId="0" fontId="10" fillId="0" borderId="20" xfId="4" applyBorder="1" applyAlignment="1">
      <alignment horizontal="right" vertical="center"/>
    </xf>
    <xf numFmtId="0" fontId="10" fillId="0" borderId="20" xfId="4" applyBorder="1" applyAlignment="1">
      <alignment horizontal="center" vertical="center" wrapText="1"/>
    </xf>
    <xf numFmtId="10" fontId="10" fillId="0" borderId="20" xfId="4" applyNumberFormat="1" applyBorder="1" applyAlignment="1">
      <alignment vertical="center"/>
    </xf>
    <xf numFmtId="0" fontId="10" fillId="0" borderId="26" xfId="4" applyBorder="1" applyAlignment="1">
      <alignment horizontal="center" vertical="center"/>
    </xf>
    <xf numFmtId="0" fontId="10" fillId="0" borderId="20" xfId="4" applyBorder="1"/>
    <xf numFmtId="0" fontId="10" fillId="0" borderId="20" xfId="4" applyBorder="1" applyAlignment="1">
      <alignment horizontal="right"/>
    </xf>
    <xf numFmtId="0" fontId="10" fillId="0" borderId="24" xfId="4" applyBorder="1" applyAlignment="1">
      <alignment horizontal="center" vertical="center"/>
    </xf>
    <xf numFmtId="0" fontId="10" fillId="0" borderId="20" xfId="4" applyBorder="1" applyAlignment="1">
      <alignment horizontal="right" vertical="top"/>
    </xf>
    <xf numFmtId="0" fontId="10" fillId="0" borderId="23" xfId="4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3" borderId="4" xfId="0" applyFont="1" applyFill="1" applyBorder="1" applyAlignment="1">
      <alignment vertical="center" wrapText="1"/>
    </xf>
    <xf numFmtId="0" fontId="14" fillId="0" borderId="3" xfId="0" applyFont="1" applyBorder="1" applyAlignment="1"/>
    <xf numFmtId="0" fontId="14" fillId="0" borderId="14" xfId="0" applyFont="1" applyBorder="1" applyAlignment="1"/>
    <xf numFmtId="0" fontId="40" fillId="0" borderId="19" xfId="0" applyFont="1" applyBorder="1" applyAlignment="1"/>
    <xf numFmtId="0" fontId="9" fillId="2" borderId="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/>
    <xf numFmtId="0" fontId="13" fillId="2" borderId="19" xfId="0" applyFont="1" applyFill="1" applyBorder="1" applyAlignment="1"/>
    <xf numFmtId="0" fontId="14" fillId="2" borderId="17" xfId="0" applyFont="1" applyFill="1" applyBorder="1" applyAlignment="1"/>
    <xf numFmtId="0" fontId="0" fillId="0" borderId="4" xfId="0" applyBorder="1" applyAlignment="1"/>
    <xf numFmtId="10" fontId="0" fillId="0" borderId="4" xfId="0" applyNumberFormat="1" applyBorder="1" applyAlignment="1"/>
    <xf numFmtId="0" fontId="37" fillId="0" borderId="4" xfId="0" applyFont="1" applyBorder="1" applyAlignment="1"/>
    <xf numFmtId="0" fontId="0" fillId="0" borderId="4" xfId="0" applyBorder="1" applyAlignment="1">
      <alignment wrapText="1"/>
    </xf>
    <xf numFmtId="0" fontId="0" fillId="2" borderId="10" xfId="0" applyFill="1" applyBorder="1" applyAlignment="1"/>
    <xf numFmtId="0" fontId="0" fillId="2" borderId="0" xfId="0" applyFill="1" applyAlignment="1"/>
    <xf numFmtId="0" fontId="3" fillId="2" borderId="4" xfId="0" applyFont="1" applyFill="1" applyBorder="1" applyAlignment="1">
      <alignment horizontal="left" vertical="center" wrapText="1"/>
    </xf>
    <xf numFmtId="10" fontId="10" fillId="0" borderId="20" xfId="1" applyNumberFormat="1" applyFill="1" applyBorder="1" applyAlignment="1">
      <alignment horizontal="left"/>
    </xf>
    <xf numFmtId="10" fontId="10" fillId="0" borderId="16" xfId="1" applyNumberFormat="1" applyFill="1" applyBorder="1" applyAlignment="1">
      <alignment horizontal="left"/>
    </xf>
    <xf numFmtId="0" fontId="34" fillId="10" borderId="4" xfId="2" applyFont="1" applyFill="1" applyBorder="1" applyAlignment="1">
      <alignment horizontal="left" wrapText="1"/>
    </xf>
    <xf numFmtId="0" fontId="34" fillId="10" borderId="4" xfId="2" applyFont="1" applyFill="1" applyBorder="1" applyAlignment="1">
      <alignment horizontal="left" vertical="center" wrapText="1"/>
    </xf>
    <xf numFmtId="176" fontId="34" fillId="10" borderId="4" xfId="2" applyNumberFormat="1" applyFont="1" applyFill="1" applyBorder="1" applyAlignment="1">
      <alignment horizontal="left" vertical="center" wrapText="1"/>
    </xf>
    <xf numFmtId="0" fontId="35" fillId="11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76" fontId="15" fillId="5" borderId="21" xfId="0" applyNumberFormat="1" applyFont="1" applyFill="1" applyBorder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0" fontId="2" fillId="4" borderId="1" xfId="0" applyFont="1" applyFill="1" applyBorder="1" applyAlignment="1">
      <alignment horizontal="justify" vertical="center" wrapText="1"/>
    </xf>
    <xf numFmtId="0" fontId="2" fillId="4" borderId="2" xfId="0" applyFont="1" applyFill="1" applyBorder="1" applyAlignment="1">
      <alignment horizontal="justify" vertical="center" wrapText="1"/>
    </xf>
    <xf numFmtId="0" fontId="2" fillId="4" borderId="6" xfId="0" applyFont="1" applyFill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10" fillId="0" borderId="32" xfId="1" applyBorder="1" applyAlignment="1">
      <alignment horizontal="center"/>
    </xf>
    <xf numFmtId="0" fontId="10" fillId="0" borderId="24" xfId="2" applyFill="1" applyBorder="1" applyAlignment="1">
      <alignment horizontal="left" vertical="top" wrapText="1"/>
    </xf>
    <xf numFmtId="0" fontId="10" fillId="0" borderId="24" xfId="2" applyFill="1" applyBorder="1" applyAlignment="1">
      <alignment horizontal="left" vertical="top" wrapText="1"/>
    </xf>
    <xf numFmtId="0" fontId="10" fillId="0" borderId="24" xfId="3" applyFill="1" applyBorder="1" applyAlignment="1">
      <alignment horizontal="left" wrapText="1"/>
    </xf>
    <xf numFmtId="0" fontId="10" fillId="0" borderId="24" xfId="2" applyFill="1" applyBorder="1" applyAlignment="1">
      <alignment horizontal="left" vertical="center" wrapText="1"/>
    </xf>
    <xf numFmtId="176" fontId="10" fillId="0" borderId="24" xfId="2" applyNumberFormat="1" applyFill="1" applyBorder="1" applyAlignment="1">
      <alignment horizontal="left" vertical="center" wrapText="1"/>
    </xf>
    <xf numFmtId="0" fontId="36" fillId="0" borderId="25" xfId="0" applyFont="1" applyFill="1" applyBorder="1" applyAlignment="1">
      <alignment vertical="center" wrapText="1"/>
    </xf>
    <xf numFmtId="176" fontId="36" fillId="0" borderId="25" xfId="0" applyNumberFormat="1" applyFont="1" applyFill="1" applyBorder="1" applyAlignment="1">
      <alignment vertical="center" wrapText="1"/>
    </xf>
    <xf numFmtId="0" fontId="10" fillId="0" borderId="0" xfId="2" applyFill="1" applyAlignment="1">
      <alignment horizontal="left" wrapText="1"/>
    </xf>
    <xf numFmtId="0" fontId="10" fillId="0" borderId="4" xfId="2" applyFill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10" fillId="0" borderId="4" xfId="3" applyFill="1" applyBorder="1" applyAlignment="1">
      <alignment horizontal="left" vertical="center" wrapText="1"/>
    </xf>
    <xf numFmtId="0" fontId="10" fillId="0" borderId="4" xfId="2" applyFill="1" applyBorder="1" applyAlignment="1">
      <alignment horizontal="left" vertical="center" wrapText="1"/>
    </xf>
    <xf numFmtId="0" fontId="36" fillId="0" borderId="4" xfId="2" applyFont="1" applyFill="1" applyBorder="1" applyAlignment="1">
      <alignment horizontal="left" vertical="center" wrapText="1"/>
    </xf>
    <xf numFmtId="0" fontId="36" fillId="0" borderId="4" xfId="2" applyFont="1" applyFill="1" applyBorder="1" applyAlignment="1">
      <alignment horizontal="left" wrapText="1"/>
    </xf>
    <xf numFmtId="176" fontId="10" fillId="0" borderId="4" xfId="2" applyNumberForma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vertical="center" wrapText="1"/>
    </xf>
    <xf numFmtId="0" fontId="10" fillId="0" borderId="24" xfId="3" applyFill="1" applyBorder="1" applyAlignment="1">
      <alignment horizontal="left" vertical="center" wrapText="1"/>
    </xf>
    <xf numFmtId="0" fontId="36" fillId="0" borderId="24" xfId="2" applyFont="1" applyFill="1" applyBorder="1" applyAlignment="1">
      <alignment horizontal="left" vertical="center" wrapText="1"/>
    </xf>
    <xf numFmtId="0" fontId="36" fillId="0" borderId="24" xfId="2" applyFont="1" applyFill="1" applyBorder="1" applyAlignment="1">
      <alignment horizontal="left" wrapText="1"/>
    </xf>
    <xf numFmtId="0" fontId="13" fillId="0" borderId="4" xfId="0" applyFont="1" applyFill="1" applyBorder="1" applyAlignment="1">
      <alignment vertical="center" wrapText="1"/>
    </xf>
    <xf numFmtId="0" fontId="10" fillId="0" borderId="23" xfId="3" applyFill="1" applyBorder="1" applyAlignment="1">
      <alignment horizontal="left" wrapText="1"/>
    </xf>
    <xf numFmtId="0" fontId="10" fillId="0" borderId="23" xfId="2" applyFill="1" applyBorder="1" applyAlignment="1">
      <alignment horizontal="left" vertical="center" wrapText="1"/>
    </xf>
    <xf numFmtId="0" fontId="13" fillId="0" borderId="22" xfId="0" applyFont="1" applyFill="1" applyBorder="1" applyAlignment="1">
      <alignment vertical="center" wrapText="1"/>
    </xf>
    <xf numFmtId="176" fontId="36" fillId="0" borderId="22" xfId="0" applyNumberFormat="1" applyFont="1" applyFill="1" applyBorder="1" applyAlignment="1">
      <alignment vertical="center" wrapText="1"/>
    </xf>
    <xf numFmtId="0" fontId="10" fillId="0" borderId="26" xfId="3" applyFill="1" applyBorder="1" applyAlignment="1">
      <alignment horizontal="left" wrapText="1"/>
    </xf>
    <xf numFmtId="0" fontId="10" fillId="0" borderId="26" xfId="2" applyFill="1" applyBorder="1" applyAlignment="1">
      <alignment horizontal="left" vertical="center" wrapText="1"/>
    </xf>
    <xf numFmtId="0" fontId="13" fillId="0" borderId="25" xfId="0" applyFont="1" applyFill="1" applyBorder="1" applyAlignment="1">
      <alignment vertical="center" wrapText="1"/>
    </xf>
    <xf numFmtId="0" fontId="10" fillId="0" borderId="4" xfId="3" applyFill="1" applyBorder="1" applyAlignment="1">
      <alignment horizontal="left" wrapText="1"/>
    </xf>
    <xf numFmtId="0" fontId="13" fillId="0" borderId="4" xfId="2" applyFont="1" applyFill="1" applyBorder="1" applyAlignment="1">
      <alignment horizontal="left" vertical="center" wrapText="1"/>
    </xf>
    <xf numFmtId="0" fontId="10" fillId="0" borderId="4" xfId="2" applyFill="1" applyBorder="1" applyAlignment="1">
      <alignment horizontal="left" vertical="center" wrapText="1"/>
    </xf>
    <xf numFmtId="0" fontId="10" fillId="0" borderId="24" xfId="2" applyFill="1" applyBorder="1" applyAlignment="1">
      <alignment horizontal="left" vertical="center" wrapText="1"/>
    </xf>
    <xf numFmtId="0" fontId="10" fillId="0" borderId="23" xfId="3" applyFill="1" applyBorder="1" applyAlignment="1">
      <alignment horizontal="left" vertical="center" wrapText="1"/>
    </xf>
    <xf numFmtId="0" fontId="10" fillId="0" borderId="23" xfId="2" applyFill="1" applyBorder="1" applyAlignment="1">
      <alignment horizontal="left" wrapText="1"/>
    </xf>
    <xf numFmtId="176" fontId="10" fillId="0" borderId="23" xfId="2" applyNumberFormat="1" applyFill="1" applyBorder="1" applyAlignment="1">
      <alignment horizontal="left" vertical="center" wrapText="1"/>
    </xf>
    <xf numFmtId="0" fontId="10" fillId="0" borderId="20" xfId="3" applyFill="1" applyBorder="1" applyAlignment="1">
      <alignment horizontal="left" vertical="center" wrapText="1"/>
    </xf>
    <xf numFmtId="0" fontId="10" fillId="0" borderId="20" xfId="2" applyFill="1" applyBorder="1" applyAlignment="1">
      <alignment horizontal="left" vertical="center" wrapText="1"/>
    </xf>
    <xf numFmtId="0" fontId="10" fillId="0" borderId="20" xfId="2" applyFill="1" applyBorder="1" applyAlignment="1">
      <alignment horizontal="left" wrapText="1"/>
    </xf>
    <xf numFmtId="176" fontId="10" fillId="0" borderId="20" xfId="2" applyNumberFormat="1" applyFill="1" applyBorder="1" applyAlignment="1">
      <alignment horizontal="left" vertical="center" wrapText="1"/>
    </xf>
    <xf numFmtId="0" fontId="36" fillId="0" borderId="22" xfId="0" applyFont="1" applyFill="1" applyBorder="1" applyAlignment="1">
      <alignment vertical="center" wrapText="1"/>
    </xf>
    <xf numFmtId="0" fontId="10" fillId="0" borderId="26" xfId="3" applyFill="1" applyBorder="1" applyAlignment="1">
      <alignment horizontal="left" vertical="center" wrapText="1"/>
    </xf>
    <xf numFmtId="0" fontId="10" fillId="0" borderId="26" xfId="2" applyFill="1" applyBorder="1" applyAlignment="1">
      <alignment horizontal="left" wrapText="1"/>
    </xf>
    <xf numFmtId="176" fontId="10" fillId="0" borderId="26" xfId="2" applyNumberFormat="1" applyFill="1" applyBorder="1" applyAlignment="1">
      <alignment horizontal="left" vertical="center" wrapText="1"/>
    </xf>
    <xf numFmtId="0" fontId="10" fillId="0" borderId="4" xfId="2" applyFill="1" applyBorder="1" applyAlignment="1">
      <alignment horizontal="left" wrapText="1"/>
    </xf>
    <xf numFmtId="0" fontId="10" fillId="0" borderId="23" xfId="2" applyFill="1" applyBorder="1" applyAlignment="1">
      <alignment horizontal="left" vertical="top" wrapText="1"/>
    </xf>
    <xf numFmtId="0" fontId="10" fillId="0" borderId="23" xfId="2" applyFill="1" applyBorder="1" applyAlignment="1">
      <alignment horizontal="left" vertical="center" wrapText="1"/>
    </xf>
    <xf numFmtId="0" fontId="36" fillId="0" borderId="23" xfId="2" applyFont="1" applyFill="1" applyBorder="1" applyAlignment="1">
      <alignment horizontal="left" vertical="center" wrapText="1"/>
    </xf>
    <xf numFmtId="0" fontId="36" fillId="0" borderId="23" xfId="2" applyFont="1" applyFill="1" applyBorder="1" applyAlignment="1">
      <alignment horizontal="left" wrapText="1"/>
    </xf>
    <xf numFmtId="0" fontId="10" fillId="0" borderId="26" xfId="2" applyFill="1" applyBorder="1" applyAlignment="1">
      <alignment horizontal="left" vertical="top" wrapText="1"/>
    </xf>
    <xf numFmtId="0" fontId="10" fillId="0" borderId="26" xfId="2" applyFill="1" applyBorder="1" applyAlignment="1">
      <alignment horizontal="left" vertical="center" wrapText="1"/>
    </xf>
    <xf numFmtId="0" fontId="10" fillId="0" borderId="24" xfId="2" applyFill="1" applyBorder="1" applyAlignment="1">
      <alignment horizontal="left" wrapText="1"/>
    </xf>
    <xf numFmtId="176" fontId="42" fillId="5" borderId="20" xfId="0" applyNumberFormat="1" applyFont="1" applyFill="1" applyBorder="1" applyAlignment="1">
      <alignment horizontal="left" vertical="center" wrapText="1"/>
    </xf>
    <xf numFmtId="0" fontId="16" fillId="6" borderId="21" xfId="0" applyFont="1" applyFill="1" applyBorder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176" fontId="18" fillId="0" borderId="22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0" fontId="43" fillId="0" borderId="2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 wrapText="1" readingOrder="1"/>
    </xf>
    <xf numFmtId="0" fontId="17" fillId="0" borderId="20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176" fontId="18" fillId="0" borderId="22" xfId="0" applyNumberFormat="1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176" fontId="17" fillId="0" borderId="20" xfId="0" applyNumberFormat="1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 wrapText="1" readingOrder="1"/>
    </xf>
    <xf numFmtId="0" fontId="17" fillId="7" borderId="20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17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176" fontId="18" fillId="2" borderId="22" xfId="0" applyNumberFormat="1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3" fillId="0" borderId="8" xfId="0" applyNumberFormat="1" applyFont="1" applyFill="1" applyBorder="1" applyAlignment="1">
      <alignment horizontal="justify" vertical="center" wrapText="1"/>
    </xf>
    <xf numFmtId="0" fontId="44" fillId="0" borderId="20" xfId="0" applyFont="1" applyFill="1" applyBorder="1" applyAlignment="1">
      <alignment horizontal="left" vertical="center"/>
    </xf>
  </cellXfs>
  <cellStyles count="5">
    <cellStyle name="Normal 2" xfId="4" xr:uid="{744D185B-9A66-A940-972B-0526FAB20F3D}"/>
    <cellStyle name="常规" xfId="0" builtinId="0"/>
    <cellStyle name="常规 4" xfId="2" xr:uid="{A07EB3B7-F2DB-FD46-89C3-EDC94F9A6A08}"/>
    <cellStyle name="常规 4 2" xfId="3" xr:uid="{A097F2BA-38C6-8341-AFCF-1FC84DD46CAF}"/>
    <cellStyle name="常规 6" xfId="1" xr:uid="{51A574C5-9EB6-E14C-BD8C-E73D573B9E2B}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50800</xdr:rowOff>
    </xdr:from>
    <xdr:to>
      <xdr:col>12</xdr:col>
      <xdr:colOff>635000</xdr:colOff>
      <xdr:row>32</xdr:row>
      <xdr:rowOff>63500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C514527D-A9FE-B87B-A993-4553065C2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57200"/>
          <a:ext cx="8153400" cy="6108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2</xdr:row>
      <xdr:rowOff>152400</xdr:rowOff>
    </xdr:from>
    <xdr:to>
      <xdr:col>26</xdr:col>
      <xdr:colOff>647700</xdr:colOff>
      <xdr:row>31</xdr:row>
      <xdr:rowOff>25400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D0645D7-A7A6-0356-3CD4-46F118B8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3600" y="558800"/>
          <a:ext cx="7454900" cy="5765800"/>
        </a:xfrm>
        <a:prstGeom prst="rect">
          <a:avLst/>
        </a:prstGeom>
      </xdr:spPr>
    </xdr:pic>
    <xdr:clientData/>
  </xdr:twoCellAnchor>
  <xdr:twoCellAnchor editAs="oneCell">
    <xdr:from>
      <xdr:col>29</xdr:col>
      <xdr:colOff>508000</xdr:colOff>
      <xdr:row>0</xdr:row>
      <xdr:rowOff>101600</xdr:rowOff>
    </xdr:from>
    <xdr:to>
      <xdr:col>41</xdr:col>
      <xdr:colOff>419100</xdr:colOff>
      <xdr:row>31</xdr:row>
      <xdr:rowOff>38100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8F6D6611-E104-F58D-4888-4560DB69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96200" y="101600"/>
          <a:ext cx="8140700" cy="6235700"/>
        </a:xfrm>
        <a:prstGeom prst="rect">
          <a:avLst/>
        </a:prstGeom>
      </xdr:spPr>
    </xdr:pic>
    <xdr:clientData/>
  </xdr:twoCellAnchor>
  <xdr:twoCellAnchor editAs="oneCell">
    <xdr:from>
      <xdr:col>44</xdr:col>
      <xdr:colOff>152400</xdr:colOff>
      <xdr:row>1</xdr:row>
      <xdr:rowOff>177800</xdr:rowOff>
    </xdr:from>
    <xdr:to>
      <xdr:col>56</xdr:col>
      <xdr:colOff>177800</xdr:colOff>
      <xdr:row>32</xdr:row>
      <xdr:rowOff>25400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5B5DFC0B-50BD-9319-968F-822CF810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327600" y="381000"/>
          <a:ext cx="8255000" cy="61468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508000</xdr:colOff>
      <xdr:row>39</xdr:row>
      <xdr:rowOff>0</xdr:rowOff>
    </xdr:from>
    <xdr:to>
      <xdr:col>12</xdr:col>
      <xdr:colOff>419100</xdr:colOff>
      <xdr:row>68</xdr:row>
      <xdr:rowOff>101600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96CC11B6-37E3-678E-E3AF-4684B7F18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000" y="7924800"/>
          <a:ext cx="8140700" cy="59944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127000</xdr:colOff>
      <xdr:row>38</xdr:row>
      <xdr:rowOff>152400</xdr:rowOff>
    </xdr:from>
    <xdr:to>
      <xdr:col>27</xdr:col>
      <xdr:colOff>571500</xdr:colOff>
      <xdr:row>68</xdr:row>
      <xdr:rowOff>165100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6C98BC2-2F45-12D4-CC85-E7B47DF0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9800" y="7874000"/>
          <a:ext cx="7988300" cy="6108700"/>
        </a:xfrm>
        <a:prstGeom prst="rect">
          <a:avLst/>
        </a:prstGeom>
      </xdr:spPr>
    </xdr:pic>
    <xdr:clientData/>
  </xdr:twoCellAnchor>
  <xdr:twoCellAnchor editAs="oneCell">
    <xdr:from>
      <xdr:col>45</xdr:col>
      <xdr:colOff>50800</xdr:colOff>
      <xdr:row>111</xdr:row>
      <xdr:rowOff>76200</xdr:rowOff>
    </xdr:from>
    <xdr:to>
      <xdr:col>56</xdr:col>
      <xdr:colOff>145188</xdr:colOff>
      <xdr:row>139</xdr:row>
      <xdr:rowOff>177800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953D9542-C986-5D2F-5FF2-1CCDA6CB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11800" y="22631400"/>
          <a:ext cx="7638188" cy="5791200"/>
        </a:xfrm>
        <a:prstGeom prst="rect">
          <a:avLst/>
        </a:prstGeom>
      </xdr:spPr>
    </xdr:pic>
    <xdr:clientData/>
  </xdr:twoCellAnchor>
  <xdr:twoCellAnchor editAs="oneCell">
    <xdr:from>
      <xdr:col>30</xdr:col>
      <xdr:colOff>127000</xdr:colOff>
      <xdr:row>38</xdr:row>
      <xdr:rowOff>177800</xdr:rowOff>
    </xdr:from>
    <xdr:to>
      <xdr:col>42</xdr:col>
      <xdr:colOff>0</xdr:colOff>
      <xdr:row>68</xdr:row>
      <xdr:rowOff>177800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20663FE-E1D6-3FAA-09C7-E2F643DB7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01000" y="7899400"/>
          <a:ext cx="8102600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228600</xdr:colOff>
      <xdr:row>38</xdr:row>
      <xdr:rowOff>127000</xdr:rowOff>
    </xdr:from>
    <xdr:to>
      <xdr:col>56</xdr:col>
      <xdr:colOff>139700</xdr:colOff>
      <xdr:row>68</xdr:row>
      <xdr:rowOff>127000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7022616-7515-9DB3-CFC9-A9DC8B34C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03800" y="7848600"/>
          <a:ext cx="8140700" cy="6096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76</xdr:row>
      <xdr:rowOff>101600</xdr:rowOff>
    </xdr:from>
    <xdr:to>
      <xdr:col>12</xdr:col>
      <xdr:colOff>635000</xdr:colOff>
      <xdr:row>106</xdr:row>
      <xdr:rowOff>101600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0A7B935-24B1-83B2-93C8-CF8D80EEC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5544800"/>
          <a:ext cx="8102600" cy="609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75</xdr:row>
      <xdr:rowOff>50800</xdr:rowOff>
    </xdr:from>
    <xdr:to>
      <xdr:col>27</xdr:col>
      <xdr:colOff>635000</xdr:colOff>
      <xdr:row>105</xdr:row>
      <xdr:rowOff>76200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DDD7B79D-6A61-5990-D667-9D5797A1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72800" y="15290800"/>
          <a:ext cx="8178800" cy="6121400"/>
        </a:xfrm>
        <a:prstGeom prst="rect">
          <a:avLst/>
        </a:prstGeom>
      </xdr:spPr>
    </xdr:pic>
    <xdr:clientData/>
  </xdr:twoCellAnchor>
  <xdr:twoCellAnchor editAs="oneCell">
    <xdr:from>
      <xdr:col>30</xdr:col>
      <xdr:colOff>36986</xdr:colOff>
      <xdr:row>75</xdr:row>
      <xdr:rowOff>21835</xdr:rowOff>
    </xdr:from>
    <xdr:to>
      <xdr:col>41</xdr:col>
      <xdr:colOff>601579</xdr:colOff>
      <xdr:row>105</xdr:row>
      <xdr:rowOff>148190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DFBB9003-14F2-D749-8548-83D57A747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618" y="15061309"/>
          <a:ext cx="7917224" cy="6142144"/>
        </a:xfrm>
        <a:prstGeom prst="rect">
          <a:avLst/>
        </a:prstGeom>
      </xdr:spPr>
    </xdr:pic>
    <xdr:clientData/>
  </xdr:twoCellAnchor>
  <xdr:twoCellAnchor editAs="oneCell">
    <xdr:from>
      <xdr:col>45</xdr:col>
      <xdr:colOff>152400</xdr:colOff>
      <xdr:row>75</xdr:row>
      <xdr:rowOff>101600</xdr:rowOff>
    </xdr:from>
    <xdr:to>
      <xdr:col>56</xdr:col>
      <xdr:colOff>660400</xdr:colOff>
      <xdr:row>105</xdr:row>
      <xdr:rowOff>190500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771643F4-29EB-6407-70AF-EDFC175F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1013400" y="15341600"/>
          <a:ext cx="8051800" cy="618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111</xdr:row>
      <xdr:rowOff>0</xdr:rowOff>
    </xdr:from>
    <xdr:to>
      <xdr:col>12</xdr:col>
      <xdr:colOff>609600</xdr:colOff>
      <xdr:row>140</xdr:row>
      <xdr:rowOff>139700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29FD5934-EC0F-051E-61B7-406C06103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7400" y="22555200"/>
          <a:ext cx="8051800" cy="60325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109</xdr:row>
      <xdr:rowOff>152400</xdr:rowOff>
    </xdr:from>
    <xdr:to>
      <xdr:col>27</xdr:col>
      <xdr:colOff>571500</xdr:colOff>
      <xdr:row>140</xdr:row>
      <xdr:rowOff>38100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F2E04FBB-EC0A-A3D6-95E0-C93AB7CD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3600" y="22301200"/>
          <a:ext cx="8064500" cy="6184900"/>
        </a:xfrm>
        <a:prstGeom prst="rect">
          <a:avLst/>
        </a:prstGeom>
      </xdr:spPr>
    </xdr:pic>
    <xdr:clientData/>
  </xdr:twoCellAnchor>
  <xdr:twoCellAnchor editAs="oneCell">
    <xdr:from>
      <xdr:col>30</xdr:col>
      <xdr:colOff>40316</xdr:colOff>
      <xdr:row>109</xdr:row>
      <xdr:rowOff>197151</xdr:rowOff>
    </xdr:from>
    <xdr:to>
      <xdr:col>42</xdr:col>
      <xdr:colOff>76199</xdr:colOff>
      <xdr:row>140</xdr:row>
      <xdr:rowOff>108479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12F228B-63D7-A3B6-6266-18D0E16B2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614316" y="22345951"/>
          <a:ext cx="8265483" cy="6210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17025/show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FordPhase4Scrum-9212/show" TargetMode="External"/><Relationship Id="rId21" Type="http://schemas.openxmlformats.org/officeDocument/2006/relationships/hyperlink" Target="https://console.cloud.baidu-int.com/devops/icafe/issue/FordPhase4Scrum-9154/show" TargetMode="External"/><Relationship Id="rId42" Type="http://schemas.openxmlformats.org/officeDocument/2006/relationships/hyperlink" Target="https://console.cloud.baidu-int.com/devops/icafe/issue/FordPhase4Scrum-9173/show" TargetMode="External"/><Relationship Id="rId63" Type="http://schemas.openxmlformats.org/officeDocument/2006/relationships/hyperlink" Target="https://console.cloud.baidu-int.com/devops/icafe/issue/FordPhase4Scrum-9193/show" TargetMode="External"/><Relationship Id="rId84" Type="http://schemas.openxmlformats.org/officeDocument/2006/relationships/hyperlink" Target="https://console.cloud.baidu-int.com/devops/icafe/issue/FordPhase4Scrum-9225/show" TargetMode="External"/><Relationship Id="rId138" Type="http://schemas.openxmlformats.org/officeDocument/2006/relationships/hyperlink" Target="https://console.cloud.baidu-int.com/devops/icafe/issue/FordPhase4Scrum-17174/show" TargetMode="External"/><Relationship Id="rId159" Type="http://schemas.openxmlformats.org/officeDocument/2006/relationships/hyperlink" Target="https://console.cloud.baidu-int.com/devops/icafe/issue/FordPhase4Scrum-9171/show" TargetMode="External"/><Relationship Id="rId170" Type="http://schemas.openxmlformats.org/officeDocument/2006/relationships/hyperlink" Target="https://console.cloud.baidu-int.com/devops/icafe/issue/FordPhase4Scrum-17433/show" TargetMode="External"/><Relationship Id="rId191" Type="http://schemas.openxmlformats.org/officeDocument/2006/relationships/hyperlink" Target="https://console.cloud.baidu-int.com/devops/icafe/issue/FordPhase4Scrum-9158/show" TargetMode="External"/><Relationship Id="rId205" Type="http://schemas.openxmlformats.org/officeDocument/2006/relationships/hyperlink" Target="https://console.cloud.baidu-int.com/devops/icafe/issue/FordPhase4Scrum-9138/show" TargetMode="External"/><Relationship Id="rId226" Type="http://schemas.openxmlformats.org/officeDocument/2006/relationships/hyperlink" Target="https://console.cloud.baidu-int.com/devops/icafe/issue/FordPhase4Scrum-9136/show" TargetMode="External"/><Relationship Id="rId107" Type="http://schemas.openxmlformats.org/officeDocument/2006/relationships/hyperlink" Target="https://console.cloud.baidu-int.com/devops/icafe/issue/FordPhase4Scrum-9226/show" TargetMode="External"/><Relationship Id="rId11" Type="http://schemas.openxmlformats.org/officeDocument/2006/relationships/hyperlink" Target="https://console.cloud.baidu-int.com/devops/icafe/issue/FordPhase4Scrum-9142/show" TargetMode="External"/><Relationship Id="rId32" Type="http://schemas.openxmlformats.org/officeDocument/2006/relationships/hyperlink" Target="https://console.cloud.baidu-int.com/devops/icafe/issue/FordPhase4Scrum-9165/show" TargetMode="External"/><Relationship Id="rId53" Type="http://schemas.openxmlformats.org/officeDocument/2006/relationships/hyperlink" Target="https://console.cloud.baidu-int.com/devops/icafe/issue/FordPhase4Scrum-9183/show" TargetMode="External"/><Relationship Id="rId74" Type="http://schemas.openxmlformats.org/officeDocument/2006/relationships/hyperlink" Target="https://console.cloud.baidu-int.com/devops/icafe/issue/FordPhase4Scrum-9209/show" TargetMode="External"/><Relationship Id="rId128" Type="http://schemas.openxmlformats.org/officeDocument/2006/relationships/hyperlink" Target="https://console.cloud.baidu-int.com/devops/icafe/issue/FordPhase4Scrum-17010/show" TargetMode="External"/><Relationship Id="rId149" Type="http://schemas.openxmlformats.org/officeDocument/2006/relationships/hyperlink" Target="https://console.cloud.baidu-int.com/devops/icafe/issue/FordPhase4Scrum-9214/show" TargetMode="External"/><Relationship Id="rId5" Type="http://schemas.openxmlformats.org/officeDocument/2006/relationships/hyperlink" Target="https://console.cloud.baidu-int.com/devops/icafe/issue/FordPhase4Scrum-9231/show" TargetMode="External"/><Relationship Id="rId95" Type="http://schemas.openxmlformats.org/officeDocument/2006/relationships/hyperlink" Target="https://console.cloud.baidu-int.com/devops/icafe/issue/FordPhase4Scrum-9200/show" TargetMode="External"/><Relationship Id="rId160" Type="http://schemas.openxmlformats.org/officeDocument/2006/relationships/hyperlink" Target="https://console.cloud.baidu-int.com/devops/icafe/issue/FordPhase4Scrum-9171/show" TargetMode="External"/><Relationship Id="rId181" Type="http://schemas.openxmlformats.org/officeDocument/2006/relationships/hyperlink" Target="https://console.cloud.baidu-int.com/devops/icafe/issue/FordPhase4Scrum-9213/show" TargetMode="External"/><Relationship Id="rId216" Type="http://schemas.openxmlformats.org/officeDocument/2006/relationships/hyperlink" Target="https://console.cloud.baidu-int.com/devops/icafe/issue/FordPhase4Scrum-9184/show" TargetMode="External"/><Relationship Id="rId237" Type="http://schemas.openxmlformats.org/officeDocument/2006/relationships/hyperlink" Target="https://console.cloud.baidu-int.com/devops/icafe/issue/FordPhase4Scrum-9222/show" TargetMode="External"/><Relationship Id="rId22" Type="http://schemas.openxmlformats.org/officeDocument/2006/relationships/hyperlink" Target="https://console.cloud.baidu-int.com/devops/icafe/issue/FordPhase4Scrum-9154/show" TargetMode="External"/><Relationship Id="rId43" Type="http://schemas.openxmlformats.org/officeDocument/2006/relationships/hyperlink" Target="https://console.cloud.baidu-int.com/devops/icafe/issue/FordPhase4Scrum-9189/show" TargetMode="External"/><Relationship Id="rId64" Type="http://schemas.openxmlformats.org/officeDocument/2006/relationships/hyperlink" Target="https://console.cloud.baidu-int.com/devops/icafe/issue/FordPhase4Scrum-9193/show" TargetMode="External"/><Relationship Id="rId118" Type="http://schemas.openxmlformats.org/officeDocument/2006/relationships/hyperlink" Target="https://console.cloud.baidu-int.com/devops/icafe/issue/FordPhase4Scrum-9212/show" TargetMode="External"/><Relationship Id="rId139" Type="http://schemas.openxmlformats.org/officeDocument/2006/relationships/hyperlink" Target="https://console.cloud.baidu-int.com/devops/icafe/issue/FordPhase4Scrum-9207/show" TargetMode="External"/><Relationship Id="rId85" Type="http://schemas.openxmlformats.org/officeDocument/2006/relationships/hyperlink" Target="https://console.cloud.baidu-int.com/devops/icafe/issue/FordPhase4Scrum-9224/show" TargetMode="External"/><Relationship Id="rId150" Type="http://schemas.openxmlformats.org/officeDocument/2006/relationships/hyperlink" Target="https://console.cloud.baidu-int.com/devops/icafe/issue/FordPhase4Scrum-9214/show" TargetMode="External"/><Relationship Id="rId171" Type="http://schemas.openxmlformats.org/officeDocument/2006/relationships/hyperlink" Target="https://console.cloud.baidu-int.com/devops/icafe/issue/FordPhase4Scrum-9131/show" TargetMode="External"/><Relationship Id="rId192" Type="http://schemas.openxmlformats.org/officeDocument/2006/relationships/hyperlink" Target="https://console.cloud.baidu-int.com/devops/icafe/issue/FordPhase4Scrum-9159/show" TargetMode="External"/><Relationship Id="rId206" Type="http://schemas.openxmlformats.org/officeDocument/2006/relationships/hyperlink" Target="https://console.cloud.baidu-int.com/devops/icafe/issue/FordPhase4Scrum-9138/show" TargetMode="External"/><Relationship Id="rId227" Type="http://schemas.openxmlformats.org/officeDocument/2006/relationships/hyperlink" Target="https://console.cloud.baidu-int.com/devops/icafe/issue/FordPhase4Scrum-17172/show" TargetMode="External"/><Relationship Id="rId12" Type="http://schemas.openxmlformats.org/officeDocument/2006/relationships/hyperlink" Target="https://console.cloud.baidu-int.com/devops/icafe/issue/FordPhase4Scrum-9141/show" TargetMode="External"/><Relationship Id="rId33" Type="http://schemas.openxmlformats.org/officeDocument/2006/relationships/hyperlink" Target="https://console.cloud.baidu-int.com/devops/icafe/issue/FordPhase4Scrum-9163/show" TargetMode="External"/><Relationship Id="rId108" Type="http://schemas.openxmlformats.org/officeDocument/2006/relationships/hyperlink" Target="https://console.cloud.baidu-int.com/devops/icafe/issue/FordPhase4Scrum-9226/show" TargetMode="External"/><Relationship Id="rId129" Type="http://schemas.openxmlformats.org/officeDocument/2006/relationships/hyperlink" Target="https://console.cloud.baidu-int.com/devops/icafe/issue/FordPhase4Scrum-17011/show" TargetMode="External"/><Relationship Id="rId54" Type="http://schemas.openxmlformats.org/officeDocument/2006/relationships/hyperlink" Target="https://console.cloud.baidu-int.com/devops/icafe/issue/FordPhase4Scrum-9183/show" TargetMode="External"/><Relationship Id="rId75" Type="http://schemas.openxmlformats.org/officeDocument/2006/relationships/hyperlink" Target="https://console.cloud.baidu-int.com/devops/icafe/issue/FordPhase4Scrum-9202/show" TargetMode="External"/><Relationship Id="rId96" Type="http://schemas.openxmlformats.org/officeDocument/2006/relationships/hyperlink" Target="https://console.cloud.baidu-int.com/devops/icafe/issue/FordPhase4Scrum-9200/show" TargetMode="External"/><Relationship Id="rId140" Type="http://schemas.openxmlformats.org/officeDocument/2006/relationships/hyperlink" Target="https://console.cloud.baidu-int.com/devops/icafe/issue/FordPhase4Scrum-9207/show" TargetMode="External"/><Relationship Id="rId161" Type="http://schemas.openxmlformats.org/officeDocument/2006/relationships/hyperlink" Target="https://console.cloud.baidu-int.com/devops/icafe/issue/FordPhase4Scrum-9172/show" TargetMode="External"/><Relationship Id="rId182" Type="http://schemas.openxmlformats.org/officeDocument/2006/relationships/hyperlink" Target="https://console.cloud.baidu-int.com/devops/icafe/issue/FordPhase4Scrum-9213/show" TargetMode="External"/><Relationship Id="rId217" Type="http://schemas.openxmlformats.org/officeDocument/2006/relationships/hyperlink" Target="https://console.cloud.baidu-int.com/devops/icafe/issue/FordPhase4Scrum-9203/show" TargetMode="External"/><Relationship Id="rId6" Type="http://schemas.openxmlformats.org/officeDocument/2006/relationships/hyperlink" Target="https://console.cloud.baidu-int.com/devops/icafe/issue/FordPhase4Scrum-9230/show" TargetMode="External"/><Relationship Id="rId238" Type="http://schemas.openxmlformats.org/officeDocument/2006/relationships/hyperlink" Target="https://console.cloud.baidu-int.com/devops/icafe/issue/FordPhase4Scrum-9222/show" TargetMode="External"/><Relationship Id="rId23" Type="http://schemas.openxmlformats.org/officeDocument/2006/relationships/hyperlink" Target="https://console.cloud.baidu-int.com/devops/icafe/issue/FordPhase4Scrum-9153/show" TargetMode="External"/><Relationship Id="rId119" Type="http://schemas.openxmlformats.org/officeDocument/2006/relationships/hyperlink" Target="https://console.cloud.baidu-int.com/devops/icafe/issue/FordPhase4Scrum-16951/show" TargetMode="External"/><Relationship Id="rId44" Type="http://schemas.openxmlformats.org/officeDocument/2006/relationships/hyperlink" Target="https://console.cloud.baidu-int.com/devops/icafe/issue/FordPhase4Scrum-9189/show" TargetMode="External"/><Relationship Id="rId65" Type="http://schemas.openxmlformats.org/officeDocument/2006/relationships/hyperlink" Target="https://console.cloud.baidu-int.com/devops/icafe/issue/FordPhase4Scrum-9192/show" TargetMode="External"/><Relationship Id="rId86" Type="http://schemas.openxmlformats.org/officeDocument/2006/relationships/hyperlink" Target="https://console.cloud.baidu-int.com/devops/icafe/issue/FordPhase4Scrum-9224/show" TargetMode="External"/><Relationship Id="rId130" Type="http://schemas.openxmlformats.org/officeDocument/2006/relationships/hyperlink" Target="https://console.cloud.baidu-int.com/devops/icafe/issue/FordPhase4Scrum-17011/show" TargetMode="External"/><Relationship Id="rId151" Type="http://schemas.openxmlformats.org/officeDocument/2006/relationships/hyperlink" Target="https://console.cloud.baidu-int.com/devops/icafe/issue/FordPhase4Scrum-9198/show" TargetMode="External"/><Relationship Id="rId172" Type="http://schemas.openxmlformats.org/officeDocument/2006/relationships/hyperlink" Target="https://console.cloud.baidu-int.com/devops/icafe/issue/FordPhase4Scrum-9131/show" TargetMode="External"/><Relationship Id="rId193" Type="http://schemas.openxmlformats.org/officeDocument/2006/relationships/hyperlink" Target="https://console.cloud.baidu-int.com/devops/icafe/issue/FordPhase4Scrum-9160/show" TargetMode="External"/><Relationship Id="rId207" Type="http://schemas.openxmlformats.org/officeDocument/2006/relationships/hyperlink" Target="https://console.cloud.baidu-int.com/devops/icafe/issue/FordPhase4Scrum-9135/show" TargetMode="External"/><Relationship Id="rId228" Type="http://schemas.openxmlformats.org/officeDocument/2006/relationships/hyperlink" Target="https://console.cloud.baidu-int.com/devops/icafe/issue/FordPhase4Scrum-17172/show" TargetMode="External"/><Relationship Id="rId13" Type="http://schemas.openxmlformats.org/officeDocument/2006/relationships/hyperlink" Target="https://console.cloud.baidu-int.com/devops/icafe/issue/FordPhase4Scrum-9140/show" TargetMode="External"/><Relationship Id="rId109" Type="http://schemas.openxmlformats.org/officeDocument/2006/relationships/hyperlink" Target="https://console.cloud.baidu-int.com/devops/icafe/issue/FordPhase4Scrum-9228/show" TargetMode="External"/><Relationship Id="rId34" Type="http://schemas.openxmlformats.org/officeDocument/2006/relationships/hyperlink" Target="https://console.cloud.baidu-int.com/devops/icafe/issue/FordPhase4Scrum-9163/show" TargetMode="External"/><Relationship Id="rId55" Type="http://schemas.openxmlformats.org/officeDocument/2006/relationships/hyperlink" Target="https://console.cloud.baidu-int.com/devops/icafe/issue/FordPhase4Scrum-9180/show" TargetMode="External"/><Relationship Id="rId76" Type="http://schemas.openxmlformats.org/officeDocument/2006/relationships/hyperlink" Target="https://console.cloud.baidu-int.com/devops/icafe/issue/FordPhase4Scrum-9202/show" TargetMode="External"/><Relationship Id="rId97" Type="http://schemas.openxmlformats.org/officeDocument/2006/relationships/hyperlink" Target="https://console.cloud.baidu-int.com/devops/icafe/issue/FordPhase4Scrum-9199/show" TargetMode="External"/><Relationship Id="rId120" Type="http://schemas.openxmlformats.org/officeDocument/2006/relationships/hyperlink" Target="https://console.cloud.baidu-int.com/devops/icafe/issue/FordPhase4Scrum-16951/show" TargetMode="External"/><Relationship Id="rId141" Type="http://schemas.openxmlformats.org/officeDocument/2006/relationships/hyperlink" Target="https://console.cloud.baidu-int.com/devops/icafe/issue/FordPhase4Scrum-9206/show" TargetMode="External"/><Relationship Id="rId7" Type="http://schemas.openxmlformats.org/officeDocument/2006/relationships/hyperlink" Target="https://console.cloud.baidu-int.com/devops/icafe/issue/FordPhase4Scrum-9149/show" TargetMode="External"/><Relationship Id="rId162" Type="http://schemas.openxmlformats.org/officeDocument/2006/relationships/hyperlink" Target="https://console.cloud.baidu-int.com/devops/icafe/issue/FordPhase4Scrum-9172/show" TargetMode="External"/><Relationship Id="rId183" Type="http://schemas.openxmlformats.org/officeDocument/2006/relationships/hyperlink" Target="https://console.cloud.baidu-int.com/devops/icafe/issue/FordPhase4Scrum-17434/show" TargetMode="External"/><Relationship Id="rId218" Type="http://schemas.openxmlformats.org/officeDocument/2006/relationships/hyperlink" Target="https://console.cloud.baidu-int.com/devops/icafe/issue/FordPhase4Scrum-9203/show" TargetMode="External"/><Relationship Id="rId239" Type="http://schemas.openxmlformats.org/officeDocument/2006/relationships/hyperlink" Target="https://console.cloud.baidu-int.com/devops/icafe/issue/FordPhase4Scrum-17602/show" TargetMode="External"/><Relationship Id="rId24" Type="http://schemas.openxmlformats.org/officeDocument/2006/relationships/hyperlink" Target="https://console.cloud.baidu-int.com/devops/icafe/issue/FordPhase4Scrum-9153/show" TargetMode="External"/><Relationship Id="rId45" Type="http://schemas.openxmlformats.org/officeDocument/2006/relationships/hyperlink" Target="https://console.cloud.baidu-int.com/devops/icafe/issue/FordPhase4Scrum-9188/show" TargetMode="External"/><Relationship Id="rId66" Type="http://schemas.openxmlformats.org/officeDocument/2006/relationships/hyperlink" Target="https://console.cloud.baidu-int.com/devops/icafe/issue/FordPhase4Scrum-9192/show" TargetMode="External"/><Relationship Id="rId87" Type="http://schemas.openxmlformats.org/officeDocument/2006/relationships/hyperlink" Target="https://console.cloud.baidu-int.com/devops/icafe/issue/FordPhase4Scrum-9223/show" TargetMode="External"/><Relationship Id="rId110" Type="http://schemas.openxmlformats.org/officeDocument/2006/relationships/hyperlink" Target="https://console.cloud.baidu-int.com/devops/icafe/issue/FordPhase4Scrum-9228/show" TargetMode="External"/><Relationship Id="rId131" Type="http://schemas.openxmlformats.org/officeDocument/2006/relationships/hyperlink" Target="https://console.cloud.baidu-int.com/devops/icafe/issue/FordPhase4Scrum-17012/show" TargetMode="External"/><Relationship Id="rId152" Type="http://schemas.openxmlformats.org/officeDocument/2006/relationships/hyperlink" Target="https://console.cloud.baidu-int.com/devops/icafe/issue/FordPhase4Scrum-9198/show" TargetMode="External"/><Relationship Id="rId173" Type="http://schemas.openxmlformats.org/officeDocument/2006/relationships/hyperlink" Target="https://console.cloud.baidu-int.com/devops/icafe/issue/FordPhase4Scrum-9166/show" TargetMode="External"/><Relationship Id="rId194" Type="http://schemas.openxmlformats.org/officeDocument/2006/relationships/hyperlink" Target="https://console.cloud.baidu-int.com/devops/icafe/issue/FordPhase4Scrum-9140/show" TargetMode="External"/><Relationship Id="rId208" Type="http://schemas.openxmlformats.org/officeDocument/2006/relationships/hyperlink" Target="https://console.cloud.baidu-int.com/devops/icafe/issue/FordPhase4Scrum-9135/show" TargetMode="External"/><Relationship Id="rId229" Type="http://schemas.openxmlformats.org/officeDocument/2006/relationships/hyperlink" Target="https://console.cloud.baidu-int.com/devops/icafe/issue/FordPhase4Scrum-17245/show" TargetMode="External"/><Relationship Id="rId240" Type="http://schemas.openxmlformats.org/officeDocument/2006/relationships/hyperlink" Target="https://console.cloud.baidu-int.com/devops/icafe/issue/FordPhase4Scrum-17602/show" TargetMode="External"/><Relationship Id="rId14" Type="http://schemas.openxmlformats.org/officeDocument/2006/relationships/hyperlink" Target="https://console.cloud.baidu-int.com/devops/icafe/issue/FordPhase4Scrum-9160/show" TargetMode="External"/><Relationship Id="rId35" Type="http://schemas.openxmlformats.org/officeDocument/2006/relationships/hyperlink" Target="https://console.cloud.baidu-int.com/devops/icafe/issue/FordPhase4Scrum-9162/show" TargetMode="External"/><Relationship Id="rId56" Type="http://schemas.openxmlformats.org/officeDocument/2006/relationships/hyperlink" Target="https://console.cloud.baidu-int.com/devops/icafe/issue/FordPhase4Scrum-9180/show" TargetMode="External"/><Relationship Id="rId77" Type="http://schemas.openxmlformats.org/officeDocument/2006/relationships/hyperlink" Target="https://console.cloud.baidu-int.com/devops/icafe/issue/FordPhase4Scrum-9218/show" TargetMode="External"/><Relationship Id="rId100" Type="http://schemas.openxmlformats.org/officeDocument/2006/relationships/hyperlink" Target="https://console.cloud.baidu-int.com/devops/icafe/issue/FordPhase4Scrum-9144/show" TargetMode="External"/><Relationship Id="rId8" Type="http://schemas.openxmlformats.org/officeDocument/2006/relationships/hyperlink" Target="https://console.cloud.baidu-int.com/devops/icafe/issue/FordPhase4Scrum-9148/show" TargetMode="External"/><Relationship Id="rId98" Type="http://schemas.openxmlformats.org/officeDocument/2006/relationships/hyperlink" Target="https://console.cloud.baidu-int.com/devops/icafe/issue/FordPhase4Scrum-9199/show" TargetMode="External"/><Relationship Id="rId121" Type="http://schemas.openxmlformats.org/officeDocument/2006/relationships/hyperlink" Target="https://console.cloud.baidu-int.com/devops/icafe/issue/FordPhase4Scrum-16952/show" TargetMode="External"/><Relationship Id="rId142" Type="http://schemas.openxmlformats.org/officeDocument/2006/relationships/hyperlink" Target="https://console.cloud.baidu-int.com/devops/icafe/issue/FordPhase4Scrum-9206/show" TargetMode="External"/><Relationship Id="rId163" Type="http://schemas.openxmlformats.org/officeDocument/2006/relationships/hyperlink" Target="https://console.cloud.baidu-int.com/devops/icafe/issue/FordPhase4Scrum-17025/show" TargetMode="External"/><Relationship Id="rId184" Type="http://schemas.openxmlformats.org/officeDocument/2006/relationships/hyperlink" Target="https://console.cloud.baidu-int.com/devops/icafe/issue/FordPhase4Scrum-17434/show" TargetMode="External"/><Relationship Id="rId219" Type="http://schemas.openxmlformats.org/officeDocument/2006/relationships/hyperlink" Target="https://console.cloud.baidu-int.com/devops/icafe/issue/FordPhase4Scrum-9219/show" TargetMode="External"/><Relationship Id="rId230" Type="http://schemas.openxmlformats.org/officeDocument/2006/relationships/hyperlink" Target="https://console.cloud.baidu-int.com/devops/icafe/issue/FordPhase4Scrum-17245/show" TargetMode="External"/><Relationship Id="rId25" Type="http://schemas.openxmlformats.org/officeDocument/2006/relationships/hyperlink" Target="https://console.cloud.baidu-int.com/devops/icafe/issue/FordPhase4Scrum-9152/show" TargetMode="External"/><Relationship Id="rId46" Type="http://schemas.openxmlformats.org/officeDocument/2006/relationships/hyperlink" Target="https://console.cloud.baidu-int.com/devops/icafe/issue/FordPhase4Scrum-9188/show" TargetMode="External"/><Relationship Id="rId67" Type="http://schemas.openxmlformats.org/officeDocument/2006/relationships/hyperlink" Target="https://console.cloud.baidu-int.com/devops/icafe/issue/FordPhase4Scrum-9191/show" TargetMode="External"/><Relationship Id="rId88" Type="http://schemas.openxmlformats.org/officeDocument/2006/relationships/hyperlink" Target="https://console.cloud.baidu-int.com/devops/icafe/issue/FordPhase4Scrum-9223/show" TargetMode="External"/><Relationship Id="rId111" Type="http://schemas.openxmlformats.org/officeDocument/2006/relationships/hyperlink" Target="https://console.cloud.baidu-int.com/devops/icafe/issue/FordPhase4Scrum-9227/show" TargetMode="External"/><Relationship Id="rId132" Type="http://schemas.openxmlformats.org/officeDocument/2006/relationships/hyperlink" Target="https://console.cloud.baidu-int.com/devops/icafe/issue/FordPhase4Scrum-17012/show" TargetMode="External"/><Relationship Id="rId153" Type="http://schemas.openxmlformats.org/officeDocument/2006/relationships/hyperlink" Target="https://console.cloud.baidu-int.com/devops/icafe/issue/FordPhase4Scrum-9197/show" TargetMode="External"/><Relationship Id="rId174" Type="http://schemas.openxmlformats.org/officeDocument/2006/relationships/hyperlink" Target="https://console.cloud.baidu-int.com/devops/icafe/issue/FordPhase4Scrum-9166/show" TargetMode="External"/><Relationship Id="rId195" Type="http://schemas.openxmlformats.org/officeDocument/2006/relationships/hyperlink" Target="https://console.cloud.baidu-int.com/devops/icafe/issue/FordPhase4Scrum-9141/show" TargetMode="External"/><Relationship Id="rId209" Type="http://schemas.openxmlformats.org/officeDocument/2006/relationships/hyperlink" Target="https://console.cloud.baidu-int.com/devops/icafe/issue/FordPhase4Scrum-9132/show" TargetMode="External"/><Relationship Id="rId220" Type="http://schemas.openxmlformats.org/officeDocument/2006/relationships/hyperlink" Target="https://console.cloud.baidu-int.com/devops/icafe/issue/FordPhase4Scrum-9219/show" TargetMode="External"/><Relationship Id="rId241" Type="http://schemas.openxmlformats.org/officeDocument/2006/relationships/hyperlink" Target="https://console.cloud.baidu-int.com/devops/icafe/issue/FordPhase4Scrum-17492/show" TargetMode="External"/><Relationship Id="rId15" Type="http://schemas.openxmlformats.org/officeDocument/2006/relationships/hyperlink" Target="https://console.cloud.baidu-int.com/devops/icafe/issue/FordPhase4Scrum-9159/show" TargetMode="External"/><Relationship Id="rId36" Type="http://schemas.openxmlformats.org/officeDocument/2006/relationships/hyperlink" Target="https://console.cloud.baidu-int.com/devops/icafe/issue/FordPhase4Scrum-9162/show" TargetMode="External"/><Relationship Id="rId57" Type="http://schemas.openxmlformats.org/officeDocument/2006/relationships/hyperlink" Target="https://console.cloud.baidu-int.com/devops/icafe/issue/FordPhase4Scrum-9179/show" TargetMode="External"/><Relationship Id="rId106" Type="http://schemas.openxmlformats.org/officeDocument/2006/relationships/hyperlink" Target="https://console.cloud.baidu-int.com/devops/icafe/issue/FordPhase4Scrum-9233/show" TargetMode="External"/><Relationship Id="rId127" Type="http://schemas.openxmlformats.org/officeDocument/2006/relationships/hyperlink" Target="https://console.cloud.baidu-int.com/devops/icafe/issue/FordPhase4Scrum-17010/show" TargetMode="External"/><Relationship Id="rId10" Type="http://schemas.openxmlformats.org/officeDocument/2006/relationships/hyperlink" Target="https://console.cloud.baidu-int.com/devops/icafe/issue/FordPhase4Scrum-9146/show" TargetMode="External"/><Relationship Id="rId31" Type="http://schemas.openxmlformats.org/officeDocument/2006/relationships/hyperlink" Target="https://console.cloud.baidu-int.com/devops/icafe/issue/FordPhase4Scrum-9165/show" TargetMode="External"/><Relationship Id="rId52" Type="http://schemas.openxmlformats.org/officeDocument/2006/relationships/hyperlink" Target="https://console.cloud.baidu-int.com/devops/icafe/issue/FordPhase4Scrum-9185/show" TargetMode="External"/><Relationship Id="rId73" Type="http://schemas.openxmlformats.org/officeDocument/2006/relationships/hyperlink" Target="https://console.cloud.baidu-int.com/devops/icafe/issue/FordPhase4Scrum-9209/show" TargetMode="External"/><Relationship Id="rId78" Type="http://schemas.openxmlformats.org/officeDocument/2006/relationships/hyperlink" Target="https://console.cloud.baidu-int.com/devops/icafe/issue/FordPhase4Scrum-9218/show" TargetMode="External"/><Relationship Id="rId94" Type="http://schemas.openxmlformats.org/officeDocument/2006/relationships/hyperlink" Target="https://console.cloud.baidu-int.com/devops/icafe/issue/FordPhase4Scrum-9201/show" TargetMode="External"/><Relationship Id="rId99" Type="http://schemas.openxmlformats.org/officeDocument/2006/relationships/hyperlink" Target="https://console.cloud.baidu-int.com/devops/icafe/issue/FordPhase4Scrum-9144/show" TargetMode="External"/><Relationship Id="rId101" Type="http://schemas.openxmlformats.org/officeDocument/2006/relationships/hyperlink" Target="https://console.cloud.baidu-int.com/devops/icafe/issue/FordPhase4Scrum-9167/show" TargetMode="External"/><Relationship Id="rId122" Type="http://schemas.openxmlformats.org/officeDocument/2006/relationships/hyperlink" Target="https://console.cloud.baidu-int.com/devops/icafe/issue/FordPhase4Scrum-16952/show" TargetMode="External"/><Relationship Id="rId143" Type="http://schemas.openxmlformats.org/officeDocument/2006/relationships/hyperlink" Target="https://console.cloud.baidu-int.com/devops/icafe/issue/FordPhase4Scrum-9210/show" TargetMode="External"/><Relationship Id="rId148" Type="http://schemas.openxmlformats.org/officeDocument/2006/relationships/hyperlink" Target="https://console.cloud.baidu-int.com/devops/icafe/issue/FordPhase4Scrum-17109/show" TargetMode="External"/><Relationship Id="rId164" Type="http://schemas.openxmlformats.org/officeDocument/2006/relationships/hyperlink" Target="https://console.cloud.baidu-int.com/devops/icafe/issue/FordPhase4Scrum-17025/show" TargetMode="External"/><Relationship Id="rId169" Type="http://schemas.openxmlformats.org/officeDocument/2006/relationships/hyperlink" Target="https://console.cloud.baidu-int.com/devops/icafe/issue/FordPhase4Scrum-17433/show" TargetMode="External"/><Relationship Id="rId185" Type="http://schemas.openxmlformats.org/officeDocument/2006/relationships/hyperlink" Target="https://console.cloud.baidu-int.com/devops/icafe/issue/FordPhase4Scrum-17506/show" TargetMode="External"/><Relationship Id="rId4" Type="http://schemas.openxmlformats.org/officeDocument/2006/relationships/hyperlink" Target="https://console.cloud.baidu-int.com/devops/icafe/issue/FordPhase4Scrum-9133/show" TargetMode="External"/><Relationship Id="rId9" Type="http://schemas.openxmlformats.org/officeDocument/2006/relationships/hyperlink" Target="https://console.cloud.baidu-int.com/devops/icafe/issue/FordPhase4Scrum-9147/show" TargetMode="External"/><Relationship Id="rId180" Type="http://schemas.openxmlformats.org/officeDocument/2006/relationships/hyperlink" Target="https://console.cloud.baidu-int.com/devops/icafe/issue/FordPhase4Scrum-17507/show" TargetMode="External"/><Relationship Id="rId210" Type="http://schemas.openxmlformats.org/officeDocument/2006/relationships/hyperlink" Target="https://console.cloud.baidu-int.com/devops/icafe/issue/FordPhase4Scrum-9132/show" TargetMode="External"/><Relationship Id="rId215" Type="http://schemas.openxmlformats.org/officeDocument/2006/relationships/hyperlink" Target="https://console.cloud.baidu-int.com/devops/icafe/issue/FordPhase4Scrum-9184/show" TargetMode="External"/><Relationship Id="rId236" Type="http://schemas.openxmlformats.org/officeDocument/2006/relationships/hyperlink" Target="https://console.cloud.baidu-int.com/devops/icafe/issue/FordPhase4Scrum-9220/show" TargetMode="External"/><Relationship Id="rId26" Type="http://schemas.openxmlformats.org/officeDocument/2006/relationships/hyperlink" Target="https://console.cloud.baidu-int.com/devops/icafe/issue/FordPhase4Scrum-9152/show" TargetMode="External"/><Relationship Id="rId231" Type="http://schemas.openxmlformats.org/officeDocument/2006/relationships/hyperlink" Target="https://console.cloud.baidu-int.com/devops/icafe/issue/FordPhase4Scrum-9168/show" TargetMode="External"/><Relationship Id="rId47" Type="http://schemas.openxmlformats.org/officeDocument/2006/relationships/hyperlink" Target="https://console.cloud.baidu-int.com/devops/icafe/issue/FordPhase4Scrum-9187/show" TargetMode="External"/><Relationship Id="rId68" Type="http://schemas.openxmlformats.org/officeDocument/2006/relationships/hyperlink" Target="https://console.cloud.baidu-int.com/devops/icafe/issue/FordPhase4Scrum-9191/show" TargetMode="External"/><Relationship Id="rId89" Type="http://schemas.openxmlformats.org/officeDocument/2006/relationships/hyperlink" Target="https://console.cloud.baidu-int.com/devops/icafe/issue/FordPhase4Scrum-9237/show" TargetMode="External"/><Relationship Id="rId112" Type="http://schemas.openxmlformats.org/officeDocument/2006/relationships/hyperlink" Target="https://console.cloud.baidu-int.com/devops/icafe/issue/FordPhase4Scrum-9227/show" TargetMode="External"/><Relationship Id="rId133" Type="http://schemas.openxmlformats.org/officeDocument/2006/relationships/hyperlink" Target="https://console.cloud.baidu-int.com/devops/icafe/issue/FordPhase4Scrum-17179/show" TargetMode="External"/><Relationship Id="rId154" Type="http://schemas.openxmlformats.org/officeDocument/2006/relationships/hyperlink" Target="https://console.cloud.baidu-int.com/devops/icafe/issue/FordPhase4Scrum-9197/show" TargetMode="External"/><Relationship Id="rId175" Type="http://schemas.openxmlformats.org/officeDocument/2006/relationships/hyperlink" Target="https://console.cloud.baidu-int.com/devops/icafe/issue/FordPhase4Scrum-9181/show" TargetMode="External"/><Relationship Id="rId196" Type="http://schemas.openxmlformats.org/officeDocument/2006/relationships/hyperlink" Target="https://console.cloud.baidu-int.com/devops/icafe/issue/FordPhase4Scrum-9142/show" TargetMode="External"/><Relationship Id="rId200" Type="http://schemas.openxmlformats.org/officeDocument/2006/relationships/hyperlink" Target="https://console.cloud.baidu-int.com/devops/icafe/issue/FordPhase4Scrum-9149/show" TargetMode="External"/><Relationship Id="rId16" Type="http://schemas.openxmlformats.org/officeDocument/2006/relationships/hyperlink" Target="https://console.cloud.baidu-int.com/devops/icafe/issue/FordPhase4Scrum-9158/show" TargetMode="External"/><Relationship Id="rId221" Type="http://schemas.openxmlformats.org/officeDocument/2006/relationships/hyperlink" Target="https://console.cloud.baidu-int.com/devops/icafe/issue/FordPhase4Scrum-9150/show" TargetMode="External"/><Relationship Id="rId242" Type="http://schemas.openxmlformats.org/officeDocument/2006/relationships/hyperlink" Target="https://console.cloud.baidu-int.com/devops/icafe/issue/FordPhase4Scrum-17492/show" TargetMode="External"/><Relationship Id="rId37" Type="http://schemas.openxmlformats.org/officeDocument/2006/relationships/hyperlink" Target="https://console.cloud.baidu-int.com/devops/icafe/issue/FordPhase4Scrum-9177/show" TargetMode="External"/><Relationship Id="rId58" Type="http://schemas.openxmlformats.org/officeDocument/2006/relationships/hyperlink" Target="https://console.cloud.baidu-int.com/devops/icafe/issue/FordPhase4Scrum-9179/show" TargetMode="External"/><Relationship Id="rId79" Type="http://schemas.openxmlformats.org/officeDocument/2006/relationships/hyperlink" Target="https://console.cloud.baidu-int.com/devops/icafe/issue/FordPhase4Scrum-9216/show" TargetMode="External"/><Relationship Id="rId102" Type="http://schemas.openxmlformats.org/officeDocument/2006/relationships/hyperlink" Target="https://console.cloud.baidu-int.com/devops/icafe/issue/FordPhase4Scrum-9167/show" TargetMode="External"/><Relationship Id="rId123" Type="http://schemas.openxmlformats.org/officeDocument/2006/relationships/hyperlink" Target="https://console.cloud.baidu-int.com/devops/icafe/issue/FordPhase4Scrum-17008/show" TargetMode="External"/><Relationship Id="rId144" Type="http://schemas.openxmlformats.org/officeDocument/2006/relationships/hyperlink" Target="https://console.cloud.baidu-int.com/devops/icafe/issue/FordPhase4Scrum-9210/show" TargetMode="External"/><Relationship Id="rId90" Type="http://schemas.openxmlformats.org/officeDocument/2006/relationships/hyperlink" Target="https://console.cloud.baidu-int.com/devops/icafe/issue/FordPhase4Scrum-9237/show" TargetMode="External"/><Relationship Id="rId165" Type="http://schemas.openxmlformats.org/officeDocument/2006/relationships/hyperlink" Target="https://console.cloud.baidu-int.com/devops/icafe/issue/FordPhase4Scrum-9196/show" TargetMode="External"/><Relationship Id="rId186" Type="http://schemas.openxmlformats.org/officeDocument/2006/relationships/hyperlink" Target="https://console.cloud.baidu-int.com/devops/icafe/issue/FordPhase4Scrum-17506/show" TargetMode="External"/><Relationship Id="rId211" Type="http://schemas.openxmlformats.org/officeDocument/2006/relationships/hyperlink" Target="https://console.cloud.baidu-int.com/devops/icafe/issue/FordPhase4Scrum-9174/show" TargetMode="External"/><Relationship Id="rId232" Type="http://schemas.openxmlformats.org/officeDocument/2006/relationships/hyperlink" Target="https://console.cloud.baidu-int.com/devops/icafe/issue/FordPhase4Scrum-9168/show" TargetMode="External"/><Relationship Id="rId27" Type="http://schemas.openxmlformats.org/officeDocument/2006/relationships/hyperlink" Target="https://console.cloud.baidu-int.com/devops/icafe/issue/FordPhase4Scrum-9151/show" TargetMode="External"/><Relationship Id="rId48" Type="http://schemas.openxmlformats.org/officeDocument/2006/relationships/hyperlink" Target="https://console.cloud.baidu-int.com/devops/icafe/issue/FordPhase4Scrum-9187/show" TargetMode="External"/><Relationship Id="rId69" Type="http://schemas.openxmlformats.org/officeDocument/2006/relationships/hyperlink" Target="https://console.cloud.baidu-int.com/devops/icafe/issue/FordPhase4Scrum-9190/show" TargetMode="External"/><Relationship Id="rId113" Type="http://schemas.openxmlformats.org/officeDocument/2006/relationships/hyperlink" Target="https://console.cloud.baidu-int.com/devops/icafe/issue/FordPhase4Scrum-16182/show" TargetMode="External"/><Relationship Id="rId134" Type="http://schemas.openxmlformats.org/officeDocument/2006/relationships/hyperlink" Target="https://console.cloud.baidu-int.com/devops/icafe/issue/FordPhase4Scrum-17179/show" TargetMode="External"/><Relationship Id="rId80" Type="http://schemas.openxmlformats.org/officeDocument/2006/relationships/hyperlink" Target="https://console.cloud.baidu-int.com/devops/icafe/issue/FordPhase4Scrum-9216/show" TargetMode="External"/><Relationship Id="rId155" Type="http://schemas.openxmlformats.org/officeDocument/2006/relationships/hyperlink" Target="https://console.cloud.baidu-int.com/devops/icafe/issue/FordPhase4Scrum-17001/show" TargetMode="External"/><Relationship Id="rId176" Type="http://schemas.openxmlformats.org/officeDocument/2006/relationships/hyperlink" Target="https://console.cloud.baidu-int.com/devops/icafe/issue/FordPhase4Scrum-9181/show" TargetMode="External"/><Relationship Id="rId197" Type="http://schemas.openxmlformats.org/officeDocument/2006/relationships/hyperlink" Target="https://console.cloud.baidu-int.com/devops/icafe/issue/FordPhase4Scrum-9146/show" TargetMode="External"/><Relationship Id="rId201" Type="http://schemas.openxmlformats.org/officeDocument/2006/relationships/hyperlink" Target="https://console.cloud.baidu-int.com/devops/icafe/issue/FordPhase4Scrum-9230/show" TargetMode="External"/><Relationship Id="rId222" Type="http://schemas.openxmlformats.org/officeDocument/2006/relationships/hyperlink" Target="https://console.cloud.baidu-int.com/devops/icafe/issue/FordPhase4Scrum-9150/show" TargetMode="External"/><Relationship Id="rId17" Type="http://schemas.openxmlformats.org/officeDocument/2006/relationships/hyperlink" Target="https://console.cloud.baidu-int.com/devops/icafe/issue/FordPhase4Scrum-9157/show" TargetMode="External"/><Relationship Id="rId38" Type="http://schemas.openxmlformats.org/officeDocument/2006/relationships/hyperlink" Target="https://console.cloud.baidu-int.com/devops/icafe/issue/FordPhase4Scrum-9177/show" TargetMode="External"/><Relationship Id="rId59" Type="http://schemas.openxmlformats.org/officeDocument/2006/relationships/hyperlink" Target="https://console.cloud.baidu-int.com/devops/icafe/issue/FordPhase4Scrum-9178/show" TargetMode="External"/><Relationship Id="rId103" Type="http://schemas.openxmlformats.org/officeDocument/2006/relationships/hyperlink" Target="https://console.cloud.baidu-int.com/devops/icafe/issue/FordPhase4Scrum-9229/show" TargetMode="External"/><Relationship Id="rId124" Type="http://schemas.openxmlformats.org/officeDocument/2006/relationships/hyperlink" Target="https://console.cloud.baidu-int.com/devops/icafe/issue/FordPhase4Scrum-17008/show" TargetMode="External"/><Relationship Id="rId70" Type="http://schemas.openxmlformats.org/officeDocument/2006/relationships/hyperlink" Target="https://console.cloud.baidu-int.com/devops/icafe/issue/FordPhase4Scrum-9190/show" TargetMode="External"/><Relationship Id="rId91" Type="http://schemas.openxmlformats.org/officeDocument/2006/relationships/hyperlink" Target="https://console.cloud.baidu-int.com/devops/icafe/issue/FordPhase4Scrum-9236/show" TargetMode="External"/><Relationship Id="rId145" Type="http://schemas.openxmlformats.org/officeDocument/2006/relationships/hyperlink" Target="https://console.cloud.baidu-int.com/devops/icafe/issue/FordPhase4Scrum-16161/show" TargetMode="External"/><Relationship Id="rId166" Type="http://schemas.openxmlformats.org/officeDocument/2006/relationships/hyperlink" Target="https://console.cloud.baidu-int.com/devops/icafe/issue/FordPhase4Scrum-9196/show" TargetMode="External"/><Relationship Id="rId187" Type="http://schemas.openxmlformats.org/officeDocument/2006/relationships/hyperlink" Target="https://console.cloud.baidu-int.com/devops/icafe/issue/FordPhase4Scrum-9195/show" TargetMode="External"/><Relationship Id="rId1" Type="http://schemas.openxmlformats.org/officeDocument/2006/relationships/hyperlink" Target="https://console.cloud.baidu-int.com/devops/icafe/issue/FordPhase4Scrum-9139/show" TargetMode="External"/><Relationship Id="rId212" Type="http://schemas.openxmlformats.org/officeDocument/2006/relationships/hyperlink" Target="https://console.cloud.baidu-int.com/devops/icafe/issue/FordPhase4Scrum-9174/show" TargetMode="External"/><Relationship Id="rId233" Type="http://schemas.openxmlformats.org/officeDocument/2006/relationships/hyperlink" Target="https://console.cloud.baidu-int.com/devops/icafe/issue/FordPhase4Scrum-9221/show" TargetMode="External"/><Relationship Id="rId28" Type="http://schemas.openxmlformats.org/officeDocument/2006/relationships/hyperlink" Target="https://console.cloud.baidu-int.com/devops/icafe/issue/FordPhase4Scrum-9151/show" TargetMode="External"/><Relationship Id="rId49" Type="http://schemas.openxmlformats.org/officeDocument/2006/relationships/hyperlink" Target="https://console.cloud.baidu-int.com/devops/icafe/issue/FordPhase4Scrum-9186/show" TargetMode="External"/><Relationship Id="rId114" Type="http://schemas.openxmlformats.org/officeDocument/2006/relationships/hyperlink" Target="https://console.cloud.baidu-int.com/devops/icafe/issue/FordPhase4Scrum-16182/show" TargetMode="External"/><Relationship Id="rId60" Type="http://schemas.openxmlformats.org/officeDocument/2006/relationships/hyperlink" Target="https://console.cloud.baidu-int.com/devops/icafe/issue/FordPhase4Scrum-9178/show" TargetMode="External"/><Relationship Id="rId81" Type="http://schemas.openxmlformats.org/officeDocument/2006/relationships/hyperlink" Target="https://console.cloud.baidu-int.com/devops/icafe/issue/FordPhase4Scrum-9215/show" TargetMode="External"/><Relationship Id="rId135" Type="http://schemas.openxmlformats.org/officeDocument/2006/relationships/hyperlink" Target="https://console.cloud.baidu-int.com/devops/icafe/issue/FordPhase4Scrum-9239/show" TargetMode="External"/><Relationship Id="rId156" Type="http://schemas.openxmlformats.org/officeDocument/2006/relationships/hyperlink" Target="https://console.cloud.baidu-int.com/devops/icafe/issue/FordPhase4Scrum-17001/show" TargetMode="External"/><Relationship Id="rId177" Type="http://schemas.openxmlformats.org/officeDocument/2006/relationships/hyperlink" Target="https://console.cloud.baidu-int.com/devops/icafe/issue/FordPhase4Scrum-17502/show" TargetMode="External"/><Relationship Id="rId198" Type="http://schemas.openxmlformats.org/officeDocument/2006/relationships/hyperlink" Target="https://console.cloud.baidu-int.com/devops/icafe/issue/FordPhase4Scrum-9147/show" TargetMode="External"/><Relationship Id="rId202" Type="http://schemas.openxmlformats.org/officeDocument/2006/relationships/hyperlink" Target="https://console.cloud.baidu-int.com/devops/icafe/issue/FordPhase4Scrum-9231/show" TargetMode="External"/><Relationship Id="rId223" Type="http://schemas.openxmlformats.org/officeDocument/2006/relationships/hyperlink" Target="https://console.cloud.baidu-int.com/devops/icafe/issue/FordPhase4Scrum-9137/show" TargetMode="External"/><Relationship Id="rId18" Type="http://schemas.openxmlformats.org/officeDocument/2006/relationships/hyperlink" Target="https://console.cloud.baidu-int.com/devops/icafe/issue/FordPhase4Scrum-9156/show" TargetMode="External"/><Relationship Id="rId39" Type="http://schemas.openxmlformats.org/officeDocument/2006/relationships/hyperlink" Target="https://console.cloud.baidu-int.com/devops/icafe/issue/FordPhase4Scrum-9176/show" TargetMode="External"/><Relationship Id="rId50" Type="http://schemas.openxmlformats.org/officeDocument/2006/relationships/hyperlink" Target="https://console.cloud.baidu-int.com/devops/icafe/issue/FordPhase4Scrum-9186/show" TargetMode="External"/><Relationship Id="rId104" Type="http://schemas.openxmlformats.org/officeDocument/2006/relationships/hyperlink" Target="https://console.cloud.baidu-int.com/devops/icafe/issue/FordPhase4Scrum-9229/show" TargetMode="External"/><Relationship Id="rId125" Type="http://schemas.openxmlformats.org/officeDocument/2006/relationships/hyperlink" Target="https://console.cloud.baidu-int.com/devops/icafe/issue/FordPhase4Scrum-17009/show" TargetMode="External"/><Relationship Id="rId146" Type="http://schemas.openxmlformats.org/officeDocument/2006/relationships/hyperlink" Target="https://console.cloud.baidu-int.com/devops/icafe/issue/FordPhase4Scrum-16161/show" TargetMode="External"/><Relationship Id="rId167" Type="http://schemas.openxmlformats.org/officeDocument/2006/relationships/hyperlink" Target="https://console.cloud.baidu-int.com/devops/icafe/issue/FordPhase4Scrum-17432/show" TargetMode="External"/><Relationship Id="rId188" Type="http://schemas.openxmlformats.org/officeDocument/2006/relationships/hyperlink" Target="https://console.cloud.baidu-int.com/devops/icafe/issue/FordPhase4Scrum-9195/show" TargetMode="External"/><Relationship Id="rId71" Type="http://schemas.openxmlformats.org/officeDocument/2006/relationships/hyperlink" Target="https://console.cloud.baidu-int.com/devops/icafe/issue/FordPhase4Scrum-9235/show" TargetMode="External"/><Relationship Id="rId92" Type="http://schemas.openxmlformats.org/officeDocument/2006/relationships/hyperlink" Target="https://console.cloud.baidu-int.com/devops/icafe/issue/FordPhase4Scrum-9236/show" TargetMode="External"/><Relationship Id="rId213" Type="http://schemas.openxmlformats.org/officeDocument/2006/relationships/hyperlink" Target="https://console.cloud.baidu-int.com/devops/icafe/issue/FordPhase4Scrum-9170/show" TargetMode="External"/><Relationship Id="rId234" Type="http://schemas.openxmlformats.org/officeDocument/2006/relationships/hyperlink" Target="https://console.cloud.baidu-int.com/devops/icafe/issue/FordPhase4Scrum-9221/show" TargetMode="External"/><Relationship Id="rId2" Type="http://schemas.openxmlformats.org/officeDocument/2006/relationships/hyperlink" Target="https://console.cloud.baidu-int.com/devops/icafe/issue/FordPhase4Scrum-9139/show" TargetMode="External"/><Relationship Id="rId29" Type="http://schemas.openxmlformats.org/officeDocument/2006/relationships/hyperlink" Target="https://console.cloud.baidu-int.com/devops/icafe/issue/FordPhase4Scrum-9232/show" TargetMode="External"/><Relationship Id="rId40" Type="http://schemas.openxmlformats.org/officeDocument/2006/relationships/hyperlink" Target="https://console.cloud.baidu-int.com/devops/icafe/issue/FordPhase4Scrum-9176/show" TargetMode="External"/><Relationship Id="rId115" Type="http://schemas.openxmlformats.org/officeDocument/2006/relationships/hyperlink" Target="https://console.cloud.baidu-int.com/devops/icafe/issue/FordPhase4Scrum-9217/show" TargetMode="External"/><Relationship Id="rId136" Type="http://schemas.openxmlformats.org/officeDocument/2006/relationships/hyperlink" Target="https://console.cloud.baidu-int.com/devops/icafe/issue/FordPhase4Scrum-9239/show" TargetMode="External"/><Relationship Id="rId157" Type="http://schemas.openxmlformats.org/officeDocument/2006/relationships/hyperlink" Target="https://console.cloud.baidu-int.com/devops/icafe/issue/FordPhase4Scrum-17073/show" TargetMode="External"/><Relationship Id="rId178" Type="http://schemas.openxmlformats.org/officeDocument/2006/relationships/hyperlink" Target="https://console.cloud.baidu-int.com/devops/icafe/issue/FordPhase4Scrum-17502/show" TargetMode="External"/><Relationship Id="rId61" Type="http://schemas.openxmlformats.org/officeDocument/2006/relationships/hyperlink" Target="https://console.cloud.baidu-int.com/devops/icafe/issue/FordPhase4Scrum-9194/show" TargetMode="External"/><Relationship Id="rId82" Type="http://schemas.openxmlformats.org/officeDocument/2006/relationships/hyperlink" Target="https://console.cloud.baidu-int.com/devops/icafe/issue/FordPhase4Scrum-9215/show" TargetMode="External"/><Relationship Id="rId199" Type="http://schemas.openxmlformats.org/officeDocument/2006/relationships/hyperlink" Target="https://console.cloud.baidu-int.com/devops/icafe/issue/FordPhase4Scrum-9148/show" TargetMode="External"/><Relationship Id="rId203" Type="http://schemas.openxmlformats.org/officeDocument/2006/relationships/hyperlink" Target="https://console.cloud.baidu-int.com/devops/icafe/issue/FordPhase4Scrum-9133/show" TargetMode="External"/><Relationship Id="rId19" Type="http://schemas.openxmlformats.org/officeDocument/2006/relationships/hyperlink" Target="https://console.cloud.baidu-int.com/devops/icafe/issue/FordPhase4Scrum-9155/show" TargetMode="External"/><Relationship Id="rId224" Type="http://schemas.openxmlformats.org/officeDocument/2006/relationships/hyperlink" Target="https://console.cloud.baidu-int.com/devops/icafe/issue/FordPhase4Scrum-9137/show" TargetMode="External"/><Relationship Id="rId30" Type="http://schemas.openxmlformats.org/officeDocument/2006/relationships/hyperlink" Target="https://console.cloud.baidu-int.com/devops/icafe/issue/FordPhase4Scrum-9232/show" TargetMode="External"/><Relationship Id="rId105" Type="http://schemas.openxmlformats.org/officeDocument/2006/relationships/hyperlink" Target="https://console.cloud.baidu-int.com/devops/icafe/issue/FordPhase4Scrum-9233/show" TargetMode="External"/><Relationship Id="rId126" Type="http://schemas.openxmlformats.org/officeDocument/2006/relationships/hyperlink" Target="https://console.cloud.baidu-int.com/devops/icafe/issue/FordPhase4Scrum-17009/show" TargetMode="External"/><Relationship Id="rId147" Type="http://schemas.openxmlformats.org/officeDocument/2006/relationships/hyperlink" Target="https://console.cloud.baidu-int.com/devops/icafe/issue/FordPhase4Scrum-17109/show" TargetMode="External"/><Relationship Id="rId168" Type="http://schemas.openxmlformats.org/officeDocument/2006/relationships/hyperlink" Target="https://console.cloud.baidu-int.com/devops/icafe/issue/FordPhase4Scrum-17432/show" TargetMode="External"/><Relationship Id="rId51" Type="http://schemas.openxmlformats.org/officeDocument/2006/relationships/hyperlink" Target="https://console.cloud.baidu-int.com/devops/icafe/issue/FordPhase4Scrum-9185/show" TargetMode="External"/><Relationship Id="rId72" Type="http://schemas.openxmlformats.org/officeDocument/2006/relationships/hyperlink" Target="https://console.cloud.baidu-int.com/devops/icafe/issue/FordPhase4Scrum-9235/show" TargetMode="External"/><Relationship Id="rId93" Type="http://schemas.openxmlformats.org/officeDocument/2006/relationships/hyperlink" Target="https://console.cloud.baidu-int.com/devops/icafe/issue/FordPhase4Scrum-9201/show" TargetMode="External"/><Relationship Id="rId189" Type="http://schemas.openxmlformats.org/officeDocument/2006/relationships/hyperlink" Target="https://console.cloud.baidu-int.com/devops/icafe/issue/FordPhase4Scrum-9156/show" TargetMode="External"/><Relationship Id="rId3" Type="http://schemas.openxmlformats.org/officeDocument/2006/relationships/hyperlink" Target="https://console.cloud.baidu-int.com/devops/icafe/issue/FordPhase4Scrum-9134/show" TargetMode="External"/><Relationship Id="rId214" Type="http://schemas.openxmlformats.org/officeDocument/2006/relationships/hyperlink" Target="https://console.cloud.baidu-int.com/devops/icafe/issue/FordPhase4Scrum-9170/show" TargetMode="External"/><Relationship Id="rId235" Type="http://schemas.openxmlformats.org/officeDocument/2006/relationships/hyperlink" Target="https://console.cloud.baidu-int.com/devops/icafe/issue/FordPhase4Scrum-9220/show" TargetMode="External"/><Relationship Id="rId116" Type="http://schemas.openxmlformats.org/officeDocument/2006/relationships/hyperlink" Target="https://console.cloud.baidu-int.com/devops/icafe/issue/FordPhase4Scrum-9217/show" TargetMode="External"/><Relationship Id="rId137" Type="http://schemas.openxmlformats.org/officeDocument/2006/relationships/hyperlink" Target="https://console.cloud.baidu-int.com/devops/icafe/issue/FordPhase4Scrum-17174/show" TargetMode="External"/><Relationship Id="rId158" Type="http://schemas.openxmlformats.org/officeDocument/2006/relationships/hyperlink" Target="https://console.cloud.baidu-int.com/devops/icafe/issue/FordPhase4Scrum-17073/show" TargetMode="External"/><Relationship Id="rId20" Type="http://schemas.openxmlformats.org/officeDocument/2006/relationships/hyperlink" Target="https://console.cloud.baidu-int.com/devops/icafe/issue/FordPhase4Scrum-9155/show" TargetMode="External"/><Relationship Id="rId41" Type="http://schemas.openxmlformats.org/officeDocument/2006/relationships/hyperlink" Target="https://console.cloud.baidu-int.com/devops/icafe/issue/FordPhase4Scrum-9173/show" TargetMode="External"/><Relationship Id="rId62" Type="http://schemas.openxmlformats.org/officeDocument/2006/relationships/hyperlink" Target="https://console.cloud.baidu-int.com/devops/icafe/issue/FordPhase4Scrum-9194/show" TargetMode="External"/><Relationship Id="rId83" Type="http://schemas.openxmlformats.org/officeDocument/2006/relationships/hyperlink" Target="https://console.cloud.baidu-int.com/devops/icafe/issue/FordPhase4Scrum-9225/show" TargetMode="External"/><Relationship Id="rId179" Type="http://schemas.openxmlformats.org/officeDocument/2006/relationships/hyperlink" Target="https://console.cloud.baidu-int.com/devops/icafe/issue/FordPhase4Scrum-17507/show" TargetMode="External"/><Relationship Id="rId190" Type="http://schemas.openxmlformats.org/officeDocument/2006/relationships/hyperlink" Target="https://console.cloud.baidu-int.com/devops/icafe/issue/FordPhase4Scrum-9157/show" TargetMode="External"/><Relationship Id="rId204" Type="http://schemas.openxmlformats.org/officeDocument/2006/relationships/hyperlink" Target="https://console.cloud.baidu-int.com/devops/icafe/issue/FordPhase4Scrum-9134/show" TargetMode="External"/><Relationship Id="rId225" Type="http://schemas.openxmlformats.org/officeDocument/2006/relationships/hyperlink" Target="https://console.cloud.baidu-int.com/devops/icafe/issue/FordPhase4Scrum-9136/sho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755C-5208-4F42-BB83-48075DA337C6}">
  <dimension ref="A1:K77"/>
  <sheetViews>
    <sheetView zoomScaleNormal="82" workbookViewId="0">
      <selection activeCell="G10" sqref="G10"/>
    </sheetView>
  </sheetViews>
  <sheetFormatPr defaultColWidth="10.84375" defaultRowHeight="13.5"/>
  <cols>
    <col min="1" max="1" width="15.15234375" style="5" customWidth="1"/>
    <col min="2" max="2" width="18.3046875" style="5" bestFit="1" customWidth="1"/>
    <col min="3" max="3" width="12.69140625" style="5" bestFit="1" customWidth="1"/>
    <col min="4" max="4" width="19.3046875" style="5" bestFit="1" customWidth="1"/>
    <col min="5" max="5" width="11.15234375" style="5" bestFit="1" customWidth="1"/>
    <col min="6" max="6" width="26.4609375" style="5" bestFit="1" customWidth="1"/>
    <col min="7" max="7" width="15" style="5" customWidth="1"/>
    <col min="8" max="8" width="23" style="5" bestFit="1" customWidth="1"/>
    <col min="9" max="9" width="17.4609375" style="5" bestFit="1" customWidth="1"/>
    <col min="10" max="10" width="15.3046875" style="5" customWidth="1"/>
    <col min="11" max="11" width="45.84375" style="5" bestFit="1" customWidth="1"/>
    <col min="12" max="16384" width="10.84375" style="5"/>
  </cols>
  <sheetData>
    <row r="1" spans="1:11" ht="14" thickBot="1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6"/>
    </row>
    <row r="2" spans="1:11" ht="18" thickBo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9"/>
    </row>
    <row r="3" spans="1:11" ht="14" thickBot="1">
      <c r="A3" s="140" t="s">
        <v>1</v>
      </c>
      <c r="B3" s="141"/>
      <c r="C3" s="141"/>
      <c r="D3" s="141"/>
      <c r="E3" s="141"/>
      <c r="F3" s="141"/>
      <c r="G3" s="141"/>
      <c r="H3" s="141"/>
      <c r="I3" s="141"/>
      <c r="J3" s="141"/>
      <c r="K3" s="142"/>
    </row>
    <row r="4" spans="1:11" ht="14" thickBot="1">
      <c r="A4" s="6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1"/>
      <c r="G4" s="1"/>
      <c r="H4" s="1"/>
      <c r="I4" s="1"/>
      <c r="J4" s="1"/>
      <c r="K4" s="9"/>
    </row>
    <row r="5" spans="1:11" ht="14" thickBot="1">
      <c r="A5" s="10" t="s">
        <v>7</v>
      </c>
      <c r="B5" s="11" t="s">
        <v>8</v>
      </c>
      <c r="C5" s="12">
        <v>1</v>
      </c>
      <c r="D5" s="12" t="s">
        <v>9</v>
      </c>
      <c r="E5" s="13"/>
      <c r="F5" s="1"/>
      <c r="G5" s="1"/>
      <c r="H5" s="1"/>
      <c r="I5" s="1"/>
      <c r="J5" s="1"/>
      <c r="K5" s="9"/>
    </row>
    <row r="6" spans="1:11">
      <c r="A6" s="10" t="s">
        <v>10</v>
      </c>
      <c r="B6" s="11" t="s">
        <v>11</v>
      </c>
      <c r="C6" s="271" t="s">
        <v>1703</v>
      </c>
      <c r="D6" s="15" t="s">
        <v>1704</v>
      </c>
      <c r="E6" s="13"/>
      <c r="F6" s="1"/>
      <c r="G6" s="1"/>
      <c r="H6" s="1"/>
      <c r="I6" s="1"/>
      <c r="J6" s="1"/>
      <c r="K6" s="9"/>
    </row>
    <row r="7" spans="1:1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5"/>
    </row>
    <row r="8" spans="1:11" ht="14" thickBot="1">
      <c r="A8" s="146" t="s">
        <v>12</v>
      </c>
      <c r="B8" s="147"/>
      <c r="C8" s="147"/>
      <c r="D8" s="147"/>
      <c r="E8" s="147"/>
      <c r="F8" s="147"/>
      <c r="G8" s="147"/>
      <c r="H8" s="147"/>
      <c r="I8" s="147"/>
      <c r="J8" s="147"/>
      <c r="K8" s="148"/>
    </row>
    <row r="9" spans="1:11" ht="14" thickBot="1">
      <c r="A9" s="6" t="s">
        <v>13</v>
      </c>
      <c r="B9" s="7" t="s">
        <v>3</v>
      </c>
      <c r="C9" s="7" t="s">
        <v>4</v>
      </c>
      <c r="D9" s="7" t="s">
        <v>14</v>
      </c>
      <c r="E9" s="8" t="s">
        <v>6</v>
      </c>
      <c r="F9" s="1"/>
      <c r="G9" s="1"/>
      <c r="H9" s="1"/>
      <c r="I9" s="1"/>
      <c r="J9" s="1"/>
      <c r="K9" s="9"/>
    </row>
    <row r="10" spans="1:11" ht="27.5" thickBot="1">
      <c r="A10" s="149" t="s">
        <v>15</v>
      </c>
      <c r="B10" s="11" t="s">
        <v>16</v>
      </c>
      <c r="C10" s="11" t="s">
        <v>17</v>
      </c>
      <c r="D10" s="2" t="s">
        <v>18</v>
      </c>
      <c r="E10" s="2" t="s">
        <v>19</v>
      </c>
      <c r="F10" s="1"/>
      <c r="G10" s="1"/>
      <c r="H10" s="1"/>
      <c r="I10" s="1"/>
      <c r="J10" s="1"/>
      <c r="K10" s="9"/>
    </row>
    <row r="11" spans="1:11">
      <c r="A11" s="150"/>
      <c r="B11" s="11" t="s">
        <v>20</v>
      </c>
      <c r="C11" s="11" t="s">
        <v>21</v>
      </c>
      <c r="D11" s="11" t="s">
        <v>1705</v>
      </c>
      <c r="E11" s="3" t="s">
        <v>22</v>
      </c>
      <c r="F11" s="1"/>
      <c r="G11" s="1"/>
      <c r="H11" s="1"/>
      <c r="I11" s="1"/>
      <c r="J11" s="1"/>
      <c r="K11" s="9"/>
    </row>
    <row r="12" spans="1:11" ht="14" thickBot="1">
      <c r="A12" s="151" t="s">
        <v>23</v>
      </c>
      <c r="B12" s="11" t="s">
        <v>24</v>
      </c>
      <c r="C12" s="2" t="s">
        <v>25</v>
      </c>
      <c r="D12" s="2" t="s">
        <v>25</v>
      </c>
      <c r="E12" s="11" t="s">
        <v>26</v>
      </c>
      <c r="F12" s="1"/>
      <c r="G12" s="1"/>
      <c r="H12" s="1"/>
      <c r="I12" s="1"/>
      <c r="J12" s="1"/>
      <c r="K12" s="9"/>
    </row>
    <row r="13" spans="1:11" ht="14" thickBot="1">
      <c r="A13" s="152"/>
      <c r="B13" s="11" t="s">
        <v>27</v>
      </c>
      <c r="C13" s="2" t="s">
        <v>22</v>
      </c>
      <c r="D13" s="2" t="s">
        <v>28</v>
      </c>
      <c r="E13" s="3" t="s">
        <v>22</v>
      </c>
      <c r="F13" s="1"/>
      <c r="G13" s="1"/>
      <c r="H13" s="1"/>
      <c r="I13" s="1"/>
      <c r="J13" s="1"/>
      <c r="K13" s="9"/>
    </row>
    <row r="14" spans="1:11" ht="14" thickBot="1">
      <c r="A14" s="152"/>
      <c r="B14" s="11" t="s">
        <v>29</v>
      </c>
      <c r="C14" s="2" t="s">
        <v>22</v>
      </c>
      <c r="D14" s="2" t="s">
        <v>28</v>
      </c>
      <c r="E14" s="3" t="s">
        <v>22</v>
      </c>
      <c r="F14" s="1"/>
      <c r="G14" s="1"/>
      <c r="H14" s="1"/>
      <c r="I14" s="1"/>
      <c r="J14" s="1"/>
      <c r="K14" s="9"/>
    </row>
    <row r="15" spans="1:11" ht="14" thickBot="1">
      <c r="A15" s="152"/>
      <c r="B15" s="11" t="s">
        <v>30</v>
      </c>
      <c r="C15" s="2" t="s">
        <v>22</v>
      </c>
      <c r="D15" s="2" t="s">
        <v>28</v>
      </c>
      <c r="E15" s="3" t="s">
        <v>22</v>
      </c>
      <c r="F15" s="1"/>
      <c r="G15" s="1"/>
      <c r="H15" s="1"/>
      <c r="I15" s="1"/>
      <c r="J15" s="1"/>
      <c r="K15" s="9"/>
    </row>
    <row r="16" spans="1:11" ht="14" thickBot="1">
      <c r="A16" s="153"/>
      <c r="B16" s="11" t="s">
        <v>31</v>
      </c>
      <c r="C16" s="2" t="s">
        <v>22</v>
      </c>
      <c r="D16" s="2" t="s">
        <v>28</v>
      </c>
      <c r="E16" s="3" t="s">
        <v>22</v>
      </c>
      <c r="F16" s="1"/>
      <c r="G16" s="1"/>
      <c r="H16" s="1"/>
      <c r="I16" s="1"/>
      <c r="J16" s="1"/>
      <c r="K16" s="9"/>
    </row>
    <row r="17" spans="1:1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5"/>
    </row>
    <row r="18" spans="1:11" ht="14" thickBot="1">
      <c r="A18" s="146" t="s">
        <v>32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8"/>
    </row>
    <row r="19" spans="1:11" ht="14" thickBot="1">
      <c r="A19" s="6" t="s">
        <v>33</v>
      </c>
      <c r="B19" s="7" t="s">
        <v>3</v>
      </c>
      <c r="C19" s="7" t="s">
        <v>4</v>
      </c>
      <c r="D19" s="7" t="s">
        <v>5</v>
      </c>
      <c r="E19" s="8" t="s">
        <v>6</v>
      </c>
      <c r="F19" s="1"/>
      <c r="G19" s="1"/>
      <c r="H19" s="1"/>
      <c r="I19" s="1"/>
      <c r="J19" s="1"/>
      <c r="K19" s="9"/>
    </row>
    <row r="20" spans="1:11" ht="14" thickBot="1">
      <c r="A20" s="149" t="s">
        <v>34</v>
      </c>
      <c r="B20" s="11" t="s">
        <v>35</v>
      </c>
      <c r="C20" s="12">
        <v>0.92</v>
      </c>
      <c r="D20" s="12" t="s">
        <v>22</v>
      </c>
      <c r="E20" s="12" t="s">
        <v>22</v>
      </c>
      <c r="F20" s="1"/>
      <c r="G20" s="1"/>
      <c r="H20" s="1"/>
      <c r="I20" s="1"/>
      <c r="J20" s="1"/>
      <c r="K20" s="9"/>
    </row>
    <row r="21" spans="1:11" ht="14" thickBot="1">
      <c r="A21" s="154"/>
      <c r="B21" s="11" t="s">
        <v>36</v>
      </c>
      <c r="C21" s="12">
        <v>0.9</v>
      </c>
      <c r="D21" s="12" t="s">
        <v>22</v>
      </c>
      <c r="E21" s="12" t="s">
        <v>22</v>
      </c>
      <c r="F21" s="1"/>
      <c r="G21" s="1"/>
      <c r="H21" s="1"/>
      <c r="I21" s="1"/>
      <c r="J21" s="1"/>
      <c r="K21" s="9"/>
    </row>
    <row r="22" spans="1:11" ht="14" thickBot="1">
      <c r="A22" s="150"/>
      <c r="B22" s="11" t="s">
        <v>37</v>
      </c>
      <c r="C22" s="12">
        <v>0.85</v>
      </c>
      <c r="D22" s="12" t="s">
        <v>22</v>
      </c>
      <c r="E22" s="12" t="s">
        <v>22</v>
      </c>
      <c r="F22" s="1"/>
      <c r="G22" s="1"/>
      <c r="H22" s="1"/>
      <c r="I22" s="1"/>
      <c r="J22" s="1"/>
      <c r="K22" s="9"/>
    </row>
    <row r="23" spans="1:11" ht="14" thickBot="1">
      <c r="A23" s="155" t="s">
        <v>38</v>
      </c>
      <c r="B23" s="11" t="s">
        <v>35</v>
      </c>
      <c r="C23" s="12">
        <v>0.85</v>
      </c>
      <c r="D23" s="12" t="s">
        <v>22</v>
      </c>
      <c r="E23" s="12" t="s">
        <v>22</v>
      </c>
      <c r="F23" s="1"/>
      <c r="G23" s="1"/>
      <c r="H23" s="1"/>
      <c r="I23" s="1"/>
      <c r="J23" s="1"/>
      <c r="K23" s="9"/>
    </row>
    <row r="24" spans="1:11" ht="15.75" customHeight="1" thickBot="1">
      <c r="A24" s="156"/>
      <c r="B24" s="11" t="s">
        <v>39</v>
      </c>
      <c r="C24" s="12">
        <v>0.85</v>
      </c>
      <c r="D24" s="12" t="s">
        <v>22</v>
      </c>
      <c r="E24" s="12" t="s">
        <v>22</v>
      </c>
      <c r="F24" s="1"/>
      <c r="G24" s="1"/>
      <c r="H24" s="1"/>
      <c r="I24" s="1"/>
      <c r="J24" s="1"/>
      <c r="K24" s="9"/>
    </row>
    <row r="25" spans="1:11" ht="15.75" customHeight="1" thickBot="1">
      <c r="A25" s="157"/>
      <c r="B25" s="11" t="s">
        <v>40</v>
      </c>
      <c r="C25" s="12">
        <v>0.8</v>
      </c>
      <c r="D25" s="12" t="s">
        <v>22</v>
      </c>
      <c r="E25" s="12" t="s">
        <v>22</v>
      </c>
      <c r="F25" s="1"/>
      <c r="G25" s="1"/>
      <c r="H25" s="1"/>
      <c r="I25" s="1"/>
      <c r="J25" s="1"/>
      <c r="K25" s="9"/>
    </row>
    <row r="26" spans="1:11" ht="14" thickBot="1">
      <c r="A26" s="155" t="s">
        <v>41</v>
      </c>
      <c r="B26" s="11" t="s">
        <v>42</v>
      </c>
      <c r="C26" s="12" t="s">
        <v>43</v>
      </c>
      <c r="D26" s="12" t="s">
        <v>22</v>
      </c>
      <c r="E26" s="12" t="s">
        <v>22</v>
      </c>
      <c r="F26" s="1"/>
      <c r="G26" s="1"/>
      <c r="H26" s="1"/>
      <c r="I26" s="1"/>
      <c r="J26" s="1"/>
      <c r="K26" s="9"/>
    </row>
    <row r="27" spans="1:11" ht="15.75" customHeight="1" thickBot="1">
      <c r="A27" s="157"/>
      <c r="B27" s="11" t="s">
        <v>44</v>
      </c>
      <c r="C27" s="12" t="s">
        <v>45</v>
      </c>
      <c r="D27" s="12" t="s">
        <v>22</v>
      </c>
      <c r="E27" s="12" t="s">
        <v>22</v>
      </c>
      <c r="F27" s="1"/>
      <c r="G27" s="1"/>
      <c r="H27" s="1"/>
      <c r="I27" s="1"/>
      <c r="J27" s="1"/>
      <c r="K27" s="9"/>
    </row>
    <row r="28" spans="1:11">
      <c r="A28" s="143"/>
      <c r="B28" s="144"/>
      <c r="C28" s="144"/>
      <c r="D28" s="144"/>
      <c r="E28" s="144"/>
      <c r="F28" s="144"/>
      <c r="G28" s="144"/>
      <c r="H28" s="144"/>
      <c r="I28" s="144"/>
      <c r="J28" s="144"/>
      <c r="K28" s="145"/>
    </row>
    <row r="29" spans="1:11" ht="14" thickBot="1">
      <c r="A29" s="143"/>
      <c r="B29" s="144"/>
      <c r="C29" s="144"/>
      <c r="D29" s="144"/>
      <c r="E29" s="144"/>
      <c r="F29" s="144"/>
      <c r="G29" s="144"/>
      <c r="H29" s="144"/>
      <c r="I29" s="144"/>
      <c r="J29" s="144"/>
      <c r="K29" s="145"/>
    </row>
    <row r="30" spans="1:11" ht="14" thickBot="1">
      <c r="A30" s="134" t="s">
        <v>46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6"/>
    </row>
    <row r="31" spans="1:11">
      <c r="A31" s="158" t="s">
        <v>1681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60"/>
    </row>
    <row r="32" spans="1:11" ht="14" thickBot="1">
      <c r="A32" s="134" t="s">
        <v>47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6"/>
    </row>
    <row r="33" spans="1:11" ht="14" thickBot="1">
      <c r="A33" s="134" t="s">
        <v>48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6"/>
    </row>
    <row r="34" spans="1:11" ht="15.75" customHeight="1" thickBot="1">
      <c r="A34" s="32" t="s">
        <v>374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10"/>
    </row>
    <row r="35" spans="1:11" ht="14" thickBot="1">
      <c r="A35" s="161" t="s">
        <v>49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3"/>
    </row>
    <row r="36" spans="1:11" ht="14" thickBot="1">
      <c r="A36" s="3" t="s">
        <v>50</v>
      </c>
      <c r="B36" s="164" t="s">
        <v>51</v>
      </c>
      <c r="C36" s="164"/>
      <c r="D36" s="164"/>
      <c r="E36" s="164"/>
      <c r="F36" s="164"/>
      <c r="G36" s="164"/>
      <c r="H36" s="164"/>
      <c r="I36" s="164"/>
      <c r="J36" s="164"/>
      <c r="K36" s="164"/>
    </row>
    <row r="37" spans="1:11" ht="14" thickBot="1">
      <c r="A37" s="107" t="s">
        <v>52</v>
      </c>
      <c r="B37" s="164" t="s">
        <v>53</v>
      </c>
      <c r="C37" s="164"/>
      <c r="D37" s="164"/>
      <c r="E37" s="164"/>
      <c r="F37" s="164"/>
      <c r="G37" s="164"/>
      <c r="H37" s="164"/>
      <c r="I37" s="164"/>
      <c r="J37" s="164"/>
      <c r="K37" s="164"/>
    </row>
    <row r="38" spans="1:11" ht="32" customHeight="1" thickBot="1">
      <c r="A38" s="3" t="s">
        <v>54</v>
      </c>
      <c r="B38" s="164" t="s">
        <v>378</v>
      </c>
      <c r="C38" s="164"/>
      <c r="D38" s="164"/>
      <c r="E38" s="164"/>
      <c r="F38" s="164"/>
      <c r="G38" s="164"/>
      <c r="H38" s="164"/>
      <c r="I38" s="164"/>
      <c r="J38" s="164"/>
      <c r="K38" s="164"/>
    </row>
    <row r="39" spans="1:11" ht="14" thickBot="1">
      <c r="A39" s="3" t="s">
        <v>55</v>
      </c>
      <c r="B39" s="164" t="s">
        <v>379</v>
      </c>
      <c r="C39" s="164"/>
      <c r="D39" s="164"/>
      <c r="E39" s="164"/>
      <c r="F39" s="164"/>
      <c r="G39" s="164"/>
      <c r="H39" s="164"/>
      <c r="I39" s="164"/>
      <c r="J39" s="164"/>
      <c r="K39" s="164"/>
    </row>
    <row r="40" spans="1:11" ht="14" thickBot="1">
      <c r="A40" s="3" t="s">
        <v>56</v>
      </c>
      <c r="B40" s="164" t="s">
        <v>380</v>
      </c>
      <c r="C40" s="164"/>
      <c r="D40" s="164"/>
      <c r="E40" s="164"/>
      <c r="F40" s="164"/>
      <c r="G40" s="164"/>
      <c r="H40" s="164"/>
      <c r="I40" s="164"/>
      <c r="J40" s="164"/>
      <c r="K40" s="164"/>
    </row>
    <row r="41" spans="1:11" ht="14" thickBot="1">
      <c r="A41" s="3" t="s">
        <v>57</v>
      </c>
      <c r="B41" s="164" t="s">
        <v>58</v>
      </c>
      <c r="C41" s="164"/>
      <c r="D41" s="164"/>
      <c r="E41" s="164"/>
      <c r="F41" s="164"/>
      <c r="G41" s="164"/>
      <c r="H41" s="164"/>
      <c r="I41" s="164"/>
      <c r="J41" s="164"/>
      <c r="K41" s="164"/>
    </row>
    <row r="42" spans="1:11" ht="16" customHeight="1" thickBot="1">
      <c r="A42" s="3" t="s">
        <v>59</v>
      </c>
      <c r="B42" s="164" t="s">
        <v>1682</v>
      </c>
      <c r="C42" s="164"/>
      <c r="D42" s="164"/>
      <c r="E42" s="164"/>
      <c r="F42" s="164"/>
      <c r="G42" s="164"/>
      <c r="H42" s="164"/>
      <c r="I42" s="164"/>
      <c r="J42" s="164"/>
      <c r="K42" s="164"/>
    </row>
    <row r="43" spans="1:11" ht="15" customHeight="1" thickBot="1">
      <c r="A43" s="3" t="s">
        <v>60</v>
      </c>
      <c r="B43" s="164" t="s">
        <v>1679</v>
      </c>
      <c r="C43" s="164"/>
      <c r="D43" s="164"/>
      <c r="E43" s="164"/>
      <c r="F43" s="164"/>
      <c r="G43" s="164"/>
      <c r="H43" s="164"/>
      <c r="I43" s="164"/>
      <c r="J43" s="164"/>
      <c r="K43" s="164"/>
    </row>
    <row r="44" spans="1:11" ht="13.5" customHeight="1" thickBot="1">
      <c r="A44" s="3" t="s">
        <v>61</v>
      </c>
      <c r="B44" s="164" t="s">
        <v>1679</v>
      </c>
      <c r="C44" s="164"/>
      <c r="D44" s="164"/>
      <c r="E44" s="164"/>
      <c r="F44" s="164"/>
      <c r="G44" s="164"/>
      <c r="H44" s="164"/>
      <c r="I44" s="164"/>
      <c r="J44" s="164"/>
      <c r="K44" s="164"/>
    </row>
    <row r="45" spans="1:11" ht="13.5" customHeight="1" thickBot="1">
      <c r="A45" s="3" t="s">
        <v>62</v>
      </c>
      <c r="B45" s="164" t="s">
        <v>1679</v>
      </c>
      <c r="C45" s="164"/>
      <c r="D45" s="164"/>
      <c r="E45" s="164"/>
      <c r="F45" s="164"/>
      <c r="G45" s="164"/>
      <c r="H45" s="164"/>
      <c r="I45" s="164"/>
      <c r="J45" s="164"/>
      <c r="K45" s="164"/>
    </row>
    <row r="46" spans="1:11" ht="14" thickBot="1">
      <c r="A46" s="3" t="s">
        <v>63</v>
      </c>
      <c r="B46" s="164" t="s">
        <v>58</v>
      </c>
      <c r="C46" s="164"/>
      <c r="D46" s="164"/>
      <c r="E46" s="164"/>
      <c r="F46" s="164"/>
      <c r="G46" s="164"/>
      <c r="H46" s="164"/>
      <c r="I46" s="164"/>
      <c r="J46" s="164"/>
      <c r="K46" s="164"/>
    </row>
    <row r="47" spans="1:11" ht="16" customHeight="1" thickBot="1">
      <c r="A47" s="3" t="s">
        <v>64</v>
      </c>
      <c r="B47" s="164" t="s">
        <v>377</v>
      </c>
      <c r="C47" s="164"/>
      <c r="D47" s="164"/>
      <c r="E47" s="164"/>
      <c r="F47" s="164"/>
      <c r="G47" s="164"/>
      <c r="H47" s="164"/>
      <c r="I47" s="164"/>
      <c r="J47" s="164"/>
      <c r="K47" s="164"/>
    </row>
    <row r="48" spans="1:11" ht="14" thickBot="1">
      <c r="A48" s="3" t="s">
        <v>65</v>
      </c>
      <c r="B48" s="171" t="s">
        <v>1683</v>
      </c>
      <c r="C48" s="171"/>
      <c r="D48" s="171"/>
      <c r="E48" s="171"/>
      <c r="F48" s="171"/>
      <c r="G48" s="171"/>
      <c r="H48" s="171"/>
      <c r="I48" s="171"/>
      <c r="J48" s="171"/>
      <c r="K48" s="171"/>
    </row>
    <row r="49" spans="1:11" ht="29" customHeight="1" thickBot="1">
      <c r="A49" s="108" t="s">
        <v>66</v>
      </c>
      <c r="B49" s="164" t="s">
        <v>1684</v>
      </c>
      <c r="C49" s="164"/>
      <c r="D49" s="164"/>
      <c r="E49" s="164"/>
      <c r="F49" s="164"/>
      <c r="G49" s="164"/>
      <c r="H49" s="164"/>
      <c r="I49" s="164"/>
      <c r="J49" s="164"/>
      <c r="K49" s="164"/>
    </row>
    <row r="50" spans="1:11" ht="14" thickBot="1">
      <c r="A50" s="3" t="s">
        <v>67</v>
      </c>
      <c r="B50" s="164" t="s">
        <v>68</v>
      </c>
      <c r="C50" s="164"/>
      <c r="D50" s="164"/>
      <c r="E50" s="164"/>
      <c r="F50" s="164"/>
      <c r="G50" s="164"/>
      <c r="H50" s="164"/>
      <c r="I50" s="164"/>
      <c r="J50" s="164"/>
      <c r="K50" s="164"/>
    </row>
    <row r="51" spans="1:11" ht="16" customHeight="1" thickBot="1">
      <c r="A51" s="3" t="s">
        <v>69</v>
      </c>
      <c r="B51" s="164" t="s">
        <v>1685</v>
      </c>
      <c r="C51" s="164"/>
      <c r="D51" s="164"/>
      <c r="E51" s="164"/>
      <c r="F51" s="164"/>
      <c r="G51" s="164"/>
      <c r="H51" s="164"/>
      <c r="I51" s="164"/>
      <c r="J51" s="164"/>
      <c r="K51" s="164"/>
    </row>
    <row r="52" spans="1:11" ht="16" customHeight="1" thickBot="1">
      <c r="A52" s="3" t="s">
        <v>70</v>
      </c>
      <c r="B52" s="164" t="s">
        <v>68</v>
      </c>
      <c r="C52" s="164"/>
      <c r="D52" s="164"/>
      <c r="E52" s="164"/>
      <c r="F52" s="164"/>
      <c r="G52" s="164"/>
      <c r="H52" s="164"/>
      <c r="I52" s="164"/>
      <c r="J52" s="164"/>
      <c r="K52" s="164"/>
    </row>
    <row r="53" spans="1:11" ht="14" thickBot="1">
      <c r="A53" s="134" t="s">
        <v>71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6"/>
    </row>
    <row r="54" spans="1:11" ht="41" thickBot="1">
      <c r="A54" s="164" t="s">
        <v>72</v>
      </c>
      <c r="B54" s="164"/>
      <c r="C54" s="2" t="s">
        <v>73</v>
      </c>
      <c r="D54" s="16" t="s">
        <v>74</v>
      </c>
      <c r="E54" s="11" t="s">
        <v>75</v>
      </c>
      <c r="F54" s="11" t="s">
        <v>76</v>
      </c>
      <c r="G54" s="17" t="s">
        <v>77</v>
      </c>
      <c r="H54" s="11" t="s">
        <v>78</v>
      </c>
      <c r="I54" s="11" t="s">
        <v>79</v>
      </c>
      <c r="J54" s="11" t="s">
        <v>80</v>
      </c>
      <c r="K54" s="11" t="s">
        <v>81</v>
      </c>
    </row>
    <row r="55" spans="1:11" ht="14" thickBot="1">
      <c r="A55" s="164" t="s">
        <v>82</v>
      </c>
      <c r="B55" s="164"/>
      <c r="C55" s="2">
        <v>184</v>
      </c>
      <c r="D55" s="11">
        <v>179</v>
      </c>
      <c r="E55" s="12">
        <f>D55/C55</f>
        <v>0.97282608695652173</v>
      </c>
      <c r="F55" s="18">
        <v>179</v>
      </c>
      <c r="G55" s="12">
        <f>F55/D55</f>
        <v>1</v>
      </c>
      <c r="H55" s="12">
        <f t="shared" ref="H55:H72" si="0">F55/C55</f>
        <v>0.97282608695652173</v>
      </c>
      <c r="I55" s="18">
        <v>0</v>
      </c>
      <c r="J55" s="149">
        <v>3</v>
      </c>
      <c r="K55" s="172" t="s">
        <v>83</v>
      </c>
    </row>
    <row r="56" spans="1:11" ht="31.5" customHeight="1" thickBot="1">
      <c r="A56" s="164" t="s">
        <v>84</v>
      </c>
      <c r="B56" s="164"/>
      <c r="C56" s="2">
        <v>71</v>
      </c>
      <c r="D56" s="11">
        <v>68</v>
      </c>
      <c r="E56" s="12">
        <f t="shared" ref="E56:E68" si="1">D56/C56</f>
        <v>0.95774647887323938</v>
      </c>
      <c r="F56" s="11">
        <v>68</v>
      </c>
      <c r="G56" s="12">
        <f t="shared" ref="G56:G72" si="2">F56/D56</f>
        <v>1</v>
      </c>
      <c r="H56" s="12">
        <f t="shared" si="0"/>
        <v>0.95774647887323938</v>
      </c>
      <c r="I56" s="18">
        <v>0</v>
      </c>
      <c r="J56" s="150"/>
      <c r="K56" s="173"/>
    </row>
    <row r="57" spans="1:11" ht="14" thickBot="1">
      <c r="A57" s="164" t="s">
        <v>52</v>
      </c>
      <c r="B57" s="164"/>
      <c r="C57" s="112">
        <v>106</v>
      </c>
      <c r="D57" s="112">
        <v>57</v>
      </c>
      <c r="E57" s="14">
        <f t="shared" si="1"/>
        <v>0.53773584905660377</v>
      </c>
      <c r="F57" s="113">
        <v>56</v>
      </c>
      <c r="G57" s="14">
        <f t="shared" si="2"/>
        <v>0.98245614035087714</v>
      </c>
      <c r="H57" s="14">
        <f t="shared" si="0"/>
        <v>0.52830188679245282</v>
      </c>
      <c r="I57" s="114">
        <v>0</v>
      </c>
      <c r="J57" s="114">
        <v>0</v>
      </c>
      <c r="K57" s="113" t="s">
        <v>53</v>
      </c>
    </row>
    <row r="58" spans="1:11" ht="48" customHeight="1">
      <c r="A58" s="164" t="s">
        <v>54</v>
      </c>
      <c r="B58" s="164"/>
      <c r="C58" s="20">
        <v>4094</v>
      </c>
      <c r="D58" s="2">
        <v>3910</v>
      </c>
      <c r="E58" s="12">
        <f t="shared" si="1"/>
        <v>0.9550561797752809</v>
      </c>
      <c r="F58" s="11">
        <v>3894</v>
      </c>
      <c r="G58" s="12">
        <f>F58/D58</f>
        <v>0.99590792838874675</v>
      </c>
      <c r="H58" s="12">
        <f t="shared" si="0"/>
        <v>0.95114802149487054</v>
      </c>
      <c r="I58" s="18">
        <v>0</v>
      </c>
      <c r="J58" s="18">
        <v>5</v>
      </c>
      <c r="K58" s="124" t="s">
        <v>378</v>
      </c>
    </row>
    <row r="59" spans="1:11" ht="15" customHeight="1" thickBot="1">
      <c r="A59" s="164" t="s">
        <v>55</v>
      </c>
      <c r="B59" s="164"/>
      <c r="C59" s="21">
        <v>1567</v>
      </c>
      <c r="D59" s="21">
        <v>1567</v>
      </c>
      <c r="E59" s="22">
        <f t="shared" si="1"/>
        <v>1</v>
      </c>
      <c r="F59" s="23">
        <v>1561</v>
      </c>
      <c r="G59" s="12">
        <f t="shared" si="2"/>
        <v>0.99617102744096997</v>
      </c>
      <c r="H59" s="12">
        <f t="shared" si="0"/>
        <v>0.99617102744096997</v>
      </c>
      <c r="I59" s="18">
        <v>0</v>
      </c>
      <c r="J59" s="18">
        <v>4</v>
      </c>
      <c r="K59" s="113"/>
    </row>
    <row r="60" spans="1:11" ht="16.5" customHeight="1" thickBot="1">
      <c r="A60" s="164" t="s">
        <v>56</v>
      </c>
      <c r="B60" s="164"/>
      <c r="C60" s="21">
        <v>40</v>
      </c>
      <c r="D60" s="23">
        <v>40</v>
      </c>
      <c r="E60" s="22">
        <f t="shared" si="1"/>
        <v>1</v>
      </c>
      <c r="F60" s="23">
        <v>40</v>
      </c>
      <c r="G60" s="12">
        <f t="shared" si="2"/>
        <v>1</v>
      </c>
      <c r="H60" s="22">
        <f t="shared" si="0"/>
        <v>1</v>
      </c>
      <c r="I60" s="18">
        <v>0</v>
      </c>
      <c r="J60" s="18">
        <v>0</v>
      </c>
      <c r="K60" s="113"/>
    </row>
    <row r="61" spans="1:11" ht="17.25" customHeight="1" thickBot="1">
      <c r="A61" s="164" t="s">
        <v>57</v>
      </c>
      <c r="B61" s="164"/>
      <c r="C61" s="2">
        <v>618</v>
      </c>
      <c r="D61" s="11">
        <v>618</v>
      </c>
      <c r="E61" s="12">
        <f t="shared" si="1"/>
        <v>1</v>
      </c>
      <c r="F61" s="11">
        <v>598</v>
      </c>
      <c r="G61" s="12">
        <f t="shared" si="2"/>
        <v>0.96763754045307449</v>
      </c>
      <c r="H61" s="12">
        <f t="shared" si="0"/>
        <v>0.96763754045307449</v>
      </c>
      <c r="I61" s="18">
        <v>0</v>
      </c>
      <c r="J61" s="18">
        <v>1</v>
      </c>
      <c r="K61" s="113"/>
    </row>
    <row r="62" spans="1:11">
      <c r="A62" s="164" t="s">
        <v>59</v>
      </c>
      <c r="B62" s="164"/>
      <c r="C62" s="2">
        <v>291</v>
      </c>
      <c r="D62" s="11">
        <v>285</v>
      </c>
      <c r="E62" s="12">
        <f t="shared" si="1"/>
        <v>0.97938144329896903</v>
      </c>
      <c r="F62" s="18">
        <v>277</v>
      </c>
      <c r="G62" s="12">
        <f t="shared" si="2"/>
        <v>0.97192982456140353</v>
      </c>
      <c r="H62" s="12">
        <f t="shared" si="0"/>
        <v>0.95189003436426112</v>
      </c>
      <c r="I62" s="18">
        <v>0</v>
      </c>
      <c r="J62" s="18">
        <v>1</v>
      </c>
      <c r="K62" s="113" t="s">
        <v>1676</v>
      </c>
    </row>
    <row r="63" spans="1:11">
      <c r="A63" s="164" t="s">
        <v>60</v>
      </c>
      <c r="B63" s="164"/>
      <c r="C63" s="37">
        <v>565</v>
      </c>
      <c r="D63" s="19">
        <v>550</v>
      </c>
      <c r="E63" s="12">
        <f t="shared" si="1"/>
        <v>0.97345132743362828</v>
      </c>
      <c r="F63" s="11">
        <v>547</v>
      </c>
      <c r="G63" s="12">
        <f t="shared" si="2"/>
        <v>0.99454545454545451</v>
      </c>
      <c r="H63" s="12">
        <f t="shared" si="0"/>
        <v>0.96814159292035395</v>
      </c>
      <c r="I63" s="18">
        <v>0</v>
      </c>
      <c r="J63" s="18">
        <v>0</v>
      </c>
      <c r="K63" s="113" t="s">
        <v>1675</v>
      </c>
    </row>
    <row r="64" spans="1:11">
      <c r="A64" s="164" t="s">
        <v>61</v>
      </c>
      <c r="B64" s="164"/>
      <c r="C64" s="2">
        <v>179</v>
      </c>
      <c r="D64" s="18">
        <v>178</v>
      </c>
      <c r="E64" s="12">
        <f t="shared" si="1"/>
        <v>0.994413407821229</v>
      </c>
      <c r="F64" s="18">
        <v>178</v>
      </c>
      <c r="G64" s="12">
        <f t="shared" si="2"/>
        <v>1</v>
      </c>
      <c r="H64" s="12">
        <f t="shared" si="0"/>
        <v>0.994413407821229</v>
      </c>
      <c r="I64" s="18">
        <v>0</v>
      </c>
      <c r="J64" s="18">
        <v>0</v>
      </c>
      <c r="K64" s="113" t="s">
        <v>1675</v>
      </c>
    </row>
    <row r="65" spans="1:11">
      <c r="A65" s="164" t="s">
        <v>62</v>
      </c>
      <c r="B65" s="164"/>
      <c r="C65" s="2">
        <v>259</v>
      </c>
      <c r="D65" s="11">
        <v>256</v>
      </c>
      <c r="E65" s="12">
        <f t="shared" si="1"/>
        <v>0.98841698841698844</v>
      </c>
      <c r="F65" s="11">
        <v>256</v>
      </c>
      <c r="G65" s="12">
        <f t="shared" si="2"/>
        <v>1</v>
      </c>
      <c r="H65" s="12">
        <f t="shared" si="0"/>
        <v>0.98841698841698844</v>
      </c>
      <c r="I65" s="18">
        <v>0</v>
      </c>
      <c r="J65" s="18">
        <v>0</v>
      </c>
      <c r="K65" s="113" t="s">
        <v>1675</v>
      </c>
    </row>
    <row r="66" spans="1:11">
      <c r="A66" s="164" t="s">
        <v>63</v>
      </c>
      <c r="B66" s="164"/>
      <c r="C66" s="2">
        <v>154</v>
      </c>
      <c r="D66" s="2">
        <v>154</v>
      </c>
      <c r="E66" s="12">
        <f t="shared" si="1"/>
        <v>1</v>
      </c>
      <c r="F66" s="11">
        <v>150</v>
      </c>
      <c r="G66" s="12">
        <f t="shared" si="2"/>
        <v>0.97402597402597402</v>
      </c>
      <c r="H66" s="12">
        <f t="shared" si="0"/>
        <v>0.97402597402597402</v>
      </c>
      <c r="I66" s="18">
        <v>1</v>
      </c>
      <c r="J66" s="18">
        <v>0</v>
      </c>
      <c r="K66" s="113"/>
    </row>
    <row r="67" spans="1:11">
      <c r="A67" s="164" t="s">
        <v>64</v>
      </c>
      <c r="B67" s="164"/>
      <c r="C67" s="2">
        <v>137</v>
      </c>
      <c r="D67" s="11">
        <v>128</v>
      </c>
      <c r="E67" s="12">
        <f t="shared" si="1"/>
        <v>0.93430656934306566</v>
      </c>
      <c r="F67" s="11">
        <v>126</v>
      </c>
      <c r="G67" s="12">
        <f t="shared" si="2"/>
        <v>0.984375</v>
      </c>
      <c r="H67" s="12">
        <f t="shared" si="0"/>
        <v>0.91970802919708028</v>
      </c>
      <c r="I67" s="18">
        <v>0</v>
      </c>
      <c r="J67" s="18">
        <v>3</v>
      </c>
      <c r="K67" s="113" t="s">
        <v>377</v>
      </c>
    </row>
    <row r="68" spans="1:11">
      <c r="A68" s="164" t="s">
        <v>85</v>
      </c>
      <c r="B68" s="164"/>
      <c r="C68" s="2">
        <v>315</v>
      </c>
      <c r="D68" s="4">
        <v>314</v>
      </c>
      <c r="E68" s="12">
        <f t="shared" si="1"/>
        <v>0.99682539682539684</v>
      </c>
      <c r="F68" s="2">
        <v>309</v>
      </c>
      <c r="G68" s="12">
        <f t="shared" si="2"/>
        <v>0.98407643312101911</v>
      </c>
      <c r="H68" s="12">
        <f t="shared" si="0"/>
        <v>0.98095238095238091</v>
      </c>
      <c r="I68" s="18">
        <v>1</v>
      </c>
      <c r="J68" s="18">
        <v>0</v>
      </c>
      <c r="K68" s="113" t="s">
        <v>86</v>
      </c>
    </row>
    <row r="69" spans="1:11" ht="30.75" customHeight="1">
      <c r="A69" s="164" t="s">
        <v>87</v>
      </c>
      <c r="B69" s="164"/>
      <c r="C69" s="2">
        <v>328</v>
      </c>
      <c r="D69" s="4">
        <v>229</v>
      </c>
      <c r="E69" s="12">
        <f>D69/C69</f>
        <v>0.69817073170731703</v>
      </c>
      <c r="F69" s="2">
        <v>229</v>
      </c>
      <c r="G69" s="12">
        <f t="shared" si="2"/>
        <v>1</v>
      </c>
      <c r="H69" s="12">
        <f t="shared" si="0"/>
        <v>0.69817073170731703</v>
      </c>
      <c r="I69" s="18">
        <v>0</v>
      </c>
      <c r="J69" s="18">
        <v>1</v>
      </c>
      <c r="K69" s="124" t="s">
        <v>1677</v>
      </c>
    </row>
    <row r="70" spans="1:11">
      <c r="A70" s="164" t="s">
        <v>67</v>
      </c>
      <c r="B70" s="164"/>
      <c r="C70" s="2">
        <v>76</v>
      </c>
      <c r="D70" s="4">
        <v>75</v>
      </c>
      <c r="E70" s="12">
        <f t="shared" ref="E70:E72" si="3">D70/C70</f>
        <v>0.98684210526315785</v>
      </c>
      <c r="F70" s="2">
        <v>75</v>
      </c>
      <c r="G70" s="12">
        <f t="shared" si="2"/>
        <v>1</v>
      </c>
      <c r="H70" s="12">
        <f t="shared" si="0"/>
        <v>0.98684210526315785</v>
      </c>
      <c r="I70" s="18">
        <v>0</v>
      </c>
      <c r="J70" s="18">
        <v>0</v>
      </c>
      <c r="K70" s="113" t="s">
        <v>88</v>
      </c>
    </row>
    <row r="71" spans="1:11">
      <c r="A71" s="164" t="s">
        <v>69</v>
      </c>
      <c r="B71" s="164"/>
      <c r="C71" s="2">
        <v>94</v>
      </c>
      <c r="D71" s="4">
        <v>83</v>
      </c>
      <c r="E71" s="12">
        <f t="shared" si="3"/>
        <v>0.88297872340425532</v>
      </c>
      <c r="F71" s="2">
        <v>83</v>
      </c>
      <c r="G71" s="12">
        <f t="shared" si="2"/>
        <v>1</v>
      </c>
      <c r="H71" s="12">
        <f t="shared" si="0"/>
        <v>0.88297872340425532</v>
      </c>
      <c r="I71" s="18">
        <v>0</v>
      </c>
      <c r="J71" s="18">
        <v>0</v>
      </c>
      <c r="K71" s="124" t="s">
        <v>1678</v>
      </c>
    </row>
    <row r="72" spans="1:11" ht="14" thickBot="1">
      <c r="A72" s="164" t="s">
        <v>70</v>
      </c>
      <c r="B72" s="164"/>
      <c r="C72" s="2">
        <v>66</v>
      </c>
      <c r="D72" s="4">
        <v>66</v>
      </c>
      <c r="E72" s="12">
        <f t="shared" si="3"/>
        <v>1</v>
      </c>
      <c r="F72" s="2">
        <v>66</v>
      </c>
      <c r="G72" s="12">
        <f t="shared" si="2"/>
        <v>1</v>
      </c>
      <c r="H72" s="12">
        <f t="shared" si="0"/>
        <v>1</v>
      </c>
      <c r="I72" s="18">
        <v>0</v>
      </c>
      <c r="J72" s="18">
        <v>0</v>
      </c>
      <c r="K72" s="124"/>
    </row>
    <row r="73" spans="1:11" ht="16" customHeight="1" thickBot="1">
      <c r="A73" s="164" t="s">
        <v>89</v>
      </c>
      <c r="B73" s="164"/>
      <c r="C73" s="169" t="str">
        <f>CONCATENATE("全部模块用例总执行数/全部模块用例总数=",TEXT(SUM(D55:D72)/SUM(C55:C72),"0%"))</f>
        <v>全部模块用例总执行数/全部模块用例总数=96%</v>
      </c>
      <c r="D73" s="169"/>
      <c r="E73" s="169"/>
      <c r="F73" s="170"/>
      <c r="G73" s="168" t="str">
        <f>CONCATENATE("执行通过率(执行成功数/测试执行数）=",TEXT(SUM(F55:F72)/SUM(D55:D72),"0%"))</f>
        <v>执行通过率(执行成功数/测试执行数）=99%</v>
      </c>
      <c r="H73" s="169"/>
      <c r="I73" s="169"/>
      <c r="J73" s="169"/>
      <c r="K73" s="170"/>
    </row>
    <row r="74" spans="1:11" ht="16" customHeight="1" thickBot="1">
      <c r="A74" s="134" t="s">
        <v>90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6"/>
    </row>
    <row r="75" spans="1:11" ht="14" thickBot="1">
      <c r="A75" s="165" t="s">
        <v>91</v>
      </c>
      <c r="B75" s="166"/>
      <c r="C75" s="167"/>
      <c r="D75" s="165" t="s">
        <v>375</v>
      </c>
      <c r="E75" s="166"/>
      <c r="F75" s="167"/>
      <c r="G75" s="11"/>
      <c r="H75" s="11"/>
      <c r="I75" s="11"/>
      <c r="J75" s="11"/>
      <c r="K75" s="11"/>
    </row>
    <row r="76" spans="1:11" ht="14" thickBot="1">
      <c r="A76" s="165" t="s">
        <v>92</v>
      </c>
      <c r="B76" s="166"/>
      <c r="C76" s="167"/>
      <c r="D76" s="165" t="s">
        <v>376</v>
      </c>
      <c r="E76" s="166"/>
      <c r="F76" s="167"/>
      <c r="G76" s="11"/>
      <c r="H76" s="11"/>
      <c r="I76" s="11"/>
      <c r="J76" s="11"/>
      <c r="K76" s="11"/>
    </row>
    <row r="77" spans="1:11" ht="14" thickBot="1">
      <c r="A77" s="165" t="s">
        <v>93</v>
      </c>
      <c r="B77" s="166"/>
      <c r="C77" s="167"/>
      <c r="D77" s="165" t="s">
        <v>94</v>
      </c>
      <c r="E77" s="166"/>
      <c r="F77" s="167"/>
      <c r="G77" s="11"/>
      <c r="H77" s="11"/>
      <c r="I77" s="11"/>
      <c r="J77" s="11"/>
      <c r="K77" s="11"/>
    </row>
  </sheetData>
  <mergeCells count="68">
    <mergeCell ref="A67:B67"/>
    <mergeCell ref="A68:B68"/>
    <mergeCell ref="A69:B69"/>
    <mergeCell ref="A70:B70"/>
    <mergeCell ref="A71:B71"/>
    <mergeCell ref="A57:B57"/>
    <mergeCell ref="A58:B58"/>
    <mergeCell ref="A59:B59"/>
    <mergeCell ref="A60:B60"/>
    <mergeCell ref="A61:B61"/>
    <mergeCell ref="A54:B54"/>
    <mergeCell ref="A55:B55"/>
    <mergeCell ref="A56:B56"/>
    <mergeCell ref="B47:K47"/>
    <mergeCell ref="B48:K48"/>
    <mergeCell ref="B49:K49"/>
    <mergeCell ref="B50:K50"/>
    <mergeCell ref="B51:K51"/>
    <mergeCell ref="J55:J56"/>
    <mergeCell ref="K55:K56"/>
    <mergeCell ref="A77:C77"/>
    <mergeCell ref="A62:B62"/>
    <mergeCell ref="D77:F77"/>
    <mergeCell ref="A74:K74"/>
    <mergeCell ref="A75:C75"/>
    <mergeCell ref="D75:F75"/>
    <mergeCell ref="A76:C76"/>
    <mergeCell ref="D76:F76"/>
    <mergeCell ref="G73:K73"/>
    <mergeCell ref="A63:B63"/>
    <mergeCell ref="A64:B64"/>
    <mergeCell ref="A65:B65"/>
    <mergeCell ref="A66:B66"/>
    <mergeCell ref="A72:B72"/>
    <mergeCell ref="A73:B73"/>
    <mergeCell ref="C73:F73"/>
    <mergeCell ref="A33:K33"/>
    <mergeCell ref="A35:K35"/>
    <mergeCell ref="A53:K53"/>
    <mergeCell ref="B36:K36"/>
    <mergeCell ref="B39:K39"/>
    <mergeCell ref="B40:K40"/>
    <mergeCell ref="B41:K41"/>
    <mergeCell ref="B42:K42"/>
    <mergeCell ref="B46:K46"/>
    <mergeCell ref="B43:K43"/>
    <mergeCell ref="B44:K44"/>
    <mergeCell ref="B45:K45"/>
    <mergeCell ref="B52:K52"/>
    <mergeCell ref="B37:K37"/>
    <mergeCell ref="B38:K38"/>
    <mergeCell ref="A23:A25"/>
    <mergeCell ref="A26:A27"/>
    <mergeCell ref="A30:K30"/>
    <mergeCell ref="A31:K31"/>
    <mergeCell ref="A32:K32"/>
    <mergeCell ref="A28:K28"/>
    <mergeCell ref="A29:K29"/>
    <mergeCell ref="A10:A11"/>
    <mergeCell ref="A12:A16"/>
    <mergeCell ref="A17:K17"/>
    <mergeCell ref="A18:K18"/>
    <mergeCell ref="A20:A22"/>
    <mergeCell ref="A1:K1"/>
    <mergeCell ref="A2:K2"/>
    <mergeCell ref="A3:K3"/>
    <mergeCell ref="A7:K7"/>
    <mergeCell ref="A8:K8"/>
  </mergeCells>
  <phoneticPr fontId="1" type="noConversion"/>
  <hyperlinks>
    <hyperlink ref="A34" r:id="rId1" tooltip="https://console.cloud.baidu-int.com/devops/icafe/issue/FordPhase4Scrum-17025/show" xr:uid="{04577252-CC71-AD4B-9104-328347118D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92C5-E49A-FC49-9F4A-F7CDBF74D0E5}">
  <sheetPr filterMode="1"/>
  <dimension ref="A1:G122"/>
  <sheetViews>
    <sheetView zoomScale="115" zoomScaleNormal="115" workbookViewId="0">
      <selection activeCell="C122" sqref="C13:C122"/>
    </sheetView>
  </sheetViews>
  <sheetFormatPr defaultColWidth="9" defaultRowHeight="15.5"/>
  <cols>
    <col min="1" max="1" width="21.15234375" customWidth="1"/>
    <col min="2" max="2" width="128.4609375" customWidth="1"/>
    <col min="3" max="3" width="10.15234375" bestFit="1" customWidth="1"/>
    <col min="4" max="4" width="13.4609375" bestFit="1" customWidth="1"/>
    <col min="5" max="5" width="13.69140625" bestFit="1" customWidth="1"/>
    <col min="6" max="6" width="10.4609375" bestFit="1" customWidth="1"/>
    <col min="7" max="7" width="15.69140625" bestFit="1" customWidth="1"/>
  </cols>
  <sheetData>
    <row r="1" spans="1:7">
      <c r="A1" s="33" t="s">
        <v>95</v>
      </c>
      <c r="B1" s="34" t="s">
        <v>96</v>
      </c>
      <c r="C1" s="34" t="s">
        <v>97</v>
      </c>
      <c r="D1" s="34" t="s">
        <v>98</v>
      </c>
      <c r="E1" s="34" t="s">
        <v>99</v>
      </c>
      <c r="F1" s="34" t="s">
        <v>100</v>
      </c>
      <c r="G1" s="34" t="s">
        <v>101</v>
      </c>
    </row>
    <row r="2" spans="1:7" hidden="1">
      <c r="A2" s="35" t="s">
        <v>102</v>
      </c>
      <c r="B2" s="31" t="s">
        <v>103</v>
      </c>
      <c r="C2" s="36" t="s">
        <v>104</v>
      </c>
      <c r="D2" s="36" t="s">
        <v>105</v>
      </c>
      <c r="E2" s="36" t="s">
        <v>106</v>
      </c>
      <c r="F2" s="36" t="s">
        <v>107</v>
      </c>
      <c r="G2" s="36"/>
    </row>
    <row r="3" spans="1:7" hidden="1">
      <c r="A3" s="35" t="s">
        <v>108</v>
      </c>
      <c r="B3" s="31" t="s">
        <v>109</v>
      </c>
      <c r="C3" s="36" t="s">
        <v>104</v>
      </c>
      <c r="D3" s="36" t="s">
        <v>105</v>
      </c>
      <c r="E3" s="36" t="s">
        <v>106</v>
      </c>
      <c r="F3" s="36" t="s">
        <v>110</v>
      </c>
      <c r="G3" s="36" t="s">
        <v>111</v>
      </c>
    </row>
    <row r="4" spans="1:7" hidden="1">
      <c r="A4" s="35" t="s">
        <v>112</v>
      </c>
      <c r="B4" s="31" t="s">
        <v>113</v>
      </c>
      <c r="C4" s="36" t="s">
        <v>104</v>
      </c>
      <c r="D4" s="36" t="s">
        <v>105</v>
      </c>
      <c r="E4" s="36" t="s">
        <v>106</v>
      </c>
      <c r="F4" s="36" t="s">
        <v>110</v>
      </c>
      <c r="G4" s="36" t="s">
        <v>114</v>
      </c>
    </row>
    <row r="5" spans="1:7" hidden="1">
      <c r="A5" s="35" t="s">
        <v>115</v>
      </c>
      <c r="B5" s="31" t="s">
        <v>116</v>
      </c>
      <c r="C5" s="36" t="s">
        <v>104</v>
      </c>
      <c r="D5" s="36" t="s">
        <v>105</v>
      </c>
      <c r="E5" s="36" t="s">
        <v>106</v>
      </c>
      <c r="F5" s="36" t="s">
        <v>110</v>
      </c>
      <c r="G5" s="36" t="s">
        <v>117</v>
      </c>
    </row>
    <row r="6" spans="1:7" hidden="1">
      <c r="A6" s="35" t="s">
        <v>118</v>
      </c>
      <c r="B6" s="31" t="s">
        <v>119</v>
      </c>
      <c r="C6" s="36" t="s">
        <v>104</v>
      </c>
      <c r="D6" s="36" t="s">
        <v>105</v>
      </c>
      <c r="E6" s="36" t="s">
        <v>120</v>
      </c>
      <c r="F6" s="36" t="s">
        <v>107</v>
      </c>
      <c r="G6" s="36"/>
    </row>
    <row r="7" spans="1:7" hidden="1">
      <c r="A7" s="35" t="s">
        <v>121</v>
      </c>
      <c r="B7" s="31" t="s">
        <v>122</v>
      </c>
      <c r="C7" s="36" t="s">
        <v>104</v>
      </c>
      <c r="D7" s="36" t="s">
        <v>105</v>
      </c>
      <c r="E7" s="36" t="s">
        <v>120</v>
      </c>
      <c r="F7" s="36" t="s">
        <v>107</v>
      </c>
      <c r="G7" s="36"/>
    </row>
    <row r="8" spans="1:7" hidden="1">
      <c r="A8" s="35" t="s">
        <v>123</v>
      </c>
      <c r="B8" s="31" t="s">
        <v>124</v>
      </c>
      <c r="C8" s="36" t="s">
        <v>104</v>
      </c>
      <c r="D8" s="36" t="s">
        <v>125</v>
      </c>
      <c r="E8" s="36" t="s">
        <v>106</v>
      </c>
      <c r="F8" s="36" t="s">
        <v>107</v>
      </c>
      <c r="G8" s="36"/>
    </row>
    <row r="9" spans="1:7" hidden="1">
      <c r="A9" s="35" t="s">
        <v>126</v>
      </c>
      <c r="B9" s="31" t="s">
        <v>127</v>
      </c>
      <c r="C9" s="36" t="s">
        <v>104</v>
      </c>
      <c r="D9" s="36" t="s">
        <v>125</v>
      </c>
      <c r="E9" s="36" t="s">
        <v>106</v>
      </c>
      <c r="F9" s="36" t="s">
        <v>128</v>
      </c>
      <c r="G9" s="36" t="s">
        <v>129</v>
      </c>
    </row>
    <row r="10" spans="1:7" hidden="1">
      <c r="A10" s="35" t="s">
        <v>130</v>
      </c>
      <c r="B10" s="31" t="s">
        <v>131</v>
      </c>
      <c r="C10" s="36" t="s">
        <v>104</v>
      </c>
      <c r="D10" s="36" t="s">
        <v>125</v>
      </c>
      <c r="E10" s="36" t="s">
        <v>106</v>
      </c>
      <c r="F10" s="36" t="s">
        <v>110</v>
      </c>
      <c r="G10" s="36" t="s">
        <v>111</v>
      </c>
    </row>
    <row r="11" spans="1:7" hidden="1">
      <c r="A11" s="35" t="s">
        <v>132</v>
      </c>
      <c r="B11" s="31" t="s">
        <v>133</v>
      </c>
      <c r="C11" s="36" t="s">
        <v>104</v>
      </c>
      <c r="D11" s="36" t="s">
        <v>125</v>
      </c>
      <c r="E11" s="36" t="s">
        <v>106</v>
      </c>
      <c r="F11" s="36" t="s">
        <v>107</v>
      </c>
      <c r="G11" s="36"/>
    </row>
    <row r="12" spans="1:7" hidden="1">
      <c r="A12" s="35" t="s">
        <v>134</v>
      </c>
      <c r="B12" s="31" t="s">
        <v>135</v>
      </c>
      <c r="C12" s="36" t="s">
        <v>104</v>
      </c>
      <c r="D12" s="36" t="s">
        <v>125</v>
      </c>
      <c r="E12" s="36" t="s">
        <v>106</v>
      </c>
      <c r="F12" s="36" t="s">
        <v>107</v>
      </c>
      <c r="G12" s="36"/>
    </row>
    <row r="13" spans="1:7">
      <c r="A13" s="35" t="s">
        <v>136</v>
      </c>
      <c r="B13" s="31" t="s">
        <v>137</v>
      </c>
      <c r="C13" s="36" t="s">
        <v>138</v>
      </c>
      <c r="D13" s="36" t="s">
        <v>125</v>
      </c>
      <c r="E13" s="36" t="s">
        <v>106</v>
      </c>
      <c r="F13" s="36" t="s">
        <v>107</v>
      </c>
      <c r="G13" s="36"/>
    </row>
    <row r="14" spans="1:7">
      <c r="A14" s="35" t="s">
        <v>139</v>
      </c>
      <c r="B14" s="31" t="s">
        <v>140</v>
      </c>
      <c r="C14" s="36" t="s">
        <v>138</v>
      </c>
      <c r="D14" s="36" t="s">
        <v>125</v>
      </c>
      <c r="E14" s="36" t="s">
        <v>106</v>
      </c>
      <c r="F14" s="36" t="s">
        <v>110</v>
      </c>
      <c r="G14" s="36" t="s">
        <v>111</v>
      </c>
    </row>
    <row r="15" spans="1:7" hidden="1">
      <c r="A15" s="35" t="s">
        <v>141</v>
      </c>
      <c r="B15" s="31" t="s">
        <v>142</v>
      </c>
      <c r="C15" s="36" t="s">
        <v>104</v>
      </c>
      <c r="D15" s="36" t="s">
        <v>65</v>
      </c>
      <c r="E15" s="36" t="s">
        <v>143</v>
      </c>
      <c r="F15" s="36" t="s">
        <v>107</v>
      </c>
      <c r="G15" s="36"/>
    </row>
    <row r="16" spans="1:7" hidden="1">
      <c r="A16" s="35" t="s">
        <v>144</v>
      </c>
      <c r="B16" s="31" t="s">
        <v>142</v>
      </c>
      <c r="C16" s="36" t="s">
        <v>104</v>
      </c>
      <c r="D16" s="36" t="s">
        <v>65</v>
      </c>
      <c r="E16" s="36" t="s">
        <v>143</v>
      </c>
      <c r="F16" s="36" t="s">
        <v>107</v>
      </c>
      <c r="G16" s="36"/>
    </row>
    <row r="17" spans="1:7" hidden="1">
      <c r="A17" s="35" t="s">
        <v>145</v>
      </c>
      <c r="B17" s="31" t="s">
        <v>142</v>
      </c>
      <c r="C17" s="36" t="s">
        <v>104</v>
      </c>
      <c r="D17" s="36" t="s">
        <v>65</v>
      </c>
      <c r="E17" s="36" t="s">
        <v>143</v>
      </c>
      <c r="F17" s="36" t="s">
        <v>107</v>
      </c>
      <c r="G17" s="36"/>
    </row>
    <row r="18" spans="1:7" hidden="1">
      <c r="A18" s="35" t="s">
        <v>146</v>
      </c>
      <c r="B18" s="31" t="s">
        <v>147</v>
      </c>
      <c r="C18" s="36" t="s">
        <v>104</v>
      </c>
      <c r="D18" s="36" t="s">
        <v>65</v>
      </c>
      <c r="E18" s="36" t="s">
        <v>120</v>
      </c>
      <c r="F18" s="36" t="s">
        <v>107</v>
      </c>
      <c r="G18" s="36"/>
    </row>
    <row r="19" spans="1:7" hidden="1">
      <c r="A19" s="35" t="s">
        <v>149</v>
      </c>
      <c r="B19" s="31" t="s">
        <v>150</v>
      </c>
      <c r="C19" s="36" t="s">
        <v>104</v>
      </c>
      <c r="D19" s="36" t="s">
        <v>65</v>
      </c>
      <c r="E19" s="36" t="s">
        <v>106</v>
      </c>
      <c r="F19" s="36" t="s">
        <v>110</v>
      </c>
      <c r="G19" s="36" t="s">
        <v>111</v>
      </c>
    </row>
    <row r="20" spans="1:7" hidden="1">
      <c r="A20" s="35" t="s">
        <v>151</v>
      </c>
      <c r="B20" s="31" t="s">
        <v>152</v>
      </c>
      <c r="C20" s="36" t="s">
        <v>104</v>
      </c>
      <c r="D20" s="36" t="s">
        <v>153</v>
      </c>
      <c r="E20" s="36" t="s">
        <v>106</v>
      </c>
      <c r="F20" s="36" t="s">
        <v>107</v>
      </c>
      <c r="G20" s="36"/>
    </row>
    <row r="21" spans="1:7" hidden="1">
      <c r="A21" s="35" t="s">
        <v>154</v>
      </c>
      <c r="B21" s="31" t="s">
        <v>155</v>
      </c>
      <c r="C21" s="36" t="s">
        <v>104</v>
      </c>
      <c r="D21" s="36" t="s">
        <v>156</v>
      </c>
      <c r="E21" s="36" t="s">
        <v>106</v>
      </c>
      <c r="F21" s="36" t="s">
        <v>128</v>
      </c>
      <c r="G21" s="36" t="s">
        <v>111</v>
      </c>
    </row>
    <row r="22" spans="1:7" hidden="1">
      <c r="A22" s="35" t="s">
        <v>157</v>
      </c>
      <c r="B22" s="31" t="s">
        <v>158</v>
      </c>
      <c r="C22" s="36" t="s">
        <v>104</v>
      </c>
      <c r="D22" s="36" t="s">
        <v>156</v>
      </c>
      <c r="E22" s="36" t="s">
        <v>106</v>
      </c>
      <c r="F22" s="36" t="s">
        <v>107</v>
      </c>
      <c r="G22" s="36"/>
    </row>
    <row r="23" spans="1:7" hidden="1">
      <c r="A23" s="35" t="s">
        <v>159</v>
      </c>
      <c r="B23" s="31" t="s">
        <v>160</v>
      </c>
      <c r="C23" s="36" t="s">
        <v>104</v>
      </c>
      <c r="D23" s="36" t="s">
        <v>156</v>
      </c>
      <c r="E23" s="36" t="s">
        <v>106</v>
      </c>
      <c r="F23" s="36" t="s">
        <v>107</v>
      </c>
      <c r="G23" s="36"/>
    </row>
    <row r="24" spans="1:7" hidden="1">
      <c r="A24" s="35" t="s">
        <v>161</v>
      </c>
      <c r="B24" s="31" t="s">
        <v>162</v>
      </c>
      <c r="C24" s="36" t="s">
        <v>104</v>
      </c>
      <c r="D24" s="36" t="s">
        <v>156</v>
      </c>
      <c r="E24" s="36" t="s">
        <v>106</v>
      </c>
      <c r="F24" s="36" t="s">
        <v>107</v>
      </c>
      <c r="G24" s="36"/>
    </row>
    <row r="25" spans="1:7" hidden="1">
      <c r="A25" s="35" t="s">
        <v>163</v>
      </c>
      <c r="B25" s="31" t="s">
        <v>164</v>
      </c>
      <c r="C25" s="36" t="s">
        <v>104</v>
      </c>
      <c r="D25" s="36" t="s">
        <v>156</v>
      </c>
      <c r="E25" s="36" t="s">
        <v>106</v>
      </c>
      <c r="F25" s="36" t="s">
        <v>107</v>
      </c>
      <c r="G25" s="36"/>
    </row>
    <row r="26" spans="1:7" hidden="1">
      <c r="A26" s="35" t="s">
        <v>165</v>
      </c>
      <c r="B26" s="31" t="s">
        <v>166</v>
      </c>
      <c r="C26" s="36" t="s">
        <v>104</v>
      </c>
      <c r="D26" s="36" t="s">
        <v>156</v>
      </c>
      <c r="E26" s="36" t="s">
        <v>106</v>
      </c>
      <c r="F26" s="36" t="s">
        <v>107</v>
      </c>
      <c r="G26" s="36"/>
    </row>
    <row r="27" spans="1:7" hidden="1">
      <c r="A27" s="35" t="s">
        <v>167</v>
      </c>
      <c r="B27" s="31" t="s">
        <v>168</v>
      </c>
      <c r="C27" s="36" t="s">
        <v>104</v>
      </c>
      <c r="D27" s="36" t="s">
        <v>156</v>
      </c>
      <c r="E27" s="36" t="s">
        <v>106</v>
      </c>
      <c r="F27" s="36" t="s">
        <v>107</v>
      </c>
      <c r="G27" s="36"/>
    </row>
    <row r="28" spans="1:7" hidden="1">
      <c r="A28" s="35" t="s">
        <v>169</v>
      </c>
      <c r="B28" s="31" t="s">
        <v>170</v>
      </c>
      <c r="C28" s="36" t="s">
        <v>104</v>
      </c>
      <c r="D28" s="36" t="s">
        <v>156</v>
      </c>
      <c r="E28" s="36" t="s">
        <v>106</v>
      </c>
      <c r="F28" s="36" t="s">
        <v>107</v>
      </c>
      <c r="G28" s="36"/>
    </row>
    <row r="29" spans="1:7" hidden="1">
      <c r="A29" s="35" t="s">
        <v>171</v>
      </c>
      <c r="B29" s="31" t="s">
        <v>172</v>
      </c>
      <c r="C29" s="36" t="s">
        <v>104</v>
      </c>
      <c r="D29" s="36" t="s">
        <v>156</v>
      </c>
      <c r="E29" s="36" t="s">
        <v>106</v>
      </c>
      <c r="F29" s="36" t="s">
        <v>107</v>
      </c>
      <c r="G29" s="36"/>
    </row>
    <row r="30" spans="1:7" hidden="1">
      <c r="A30" s="35" t="s">
        <v>173</v>
      </c>
      <c r="B30" s="31" t="s">
        <v>174</v>
      </c>
      <c r="C30" s="36" t="s">
        <v>104</v>
      </c>
      <c r="D30" s="36" t="s">
        <v>156</v>
      </c>
      <c r="E30" s="36" t="s">
        <v>106</v>
      </c>
      <c r="F30" s="36" t="s">
        <v>107</v>
      </c>
      <c r="G30" s="36"/>
    </row>
    <row r="31" spans="1:7" hidden="1">
      <c r="A31" s="35" t="s">
        <v>175</v>
      </c>
      <c r="B31" s="31" t="s">
        <v>176</v>
      </c>
      <c r="C31" s="36" t="s">
        <v>104</v>
      </c>
      <c r="D31" s="36" t="s">
        <v>156</v>
      </c>
      <c r="E31" s="36" t="s">
        <v>106</v>
      </c>
      <c r="F31" s="36" t="s">
        <v>107</v>
      </c>
      <c r="G31" s="36"/>
    </row>
    <row r="32" spans="1:7" hidden="1">
      <c r="A32" s="35" t="s">
        <v>177</v>
      </c>
      <c r="B32" s="31" t="s">
        <v>178</v>
      </c>
      <c r="C32" s="36" t="s">
        <v>179</v>
      </c>
      <c r="D32" s="36" t="s">
        <v>156</v>
      </c>
      <c r="E32" s="36" t="s">
        <v>106</v>
      </c>
      <c r="F32" s="36" t="s">
        <v>107</v>
      </c>
      <c r="G32" s="36"/>
    </row>
    <row r="33" spans="1:7" hidden="1">
      <c r="A33" s="35" t="s">
        <v>180</v>
      </c>
      <c r="B33" s="31" t="s">
        <v>181</v>
      </c>
      <c r="C33" s="36" t="s">
        <v>179</v>
      </c>
      <c r="D33" s="36" t="s">
        <v>156</v>
      </c>
      <c r="E33" s="36" t="s">
        <v>106</v>
      </c>
      <c r="F33" s="36" t="s">
        <v>107</v>
      </c>
      <c r="G33" s="36"/>
    </row>
    <row r="34" spans="1:7">
      <c r="A34" s="35" t="s">
        <v>182</v>
      </c>
      <c r="B34" s="31" t="s">
        <v>183</v>
      </c>
      <c r="C34" s="36" t="s">
        <v>138</v>
      </c>
      <c r="D34" s="36" t="s">
        <v>156</v>
      </c>
      <c r="E34" s="36" t="s">
        <v>106</v>
      </c>
      <c r="F34" s="36" t="s">
        <v>128</v>
      </c>
      <c r="G34" s="36" t="s">
        <v>111</v>
      </c>
    </row>
    <row r="35" spans="1:7">
      <c r="A35" s="35" t="s">
        <v>184</v>
      </c>
      <c r="B35" s="31" t="s">
        <v>185</v>
      </c>
      <c r="C35" s="36" t="s">
        <v>138</v>
      </c>
      <c r="D35" s="36" t="s">
        <v>156</v>
      </c>
      <c r="E35" s="36" t="s">
        <v>106</v>
      </c>
      <c r="F35" s="36" t="s">
        <v>110</v>
      </c>
      <c r="G35" s="36"/>
    </row>
    <row r="36" spans="1:7">
      <c r="A36" s="35" t="s">
        <v>186</v>
      </c>
      <c r="B36" s="31" t="s">
        <v>187</v>
      </c>
      <c r="C36" s="36" t="s">
        <v>138</v>
      </c>
      <c r="D36" s="36" t="s">
        <v>156</v>
      </c>
      <c r="E36" s="36" t="s">
        <v>106</v>
      </c>
      <c r="F36" s="36" t="s">
        <v>110</v>
      </c>
      <c r="G36" s="36"/>
    </row>
    <row r="37" spans="1:7">
      <c r="A37" s="35" t="s">
        <v>188</v>
      </c>
      <c r="B37" s="31" t="s">
        <v>189</v>
      </c>
      <c r="C37" s="36" t="s">
        <v>138</v>
      </c>
      <c r="D37" s="36" t="s">
        <v>156</v>
      </c>
      <c r="E37" s="36" t="s">
        <v>106</v>
      </c>
      <c r="F37" s="36" t="s">
        <v>110</v>
      </c>
      <c r="G37" s="36" t="s">
        <v>111</v>
      </c>
    </row>
    <row r="38" spans="1:7" hidden="1">
      <c r="A38" s="35" t="s">
        <v>190</v>
      </c>
      <c r="B38" s="31" t="s">
        <v>191</v>
      </c>
      <c r="C38" s="36" t="s">
        <v>104</v>
      </c>
      <c r="D38" s="36" t="s">
        <v>156</v>
      </c>
      <c r="E38" s="36" t="s">
        <v>106</v>
      </c>
      <c r="F38" s="36" t="s">
        <v>107</v>
      </c>
      <c r="G38" s="36"/>
    </row>
    <row r="39" spans="1:7">
      <c r="A39" s="35" t="s">
        <v>192</v>
      </c>
      <c r="B39" s="31" t="s">
        <v>193</v>
      </c>
      <c r="C39" s="36" t="s">
        <v>138</v>
      </c>
      <c r="D39" s="36" t="s">
        <v>156</v>
      </c>
      <c r="E39" s="36" t="s">
        <v>194</v>
      </c>
      <c r="F39" s="36" t="s">
        <v>107</v>
      </c>
      <c r="G39" s="36"/>
    </row>
    <row r="40" spans="1:7" hidden="1">
      <c r="A40" s="35" t="s">
        <v>195</v>
      </c>
      <c r="B40" s="31" t="s">
        <v>196</v>
      </c>
      <c r="C40" s="36" t="s">
        <v>104</v>
      </c>
      <c r="D40" s="36" t="s">
        <v>197</v>
      </c>
      <c r="E40" s="36" t="s">
        <v>106</v>
      </c>
      <c r="F40" s="36" t="s">
        <v>110</v>
      </c>
      <c r="G40" s="36" t="s">
        <v>111</v>
      </c>
    </row>
    <row r="41" spans="1:7" hidden="1">
      <c r="A41" s="35" t="s">
        <v>198</v>
      </c>
      <c r="B41" s="31" t="s">
        <v>199</v>
      </c>
      <c r="C41" s="36" t="s">
        <v>104</v>
      </c>
      <c r="D41" s="36" t="s">
        <v>200</v>
      </c>
      <c r="E41" s="36" t="s">
        <v>106</v>
      </c>
      <c r="F41" s="36" t="s">
        <v>110</v>
      </c>
      <c r="G41" s="36" t="s">
        <v>111</v>
      </c>
    </row>
    <row r="42" spans="1:7" hidden="1">
      <c r="A42" s="35" t="s">
        <v>201</v>
      </c>
      <c r="B42" s="31" t="s">
        <v>202</v>
      </c>
      <c r="C42" s="36" t="s">
        <v>104</v>
      </c>
      <c r="D42" s="36" t="s">
        <v>200</v>
      </c>
      <c r="E42" s="36" t="s">
        <v>106</v>
      </c>
      <c r="F42" s="36" t="s">
        <v>110</v>
      </c>
      <c r="G42" s="36" t="s">
        <v>111</v>
      </c>
    </row>
    <row r="43" spans="1:7" hidden="1">
      <c r="A43" s="35" t="s">
        <v>203</v>
      </c>
      <c r="B43" s="31" t="s">
        <v>204</v>
      </c>
      <c r="C43" s="36" t="s">
        <v>104</v>
      </c>
      <c r="D43" s="36" t="s">
        <v>200</v>
      </c>
      <c r="E43" s="36" t="s">
        <v>106</v>
      </c>
      <c r="F43" s="36" t="s">
        <v>110</v>
      </c>
      <c r="G43" s="36" t="s">
        <v>111</v>
      </c>
    </row>
    <row r="44" spans="1:7" hidden="1">
      <c r="A44" s="35" t="s">
        <v>205</v>
      </c>
      <c r="B44" s="31" t="s">
        <v>206</v>
      </c>
      <c r="C44" s="36" t="s">
        <v>104</v>
      </c>
      <c r="D44" s="36" t="s">
        <v>200</v>
      </c>
      <c r="E44" s="36" t="s">
        <v>106</v>
      </c>
      <c r="F44" s="36" t="s">
        <v>110</v>
      </c>
      <c r="G44" s="36" t="s">
        <v>111</v>
      </c>
    </row>
    <row r="45" spans="1:7" hidden="1">
      <c r="A45" s="35" t="s">
        <v>207</v>
      </c>
      <c r="B45" s="31" t="s">
        <v>208</v>
      </c>
      <c r="C45" s="36" t="s">
        <v>104</v>
      </c>
      <c r="D45" s="36" t="s">
        <v>200</v>
      </c>
      <c r="E45" s="36" t="s">
        <v>106</v>
      </c>
      <c r="F45" s="36" t="s">
        <v>110</v>
      </c>
      <c r="G45" s="36" t="s">
        <v>111</v>
      </c>
    </row>
    <row r="46" spans="1:7" hidden="1">
      <c r="A46" s="35" t="s">
        <v>209</v>
      </c>
      <c r="B46" s="31" t="s">
        <v>210</v>
      </c>
      <c r="C46" s="36" t="s">
        <v>104</v>
      </c>
      <c r="D46" s="36" t="s">
        <v>200</v>
      </c>
      <c r="E46" s="36" t="s">
        <v>106</v>
      </c>
      <c r="F46" s="36" t="s">
        <v>110</v>
      </c>
      <c r="G46" s="36" t="s">
        <v>111</v>
      </c>
    </row>
    <row r="47" spans="1:7" hidden="1">
      <c r="A47" s="35" t="s">
        <v>211</v>
      </c>
      <c r="B47" s="31" t="s">
        <v>212</v>
      </c>
      <c r="C47" s="36" t="s">
        <v>104</v>
      </c>
      <c r="D47" s="36" t="s">
        <v>213</v>
      </c>
      <c r="E47" s="36" t="s">
        <v>106</v>
      </c>
      <c r="F47" s="36" t="s">
        <v>107</v>
      </c>
      <c r="G47" s="36"/>
    </row>
    <row r="48" spans="1:7" hidden="1">
      <c r="A48" s="35" t="s">
        <v>214</v>
      </c>
      <c r="B48" s="31" t="s">
        <v>215</v>
      </c>
      <c r="C48" s="36" t="s">
        <v>104</v>
      </c>
      <c r="D48" s="36" t="s">
        <v>213</v>
      </c>
      <c r="E48" s="36" t="s">
        <v>106</v>
      </c>
      <c r="F48" s="36" t="s">
        <v>107</v>
      </c>
      <c r="G48" s="36"/>
    </row>
    <row r="49" spans="1:7" hidden="1">
      <c r="A49" s="35" t="s">
        <v>216</v>
      </c>
      <c r="B49" s="31" t="s">
        <v>217</v>
      </c>
      <c r="C49" s="36" t="s">
        <v>104</v>
      </c>
      <c r="D49" s="36" t="s">
        <v>213</v>
      </c>
      <c r="E49" s="36" t="s">
        <v>106</v>
      </c>
      <c r="F49" s="36" t="s">
        <v>107</v>
      </c>
      <c r="G49" s="36"/>
    </row>
    <row r="50" spans="1:7" hidden="1">
      <c r="A50" s="35" t="s">
        <v>218</v>
      </c>
      <c r="B50" s="31" t="s">
        <v>219</v>
      </c>
      <c r="C50" s="36" t="s">
        <v>104</v>
      </c>
      <c r="D50" s="36" t="s">
        <v>213</v>
      </c>
      <c r="E50" s="36" t="s">
        <v>106</v>
      </c>
      <c r="F50" s="36" t="s">
        <v>107</v>
      </c>
      <c r="G50" s="36"/>
    </row>
    <row r="51" spans="1:7" hidden="1">
      <c r="A51" s="35" t="s">
        <v>220</v>
      </c>
      <c r="B51" s="31" t="s">
        <v>221</v>
      </c>
      <c r="C51" s="36" t="s">
        <v>104</v>
      </c>
      <c r="D51" s="36" t="s">
        <v>213</v>
      </c>
      <c r="E51" s="36" t="s">
        <v>106</v>
      </c>
      <c r="F51" s="36" t="s">
        <v>107</v>
      </c>
      <c r="G51" s="36"/>
    </row>
    <row r="52" spans="1:7" hidden="1">
      <c r="A52" s="35" t="s">
        <v>222</v>
      </c>
      <c r="B52" s="31" t="s">
        <v>223</v>
      </c>
      <c r="C52" s="36" t="s">
        <v>104</v>
      </c>
      <c r="D52" s="36" t="s">
        <v>213</v>
      </c>
      <c r="E52" s="36" t="s">
        <v>106</v>
      </c>
      <c r="F52" s="36" t="s">
        <v>107</v>
      </c>
      <c r="G52" s="36"/>
    </row>
    <row r="53" spans="1:7" hidden="1">
      <c r="A53" s="35" t="s">
        <v>224</v>
      </c>
      <c r="B53" s="31" t="s">
        <v>225</v>
      </c>
      <c r="C53" s="36" t="s">
        <v>104</v>
      </c>
      <c r="D53" s="36" t="s">
        <v>213</v>
      </c>
      <c r="E53" s="36" t="s">
        <v>106</v>
      </c>
      <c r="F53" s="36" t="s">
        <v>107</v>
      </c>
      <c r="G53" s="36"/>
    </row>
    <row r="54" spans="1:7" hidden="1">
      <c r="A54" s="35" t="s">
        <v>226</v>
      </c>
      <c r="B54" s="31" t="s">
        <v>227</v>
      </c>
      <c r="C54" s="36" t="s">
        <v>104</v>
      </c>
      <c r="D54" s="36" t="s">
        <v>213</v>
      </c>
      <c r="E54" s="36" t="s">
        <v>106</v>
      </c>
      <c r="F54" s="36" t="s">
        <v>107</v>
      </c>
      <c r="G54" s="36"/>
    </row>
    <row r="55" spans="1:7" hidden="1">
      <c r="A55" s="35" t="s">
        <v>228</v>
      </c>
      <c r="B55" s="31" t="s">
        <v>229</v>
      </c>
      <c r="C55" s="36" t="s">
        <v>104</v>
      </c>
      <c r="D55" s="36" t="s">
        <v>213</v>
      </c>
      <c r="E55" s="36" t="s">
        <v>106</v>
      </c>
      <c r="F55" s="36" t="s">
        <v>107</v>
      </c>
      <c r="G55" s="36"/>
    </row>
    <row r="56" spans="1:7" hidden="1">
      <c r="A56" s="35" t="s">
        <v>230</v>
      </c>
      <c r="B56" s="31" t="s">
        <v>231</v>
      </c>
      <c r="C56" s="36" t="s">
        <v>104</v>
      </c>
      <c r="D56" s="36" t="s">
        <v>213</v>
      </c>
      <c r="E56" s="36" t="s">
        <v>106</v>
      </c>
      <c r="F56" s="36" t="s">
        <v>107</v>
      </c>
      <c r="G56" s="36"/>
    </row>
    <row r="57" spans="1:7" hidden="1">
      <c r="A57" s="35" t="s">
        <v>232</v>
      </c>
      <c r="B57" s="31" t="s">
        <v>233</v>
      </c>
      <c r="C57" s="36" t="s">
        <v>104</v>
      </c>
      <c r="D57" s="36" t="s">
        <v>213</v>
      </c>
      <c r="E57" s="36" t="s">
        <v>106</v>
      </c>
      <c r="F57" s="36" t="s">
        <v>107</v>
      </c>
      <c r="G57" s="36"/>
    </row>
    <row r="58" spans="1:7" hidden="1">
      <c r="A58" s="35" t="s">
        <v>234</v>
      </c>
      <c r="B58" s="31" t="s">
        <v>235</v>
      </c>
      <c r="C58" s="36" t="s">
        <v>104</v>
      </c>
      <c r="D58" s="36" t="s">
        <v>213</v>
      </c>
      <c r="E58" s="36" t="s">
        <v>106</v>
      </c>
      <c r="F58" s="36" t="s">
        <v>107</v>
      </c>
      <c r="G58" s="36"/>
    </row>
    <row r="59" spans="1:7" hidden="1">
      <c r="A59" s="35" t="s">
        <v>236</v>
      </c>
      <c r="B59" s="31" t="s">
        <v>237</v>
      </c>
      <c r="C59" s="36" t="s">
        <v>104</v>
      </c>
      <c r="D59" s="36" t="s">
        <v>213</v>
      </c>
      <c r="E59" s="36" t="s">
        <v>106</v>
      </c>
      <c r="F59" s="36" t="s">
        <v>107</v>
      </c>
      <c r="G59" s="36"/>
    </row>
    <row r="60" spans="1:7" hidden="1">
      <c r="A60" s="35" t="s">
        <v>238</v>
      </c>
      <c r="B60" s="31" t="s">
        <v>239</v>
      </c>
      <c r="C60" s="36" t="s">
        <v>104</v>
      </c>
      <c r="D60" s="36" t="s">
        <v>213</v>
      </c>
      <c r="E60" s="36" t="s">
        <v>106</v>
      </c>
      <c r="F60" s="36" t="s">
        <v>107</v>
      </c>
      <c r="G60" s="36"/>
    </row>
    <row r="61" spans="1:7" hidden="1">
      <c r="A61" s="35" t="s">
        <v>240</v>
      </c>
      <c r="B61" s="31" t="s">
        <v>241</v>
      </c>
      <c r="C61" s="36" t="s">
        <v>104</v>
      </c>
      <c r="D61" s="36" t="s">
        <v>213</v>
      </c>
      <c r="E61" s="36" t="s">
        <v>106</v>
      </c>
      <c r="F61" s="36" t="s">
        <v>107</v>
      </c>
      <c r="G61" s="36"/>
    </row>
    <row r="62" spans="1:7" hidden="1">
      <c r="A62" s="35" t="s">
        <v>242</v>
      </c>
      <c r="B62" s="31" t="s">
        <v>243</v>
      </c>
      <c r="C62" s="36" t="s">
        <v>104</v>
      </c>
      <c r="D62" s="36" t="s">
        <v>213</v>
      </c>
      <c r="E62" s="36" t="s">
        <v>106</v>
      </c>
      <c r="F62" s="36" t="s">
        <v>107</v>
      </c>
      <c r="G62" s="36"/>
    </row>
    <row r="63" spans="1:7" hidden="1">
      <c r="A63" s="35" t="s">
        <v>244</v>
      </c>
      <c r="B63" s="31" t="s">
        <v>245</v>
      </c>
      <c r="C63" s="36" t="s">
        <v>104</v>
      </c>
      <c r="D63" s="36" t="s">
        <v>213</v>
      </c>
      <c r="E63" s="36" t="s">
        <v>106</v>
      </c>
      <c r="F63" s="36" t="s">
        <v>107</v>
      </c>
      <c r="G63" s="36"/>
    </row>
    <row r="64" spans="1:7" hidden="1">
      <c r="A64" s="35" t="s">
        <v>246</v>
      </c>
      <c r="B64" s="31" t="s">
        <v>247</v>
      </c>
      <c r="C64" s="36" t="s">
        <v>104</v>
      </c>
      <c r="D64" s="36" t="s">
        <v>213</v>
      </c>
      <c r="E64" s="36" t="s">
        <v>106</v>
      </c>
      <c r="F64" s="36" t="s">
        <v>107</v>
      </c>
      <c r="G64" s="36"/>
    </row>
    <row r="65" spans="1:7" hidden="1">
      <c r="A65" s="35" t="s">
        <v>248</v>
      </c>
      <c r="B65" s="31" t="s">
        <v>249</v>
      </c>
      <c r="C65" s="36" t="s">
        <v>104</v>
      </c>
      <c r="D65" s="36" t="s">
        <v>213</v>
      </c>
      <c r="E65" s="36" t="s">
        <v>106</v>
      </c>
      <c r="F65" s="36" t="s">
        <v>107</v>
      </c>
      <c r="G65" s="36"/>
    </row>
    <row r="66" spans="1:7" hidden="1">
      <c r="A66" s="35" t="s">
        <v>250</v>
      </c>
      <c r="B66" s="31" t="s">
        <v>251</v>
      </c>
      <c r="C66" s="36" t="s">
        <v>104</v>
      </c>
      <c r="D66" s="36" t="s">
        <v>213</v>
      </c>
      <c r="E66" s="36" t="s">
        <v>106</v>
      </c>
      <c r="F66" s="36" t="s">
        <v>107</v>
      </c>
      <c r="G66" s="36"/>
    </row>
    <row r="67" spans="1:7" hidden="1">
      <c r="A67" s="35" t="s">
        <v>252</v>
      </c>
      <c r="B67" s="31" t="s">
        <v>253</v>
      </c>
      <c r="C67" s="36" t="s">
        <v>104</v>
      </c>
      <c r="D67" s="36" t="s">
        <v>213</v>
      </c>
      <c r="E67" s="36" t="s">
        <v>106</v>
      </c>
      <c r="F67" s="36" t="s">
        <v>107</v>
      </c>
      <c r="G67" s="36"/>
    </row>
    <row r="68" spans="1:7" hidden="1">
      <c r="A68" s="35" t="s">
        <v>254</v>
      </c>
      <c r="B68" s="31" t="s">
        <v>255</v>
      </c>
      <c r="C68" s="36" t="s">
        <v>104</v>
      </c>
      <c r="D68" s="36" t="s">
        <v>213</v>
      </c>
      <c r="E68" s="36" t="s">
        <v>106</v>
      </c>
      <c r="F68" s="36" t="s">
        <v>107</v>
      </c>
      <c r="G68" s="36"/>
    </row>
    <row r="69" spans="1:7" hidden="1">
      <c r="A69" s="35" t="s">
        <v>256</v>
      </c>
      <c r="B69" s="31" t="s">
        <v>257</v>
      </c>
      <c r="C69" s="36" t="s">
        <v>104</v>
      </c>
      <c r="D69" s="36" t="s">
        <v>213</v>
      </c>
      <c r="E69" s="36" t="s">
        <v>106</v>
      </c>
      <c r="F69" s="36" t="s">
        <v>107</v>
      </c>
      <c r="G69" s="36"/>
    </row>
    <row r="70" spans="1:7" hidden="1">
      <c r="A70" s="35" t="s">
        <v>258</v>
      </c>
      <c r="B70" s="31" t="s">
        <v>259</v>
      </c>
      <c r="C70" s="36" t="s">
        <v>104</v>
      </c>
      <c r="D70" s="36" t="s">
        <v>213</v>
      </c>
      <c r="E70" s="36" t="s">
        <v>106</v>
      </c>
      <c r="F70" s="36" t="s">
        <v>107</v>
      </c>
      <c r="G70" s="36"/>
    </row>
    <row r="71" spans="1:7" hidden="1">
      <c r="A71" s="35" t="s">
        <v>260</v>
      </c>
      <c r="B71" s="31" t="s">
        <v>261</v>
      </c>
      <c r="C71" s="36" t="s">
        <v>104</v>
      </c>
      <c r="D71" s="36" t="s">
        <v>213</v>
      </c>
      <c r="E71" s="36" t="s">
        <v>106</v>
      </c>
      <c r="F71" s="36" t="s">
        <v>107</v>
      </c>
      <c r="G71" s="36"/>
    </row>
    <row r="72" spans="1:7" hidden="1">
      <c r="A72" s="35" t="s">
        <v>262</v>
      </c>
      <c r="B72" s="31" t="s">
        <v>263</v>
      </c>
      <c r="C72" s="36" t="s">
        <v>104</v>
      </c>
      <c r="D72" s="36" t="s">
        <v>213</v>
      </c>
      <c r="E72" s="36" t="s">
        <v>106</v>
      </c>
      <c r="F72" s="36" t="s">
        <v>107</v>
      </c>
      <c r="G72" s="36"/>
    </row>
    <row r="73" spans="1:7" hidden="1">
      <c r="A73" s="35" t="s">
        <v>264</v>
      </c>
      <c r="B73" s="31" t="s">
        <v>265</v>
      </c>
      <c r="C73" s="36" t="s">
        <v>104</v>
      </c>
      <c r="D73" s="36" t="s">
        <v>213</v>
      </c>
      <c r="E73" s="36" t="s">
        <v>106</v>
      </c>
      <c r="F73" s="36" t="s">
        <v>107</v>
      </c>
      <c r="G73" s="36"/>
    </row>
    <row r="74" spans="1:7" hidden="1">
      <c r="A74" s="35" t="s">
        <v>266</v>
      </c>
      <c r="B74" s="31" t="s">
        <v>267</v>
      </c>
      <c r="C74" s="36" t="s">
        <v>104</v>
      </c>
      <c r="D74" s="36" t="s">
        <v>213</v>
      </c>
      <c r="E74" s="36" t="s">
        <v>106</v>
      </c>
      <c r="F74" s="36" t="s">
        <v>107</v>
      </c>
      <c r="G74" s="36"/>
    </row>
    <row r="75" spans="1:7" hidden="1">
      <c r="A75" s="35" t="s">
        <v>268</v>
      </c>
      <c r="B75" s="31" t="s">
        <v>269</v>
      </c>
      <c r="C75" s="36" t="s">
        <v>104</v>
      </c>
      <c r="D75" s="36" t="s">
        <v>213</v>
      </c>
      <c r="E75" s="36" t="s">
        <v>106</v>
      </c>
      <c r="F75" s="36" t="s">
        <v>107</v>
      </c>
      <c r="G75" s="36"/>
    </row>
    <row r="76" spans="1:7" hidden="1">
      <c r="A76" s="35" t="s">
        <v>270</v>
      </c>
      <c r="B76" s="31" t="s">
        <v>271</v>
      </c>
      <c r="C76" s="36" t="s">
        <v>104</v>
      </c>
      <c r="D76" s="36" t="s">
        <v>213</v>
      </c>
      <c r="E76" s="36" t="s">
        <v>106</v>
      </c>
      <c r="F76" s="36" t="s">
        <v>107</v>
      </c>
      <c r="G76" s="36"/>
    </row>
    <row r="77" spans="1:7" hidden="1">
      <c r="A77" s="35" t="s">
        <v>272</v>
      </c>
      <c r="B77" s="31" t="s">
        <v>273</v>
      </c>
      <c r="C77" s="36" t="s">
        <v>104</v>
      </c>
      <c r="D77" s="36" t="s">
        <v>213</v>
      </c>
      <c r="E77" s="36" t="s">
        <v>143</v>
      </c>
      <c r="F77" s="36" t="s">
        <v>128</v>
      </c>
      <c r="G77" s="36" t="s">
        <v>111</v>
      </c>
    </row>
    <row r="78" spans="1:7" hidden="1">
      <c r="A78" s="35" t="s">
        <v>274</v>
      </c>
      <c r="B78" s="31" t="s">
        <v>275</v>
      </c>
      <c r="C78" s="36" t="s">
        <v>104</v>
      </c>
      <c r="D78" s="36" t="s">
        <v>213</v>
      </c>
      <c r="E78" s="36" t="s">
        <v>106</v>
      </c>
      <c r="F78" s="36" t="s">
        <v>107</v>
      </c>
      <c r="G78" s="36"/>
    </row>
    <row r="79" spans="1:7" hidden="1">
      <c r="A79" s="35" t="s">
        <v>276</v>
      </c>
      <c r="B79" s="31" t="s">
        <v>277</v>
      </c>
      <c r="C79" s="36" t="s">
        <v>104</v>
      </c>
      <c r="D79" s="36" t="s">
        <v>213</v>
      </c>
      <c r="E79" s="36" t="s">
        <v>106</v>
      </c>
      <c r="F79" s="36" t="s">
        <v>107</v>
      </c>
      <c r="G79" s="36"/>
    </row>
    <row r="80" spans="1:7" hidden="1">
      <c r="A80" s="35" t="s">
        <v>278</v>
      </c>
      <c r="B80" s="31" t="s">
        <v>279</v>
      </c>
      <c r="C80" s="36" t="s">
        <v>104</v>
      </c>
      <c r="D80" s="36" t="s">
        <v>213</v>
      </c>
      <c r="E80" s="36" t="s">
        <v>106</v>
      </c>
      <c r="F80" s="36" t="s">
        <v>110</v>
      </c>
      <c r="G80" s="36"/>
    </row>
    <row r="81" spans="1:7" hidden="1">
      <c r="A81" s="35" t="s">
        <v>280</v>
      </c>
      <c r="B81" s="31" t="s">
        <v>281</v>
      </c>
      <c r="C81" s="36" t="s">
        <v>104</v>
      </c>
      <c r="D81" s="36" t="s">
        <v>213</v>
      </c>
      <c r="E81" s="36" t="s">
        <v>106</v>
      </c>
      <c r="F81" s="36" t="s">
        <v>107</v>
      </c>
      <c r="G81" s="36"/>
    </row>
    <row r="82" spans="1:7">
      <c r="A82" s="35" t="s">
        <v>282</v>
      </c>
      <c r="B82" s="31" t="s">
        <v>283</v>
      </c>
      <c r="C82" s="36" t="s">
        <v>138</v>
      </c>
      <c r="D82" s="36" t="s">
        <v>213</v>
      </c>
      <c r="E82" s="36" t="s">
        <v>106</v>
      </c>
      <c r="F82" s="36" t="s">
        <v>107</v>
      </c>
      <c r="G82" s="36"/>
    </row>
    <row r="83" spans="1:7" hidden="1">
      <c r="A83" s="35" t="s">
        <v>284</v>
      </c>
      <c r="B83" s="31" t="s">
        <v>285</v>
      </c>
      <c r="C83" s="36" t="s">
        <v>104</v>
      </c>
      <c r="D83" s="36" t="s">
        <v>286</v>
      </c>
      <c r="E83" s="36" t="s">
        <v>106</v>
      </c>
      <c r="F83" s="36" t="s">
        <v>107</v>
      </c>
      <c r="G83" s="36"/>
    </row>
    <row r="84" spans="1:7" hidden="1">
      <c r="A84" s="35" t="s">
        <v>287</v>
      </c>
      <c r="B84" s="31" t="s">
        <v>288</v>
      </c>
      <c r="C84" s="36" t="s">
        <v>104</v>
      </c>
      <c r="D84" s="36" t="s">
        <v>286</v>
      </c>
      <c r="E84" s="36" t="s">
        <v>106</v>
      </c>
      <c r="F84" s="36" t="s">
        <v>107</v>
      </c>
      <c r="G84" s="36"/>
    </row>
    <row r="85" spans="1:7" hidden="1">
      <c r="A85" s="35" t="s">
        <v>289</v>
      </c>
      <c r="B85" s="31" t="s">
        <v>290</v>
      </c>
      <c r="C85" s="36" t="s">
        <v>104</v>
      </c>
      <c r="D85" s="36" t="s">
        <v>286</v>
      </c>
      <c r="E85" s="36" t="s">
        <v>106</v>
      </c>
      <c r="F85" s="36" t="s">
        <v>107</v>
      </c>
      <c r="G85" s="36"/>
    </row>
    <row r="86" spans="1:7" hidden="1">
      <c r="A86" s="35" t="s">
        <v>291</v>
      </c>
      <c r="B86" s="31" t="s">
        <v>292</v>
      </c>
      <c r="C86" s="36" t="s">
        <v>104</v>
      </c>
      <c r="D86" s="36" t="s">
        <v>286</v>
      </c>
      <c r="E86" s="36" t="s">
        <v>106</v>
      </c>
      <c r="F86" s="36" t="s">
        <v>107</v>
      </c>
      <c r="G86" s="36"/>
    </row>
    <row r="87" spans="1:7" hidden="1">
      <c r="A87" s="35" t="s">
        <v>293</v>
      </c>
      <c r="B87" s="31" t="s">
        <v>294</v>
      </c>
      <c r="C87" s="36" t="s">
        <v>104</v>
      </c>
      <c r="D87" s="36" t="s">
        <v>286</v>
      </c>
      <c r="E87" s="36" t="s">
        <v>106</v>
      </c>
      <c r="F87" s="36" t="s">
        <v>107</v>
      </c>
      <c r="G87" s="36"/>
    </row>
    <row r="88" spans="1:7" hidden="1">
      <c r="A88" s="35" t="s">
        <v>295</v>
      </c>
      <c r="B88" s="31" t="s">
        <v>296</v>
      </c>
      <c r="C88" s="36" t="s">
        <v>104</v>
      </c>
      <c r="D88" s="36" t="s">
        <v>286</v>
      </c>
      <c r="E88" s="36" t="s">
        <v>106</v>
      </c>
      <c r="F88" s="36" t="s">
        <v>107</v>
      </c>
      <c r="G88" s="36"/>
    </row>
    <row r="89" spans="1:7" hidden="1">
      <c r="A89" s="35" t="s">
        <v>297</v>
      </c>
      <c r="B89" s="31" t="s">
        <v>298</v>
      </c>
      <c r="C89" s="36" t="s">
        <v>104</v>
      </c>
      <c r="D89" s="36" t="s">
        <v>286</v>
      </c>
      <c r="E89" s="36" t="s">
        <v>106</v>
      </c>
      <c r="F89" s="36" t="s">
        <v>107</v>
      </c>
      <c r="G89" s="36"/>
    </row>
    <row r="90" spans="1:7" hidden="1">
      <c r="A90" s="35" t="s">
        <v>299</v>
      </c>
      <c r="B90" s="31" t="s">
        <v>300</v>
      </c>
      <c r="C90" s="36" t="s">
        <v>104</v>
      </c>
      <c r="D90" s="36" t="s">
        <v>286</v>
      </c>
      <c r="E90" s="36" t="s">
        <v>106</v>
      </c>
      <c r="F90" s="36" t="s">
        <v>107</v>
      </c>
      <c r="G90" s="36"/>
    </row>
    <row r="91" spans="1:7" hidden="1">
      <c r="A91" s="35" t="s">
        <v>301</v>
      </c>
      <c r="B91" s="31" t="s">
        <v>302</v>
      </c>
      <c r="C91" s="36" t="s">
        <v>104</v>
      </c>
      <c r="D91" s="36" t="s">
        <v>286</v>
      </c>
      <c r="E91" s="36" t="s">
        <v>106</v>
      </c>
      <c r="F91" s="36" t="s">
        <v>107</v>
      </c>
      <c r="G91" s="36"/>
    </row>
    <row r="92" spans="1:7" hidden="1">
      <c r="A92" s="35" t="s">
        <v>303</v>
      </c>
      <c r="B92" s="31" t="s">
        <v>304</v>
      </c>
      <c r="C92" s="36" t="s">
        <v>104</v>
      </c>
      <c r="D92" s="36" t="s">
        <v>286</v>
      </c>
      <c r="E92" s="36" t="s">
        <v>106</v>
      </c>
      <c r="F92" s="36" t="s">
        <v>107</v>
      </c>
      <c r="G92" s="36"/>
    </row>
    <row r="93" spans="1:7" hidden="1">
      <c r="A93" s="35" t="s">
        <v>305</v>
      </c>
      <c r="B93" s="31" t="s">
        <v>306</v>
      </c>
      <c r="C93" s="36" t="s">
        <v>104</v>
      </c>
      <c r="D93" s="36" t="s">
        <v>286</v>
      </c>
      <c r="E93" s="36" t="s">
        <v>106</v>
      </c>
      <c r="F93" s="36" t="s">
        <v>107</v>
      </c>
      <c r="G93" s="36"/>
    </row>
    <row r="94" spans="1:7" hidden="1">
      <c r="A94" s="35" t="s">
        <v>307</v>
      </c>
      <c r="B94" s="31" t="s">
        <v>308</v>
      </c>
      <c r="C94" s="36" t="s">
        <v>104</v>
      </c>
      <c r="D94" s="36" t="s">
        <v>286</v>
      </c>
      <c r="E94" s="36" t="s">
        <v>106</v>
      </c>
      <c r="F94" s="36" t="s">
        <v>128</v>
      </c>
      <c r="G94" s="36" t="s">
        <v>309</v>
      </c>
    </row>
    <row r="95" spans="1:7">
      <c r="A95" s="35" t="s">
        <v>310</v>
      </c>
      <c r="B95" s="31" t="s">
        <v>311</v>
      </c>
      <c r="C95" s="36" t="s">
        <v>138</v>
      </c>
      <c r="D95" s="36" t="s">
        <v>286</v>
      </c>
      <c r="E95" s="36" t="s">
        <v>106</v>
      </c>
      <c r="F95" s="36" t="s">
        <v>107</v>
      </c>
      <c r="G95" s="36"/>
    </row>
    <row r="96" spans="1:7" hidden="1">
      <c r="A96" s="35" t="s">
        <v>312</v>
      </c>
      <c r="B96" s="31" t="s">
        <v>313</v>
      </c>
      <c r="C96" s="36" t="s">
        <v>104</v>
      </c>
      <c r="D96" s="36" t="s">
        <v>286</v>
      </c>
      <c r="E96" s="36" t="s">
        <v>106</v>
      </c>
      <c r="F96" s="36" t="s">
        <v>107</v>
      </c>
      <c r="G96" s="36"/>
    </row>
    <row r="97" spans="1:7" hidden="1">
      <c r="A97" s="35" t="s">
        <v>314</v>
      </c>
      <c r="B97" s="31" t="s">
        <v>315</v>
      </c>
      <c r="C97" s="36" t="s">
        <v>104</v>
      </c>
      <c r="D97" s="36" t="s">
        <v>316</v>
      </c>
      <c r="E97" s="36" t="s">
        <v>106</v>
      </c>
      <c r="F97" s="36" t="s">
        <v>110</v>
      </c>
      <c r="G97" s="36" t="s">
        <v>111</v>
      </c>
    </row>
    <row r="98" spans="1:7" hidden="1">
      <c r="A98" s="35" t="s">
        <v>317</v>
      </c>
      <c r="B98" s="31" t="s">
        <v>318</v>
      </c>
      <c r="C98" s="36" t="s">
        <v>104</v>
      </c>
      <c r="D98" s="36" t="s">
        <v>316</v>
      </c>
      <c r="E98" s="36" t="s">
        <v>106</v>
      </c>
      <c r="F98" s="36" t="s">
        <v>110</v>
      </c>
      <c r="G98" s="36" t="s">
        <v>111</v>
      </c>
    </row>
    <row r="99" spans="1:7" hidden="1">
      <c r="A99" s="35" t="s">
        <v>319</v>
      </c>
      <c r="B99" s="31" t="s">
        <v>320</v>
      </c>
      <c r="C99" s="36" t="s">
        <v>104</v>
      </c>
      <c r="D99" s="36" t="s">
        <v>321</v>
      </c>
      <c r="E99" s="36" t="s">
        <v>143</v>
      </c>
      <c r="F99" s="36" t="s">
        <v>322</v>
      </c>
      <c r="G99" s="36"/>
    </row>
    <row r="100" spans="1:7">
      <c r="A100" s="35" t="s">
        <v>323</v>
      </c>
      <c r="B100" s="31" t="s">
        <v>324</v>
      </c>
      <c r="C100" s="36" t="s">
        <v>138</v>
      </c>
      <c r="D100" s="36" t="s">
        <v>325</v>
      </c>
      <c r="E100" s="36" t="s">
        <v>106</v>
      </c>
      <c r="F100" s="36" t="s">
        <v>110</v>
      </c>
      <c r="G100" s="36" t="s">
        <v>111</v>
      </c>
    </row>
    <row r="101" spans="1:7">
      <c r="A101" s="35" t="s">
        <v>326</v>
      </c>
      <c r="B101" s="31" t="s">
        <v>327</v>
      </c>
      <c r="C101" s="36" t="s">
        <v>138</v>
      </c>
      <c r="D101" s="36" t="s">
        <v>328</v>
      </c>
      <c r="E101" s="36" t="s">
        <v>106</v>
      </c>
      <c r="F101" s="36" t="s">
        <v>128</v>
      </c>
      <c r="G101" s="36" t="s">
        <v>309</v>
      </c>
    </row>
    <row r="102" spans="1:7">
      <c r="A102" s="35" t="s">
        <v>329</v>
      </c>
      <c r="B102" s="31" t="s">
        <v>330</v>
      </c>
      <c r="C102" s="36" t="s">
        <v>138</v>
      </c>
      <c r="D102" s="36" t="s">
        <v>328</v>
      </c>
      <c r="E102" s="36" t="s">
        <v>106</v>
      </c>
      <c r="F102" s="36" t="s">
        <v>110</v>
      </c>
      <c r="G102" s="36" t="s">
        <v>331</v>
      </c>
    </row>
    <row r="103" spans="1:7" hidden="1">
      <c r="A103" s="35" t="s">
        <v>332</v>
      </c>
      <c r="B103" s="31" t="s">
        <v>333</v>
      </c>
      <c r="C103" s="36" t="s">
        <v>104</v>
      </c>
      <c r="D103" s="36" t="s">
        <v>328</v>
      </c>
      <c r="E103" s="36" t="s">
        <v>106</v>
      </c>
      <c r="F103" s="36" t="s">
        <v>128</v>
      </c>
      <c r="G103" s="36"/>
    </row>
    <row r="104" spans="1:7">
      <c r="A104" s="35" t="s">
        <v>334</v>
      </c>
      <c r="B104" s="31" t="s">
        <v>335</v>
      </c>
      <c r="C104" s="36" t="s">
        <v>138</v>
      </c>
      <c r="D104" s="36" t="s">
        <v>328</v>
      </c>
      <c r="E104" s="36" t="s">
        <v>106</v>
      </c>
      <c r="F104" s="36" t="s">
        <v>128</v>
      </c>
      <c r="G104" s="36"/>
    </row>
    <row r="105" spans="1:7" hidden="1">
      <c r="A105" s="35" t="s">
        <v>336</v>
      </c>
      <c r="B105" s="31" t="s">
        <v>337</v>
      </c>
      <c r="C105" s="36" t="s">
        <v>104</v>
      </c>
      <c r="D105" s="36" t="s">
        <v>338</v>
      </c>
      <c r="E105" s="36" t="s">
        <v>106</v>
      </c>
      <c r="F105" s="36" t="s">
        <v>107</v>
      </c>
      <c r="G105" s="36"/>
    </row>
    <row r="106" spans="1:7" hidden="1">
      <c r="A106" s="35" t="s">
        <v>339</v>
      </c>
      <c r="B106" s="31" t="s">
        <v>340</v>
      </c>
      <c r="C106" s="36" t="s">
        <v>104</v>
      </c>
      <c r="D106" s="36" t="s">
        <v>338</v>
      </c>
      <c r="E106" s="36" t="s">
        <v>106</v>
      </c>
      <c r="F106" s="36" t="s">
        <v>110</v>
      </c>
      <c r="G106" s="36" t="s">
        <v>111</v>
      </c>
    </row>
    <row r="107" spans="1:7" hidden="1">
      <c r="A107" s="35" t="s">
        <v>341</v>
      </c>
      <c r="B107" s="31" t="s">
        <v>342</v>
      </c>
      <c r="C107" s="36" t="s">
        <v>104</v>
      </c>
      <c r="D107" s="36" t="s">
        <v>338</v>
      </c>
      <c r="E107" s="36" t="s">
        <v>106</v>
      </c>
      <c r="F107" s="36" t="s">
        <v>110</v>
      </c>
      <c r="G107" s="36"/>
    </row>
    <row r="108" spans="1:7" hidden="1">
      <c r="A108" s="35" t="s">
        <v>343</v>
      </c>
      <c r="B108" s="31" t="s">
        <v>344</v>
      </c>
      <c r="C108" s="36" t="s">
        <v>104</v>
      </c>
      <c r="D108" s="36" t="s">
        <v>338</v>
      </c>
      <c r="E108" s="36" t="s">
        <v>106</v>
      </c>
      <c r="F108" s="36" t="s">
        <v>110</v>
      </c>
      <c r="G108" s="36"/>
    </row>
    <row r="109" spans="1:7" hidden="1">
      <c r="A109" s="35" t="s">
        <v>345</v>
      </c>
      <c r="B109" s="31" t="s">
        <v>346</v>
      </c>
      <c r="C109" s="36" t="s">
        <v>104</v>
      </c>
      <c r="D109" s="36" t="s">
        <v>338</v>
      </c>
      <c r="E109" s="36" t="s">
        <v>120</v>
      </c>
      <c r="F109" s="36" t="s">
        <v>107</v>
      </c>
      <c r="G109" s="36"/>
    </row>
    <row r="110" spans="1:7" hidden="1">
      <c r="A110" s="35" t="s">
        <v>347</v>
      </c>
      <c r="B110" s="31" t="s">
        <v>348</v>
      </c>
      <c r="C110" s="36" t="s">
        <v>104</v>
      </c>
      <c r="D110" s="36" t="s">
        <v>349</v>
      </c>
      <c r="E110" s="36" t="s">
        <v>106</v>
      </c>
      <c r="F110" s="36" t="s">
        <v>128</v>
      </c>
      <c r="G110" s="36" t="s">
        <v>350</v>
      </c>
    </row>
    <row r="111" spans="1:7" hidden="1">
      <c r="A111" s="35" t="s">
        <v>351</v>
      </c>
      <c r="B111" s="31" t="s">
        <v>352</v>
      </c>
      <c r="C111" s="36" t="s">
        <v>104</v>
      </c>
      <c r="D111" s="36" t="s">
        <v>349</v>
      </c>
      <c r="E111" s="36" t="s">
        <v>106</v>
      </c>
      <c r="F111" s="36" t="s">
        <v>107</v>
      </c>
      <c r="G111" s="36"/>
    </row>
    <row r="112" spans="1:7" hidden="1">
      <c r="A112" s="35" t="s">
        <v>353</v>
      </c>
      <c r="B112" s="31" t="s">
        <v>354</v>
      </c>
      <c r="C112" s="36" t="s">
        <v>104</v>
      </c>
      <c r="D112" s="36" t="s">
        <v>349</v>
      </c>
      <c r="E112" s="36" t="s">
        <v>106</v>
      </c>
      <c r="F112" s="36" t="s">
        <v>110</v>
      </c>
      <c r="G112" s="36" t="s">
        <v>114</v>
      </c>
    </row>
    <row r="113" spans="1:7" hidden="1">
      <c r="A113" s="35" t="s">
        <v>355</v>
      </c>
      <c r="B113" s="31" t="s">
        <v>356</v>
      </c>
      <c r="C113" s="36" t="s">
        <v>104</v>
      </c>
      <c r="D113" s="36" t="s">
        <v>349</v>
      </c>
      <c r="E113" s="36" t="s">
        <v>106</v>
      </c>
      <c r="F113" s="36" t="s">
        <v>110</v>
      </c>
      <c r="G113" s="36" t="s">
        <v>114</v>
      </c>
    </row>
    <row r="114" spans="1:7">
      <c r="A114" s="35" t="s">
        <v>357</v>
      </c>
      <c r="B114" s="115" t="s">
        <v>358</v>
      </c>
      <c r="C114" s="116" t="s">
        <v>138</v>
      </c>
      <c r="D114" s="116" t="s">
        <v>349</v>
      </c>
      <c r="E114" s="116" t="s">
        <v>106</v>
      </c>
      <c r="F114" s="116" t="s">
        <v>110</v>
      </c>
      <c r="G114" s="36" t="s">
        <v>111</v>
      </c>
    </row>
    <row r="115" spans="1:7" hidden="1">
      <c r="A115" s="35" t="s">
        <v>359</v>
      </c>
      <c r="B115" s="31" t="s">
        <v>360</v>
      </c>
      <c r="C115" s="36" t="s">
        <v>104</v>
      </c>
      <c r="D115" s="36" t="s">
        <v>361</v>
      </c>
      <c r="E115" s="36" t="s">
        <v>106</v>
      </c>
      <c r="F115" s="36" t="s">
        <v>110</v>
      </c>
      <c r="G115" s="36"/>
    </row>
    <row r="116" spans="1:7" hidden="1">
      <c r="A116" s="35" t="s">
        <v>362</v>
      </c>
      <c r="B116" s="31" t="s">
        <v>363</v>
      </c>
      <c r="C116" s="36" t="s">
        <v>104</v>
      </c>
      <c r="D116" s="36" t="s">
        <v>361</v>
      </c>
      <c r="E116" s="36" t="s">
        <v>120</v>
      </c>
      <c r="F116" s="36" t="s">
        <v>107</v>
      </c>
      <c r="G116" s="36"/>
    </row>
    <row r="117" spans="1:7" hidden="1">
      <c r="A117" s="35" t="s">
        <v>364</v>
      </c>
      <c r="B117" s="31" t="s">
        <v>365</v>
      </c>
      <c r="C117" s="36" t="s">
        <v>104</v>
      </c>
      <c r="D117" s="36" t="s">
        <v>361</v>
      </c>
      <c r="E117" s="36" t="s">
        <v>120</v>
      </c>
      <c r="F117" s="36" t="s">
        <v>107</v>
      </c>
      <c r="G117" s="36"/>
    </row>
    <row r="118" spans="1:7" hidden="1">
      <c r="A118" s="35" t="s">
        <v>366</v>
      </c>
      <c r="B118" s="31" t="s">
        <v>367</v>
      </c>
      <c r="C118" s="36" t="s">
        <v>104</v>
      </c>
      <c r="D118" s="36" t="s">
        <v>361</v>
      </c>
      <c r="E118" s="36" t="s">
        <v>120</v>
      </c>
      <c r="F118" s="36" t="s">
        <v>107</v>
      </c>
      <c r="G118" s="36"/>
    </row>
    <row r="119" spans="1:7">
      <c r="A119" s="35" t="s">
        <v>368</v>
      </c>
      <c r="B119" s="111" t="s">
        <v>1680</v>
      </c>
      <c r="C119" s="36" t="s">
        <v>138</v>
      </c>
      <c r="D119" s="36" t="s">
        <v>361</v>
      </c>
      <c r="E119" s="36" t="s">
        <v>106</v>
      </c>
      <c r="F119" s="36" t="s">
        <v>107</v>
      </c>
      <c r="G119" s="36"/>
    </row>
    <row r="120" spans="1:7">
      <c r="A120" s="35" t="s">
        <v>369</v>
      </c>
      <c r="B120" s="31" t="s">
        <v>370</v>
      </c>
      <c r="C120" s="36" t="s">
        <v>138</v>
      </c>
      <c r="D120" s="36" t="s">
        <v>361</v>
      </c>
      <c r="E120" s="36" t="s">
        <v>106</v>
      </c>
      <c r="F120" s="36" t="s">
        <v>128</v>
      </c>
      <c r="G120" s="36" t="s">
        <v>309</v>
      </c>
    </row>
    <row r="121" spans="1:7">
      <c r="A121" s="30" t="s">
        <v>371</v>
      </c>
      <c r="B121" s="32" t="s">
        <v>372</v>
      </c>
      <c r="C121" s="36" t="s">
        <v>138</v>
      </c>
      <c r="D121" s="36" t="s">
        <v>361</v>
      </c>
      <c r="E121" s="36" t="s">
        <v>106</v>
      </c>
      <c r="F121" s="36" t="s">
        <v>128</v>
      </c>
      <c r="G121" s="36" t="s">
        <v>309</v>
      </c>
    </row>
    <row r="122" spans="1:7">
      <c r="A122" s="30" t="s">
        <v>373</v>
      </c>
      <c r="B122" s="117" t="s">
        <v>374</v>
      </c>
      <c r="C122" s="116" t="s">
        <v>148</v>
      </c>
      <c r="D122" s="116" t="s">
        <v>361</v>
      </c>
      <c r="E122" s="116" t="s">
        <v>106</v>
      </c>
      <c r="F122" s="116" t="s">
        <v>107</v>
      </c>
      <c r="G122" s="36"/>
    </row>
  </sheetData>
  <autoFilter ref="A1:G122" xr:uid="{69C792C5-E49A-FC49-9F4A-F7CDBF74D0E5}">
    <filterColumn colId="2">
      <filters>
        <filter val="P0-Highest"/>
        <filter val="P1-High"/>
      </filters>
    </filterColumn>
  </autoFilter>
  <phoneticPr fontId="1" type="noConversion"/>
  <hyperlinks>
    <hyperlink ref="A47" r:id="rId1" tooltip="https://console.cloud.baidu-int.com/devops/icafe/issue/FordPhase4Scrum-9139/show" xr:uid="{6D631614-0FC2-EE45-AC93-0F585919E2E9}"/>
    <hyperlink ref="B47" r:id="rId2" tooltip="https://console.cloud.baidu-int.com/devops/icafe/issue/FordPhase4Scrum-9139/show" xr:uid="{B6C044E1-B3B4-B446-A2AE-EC1D094E59FF}"/>
    <hyperlink ref="A83" r:id="rId3" tooltip="https://console.cloud.baidu-int.com/devops/icafe/issue/FordPhase4Scrum-9134/show" xr:uid="{2A901404-9B3A-844A-AD77-057257460E86}"/>
    <hyperlink ref="A48" r:id="rId4" tooltip="https://console.cloud.baidu-int.com/devops/icafe/issue/FordPhase4Scrum-9133/show" xr:uid="{F13DE963-BB07-2046-B573-C6D799E7BBCE}"/>
    <hyperlink ref="A15" r:id="rId5" tooltip="https://console.cloud.baidu-int.com/devops/icafe/issue/FordPhase4Scrum-9231/show" xr:uid="{B468F59A-68C5-AA4C-A78A-2AB03AAE3AB9}"/>
    <hyperlink ref="A16" r:id="rId6" tooltip="https://console.cloud.baidu-int.com/devops/icafe/issue/FordPhase4Scrum-9230/show" xr:uid="{934ED1F5-3AEF-604B-9D37-73137A74463F}"/>
    <hyperlink ref="A49" r:id="rId7" tooltip="https://console.cloud.baidu-int.com/devops/icafe/issue/FordPhase4Scrum-9149/show" xr:uid="{CB5A4626-D83F-4948-B347-8AEFFA92A82F}"/>
    <hyperlink ref="A50" r:id="rId8" tooltip="https://console.cloud.baidu-int.com/devops/icafe/issue/FordPhase4Scrum-9148/show" xr:uid="{12B21185-8271-844E-9A76-35D295FA5633}"/>
    <hyperlink ref="A51" r:id="rId9" tooltip="https://console.cloud.baidu-int.com/devops/icafe/issue/FordPhase4Scrum-9147/show" xr:uid="{08538FCF-CEAE-754E-BFF0-A79FA569C80F}"/>
    <hyperlink ref="A84" r:id="rId10" tooltip="https://console.cloud.baidu-int.com/devops/icafe/issue/FordPhase4Scrum-9146/show" xr:uid="{FA6CAC38-9AD4-264D-A4C0-2AD1B8712758}"/>
    <hyperlink ref="A52" r:id="rId11" tooltip="https://console.cloud.baidu-int.com/devops/icafe/issue/FordPhase4Scrum-9142/show" xr:uid="{9D744AA1-0135-7940-83FA-8BD27D0CF6BB}"/>
    <hyperlink ref="A53" r:id="rId12" tooltip="https://console.cloud.baidu-int.com/devops/icafe/issue/FordPhase4Scrum-9141/show" xr:uid="{78DD3B0A-DD7D-CD4E-A9AF-1E364174F106}"/>
    <hyperlink ref="A54" r:id="rId13" tooltip="https://console.cloud.baidu-int.com/devops/icafe/issue/FordPhase4Scrum-9140/show" xr:uid="{0AF475E4-C894-BF44-A41C-4DC720F93114}"/>
    <hyperlink ref="A85" r:id="rId14" tooltip="https://console.cloud.baidu-int.com/devops/icafe/issue/FordPhase4Scrum-9160/show" xr:uid="{A9A9E736-8568-E547-B1E6-DFCA030B345B}"/>
    <hyperlink ref="A55" r:id="rId15" tooltip="https://console.cloud.baidu-int.com/devops/icafe/issue/FordPhase4Scrum-9159/show" xr:uid="{2B4A10D5-1A1C-E24C-842E-1A8F7343A4C1}"/>
    <hyperlink ref="A56" r:id="rId16" tooltip="https://console.cloud.baidu-int.com/devops/icafe/issue/FordPhase4Scrum-9158/show" xr:uid="{D5048529-A3E9-854E-8612-13B2D4FD7D96}"/>
    <hyperlink ref="A57" r:id="rId17" tooltip="https://console.cloud.baidu-int.com/devops/icafe/issue/FordPhase4Scrum-9157/show" xr:uid="{1B465B40-CA10-894B-B282-11490F99573E}"/>
    <hyperlink ref="A58" r:id="rId18" tooltip="https://console.cloud.baidu-int.com/devops/icafe/issue/FordPhase4Scrum-9156/show" xr:uid="{CEFDFAE7-9FC0-A142-B2D9-313222E73A44}"/>
    <hyperlink ref="A59" r:id="rId19" tooltip="https://console.cloud.baidu-int.com/devops/icafe/issue/FordPhase4Scrum-9155/show" xr:uid="{E7972627-D191-3949-95FF-CD51941C3055}"/>
    <hyperlink ref="B59" r:id="rId20" tooltip="https://console.cloud.baidu-int.com/devops/icafe/issue/FordPhase4Scrum-9155/show" xr:uid="{FE42C50A-42B9-DE45-B5ED-AF7CD802F3D7}"/>
    <hyperlink ref="A60" r:id="rId21" tooltip="https://console.cloud.baidu-int.com/devops/icafe/issue/FordPhase4Scrum-9154/show" xr:uid="{0657192A-2AF7-F240-9F95-0707CE9A7C85}"/>
    <hyperlink ref="B60" r:id="rId22" tooltip="https://console.cloud.baidu-int.com/devops/icafe/issue/FordPhase4Scrum-9154/show" xr:uid="{6B46477D-DA2A-FA45-8CE8-D91B2524A040}"/>
    <hyperlink ref="A61" r:id="rId23" tooltip="https://console.cloud.baidu-int.com/devops/icafe/issue/FordPhase4Scrum-9153/show" xr:uid="{4A30B649-7F63-D74B-9C75-C7F3466967B4}"/>
    <hyperlink ref="B61" r:id="rId24" tooltip="https://console.cloud.baidu-int.com/devops/icafe/issue/FordPhase4Scrum-9153/show" xr:uid="{77D88D98-D221-4D45-BBC7-69DFF8B18142}"/>
    <hyperlink ref="A62" r:id="rId25" tooltip="https://console.cloud.baidu-int.com/devops/icafe/issue/FordPhase4Scrum-9152/show" xr:uid="{582381D1-10F6-CA4C-9A53-33DF7F69E410}"/>
    <hyperlink ref="B62" r:id="rId26" tooltip="https://console.cloud.baidu-int.com/devops/icafe/issue/FordPhase4Scrum-9152/show" xr:uid="{4E1AE74A-5E75-5B42-BD13-89677B2CEE90}"/>
    <hyperlink ref="A63" r:id="rId27" tooltip="https://console.cloud.baidu-int.com/devops/icafe/issue/FordPhase4Scrum-9151/show" xr:uid="{9DD73D1B-1423-2B47-AF95-3ACC2BAEA521}"/>
    <hyperlink ref="B63" r:id="rId28" tooltip="https://console.cloud.baidu-int.com/devops/icafe/issue/FordPhase4Scrum-9151/show" xr:uid="{BB4F30E8-9AE5-FA43-AE18-F0C5D84FD620}"/>
    <hyperlink ref="A17" r:id="rId29" tooltip="https://console.cloud.baidu-int.com/devops/icafe/issue/FordPhase4Scrum-9232/show" xr:uid="{5BCEC4FE-56DB-ED4C-9308-80B064704E72}"/>
    <hyperlink ref="B17" r:id="rId30" tooltip="https://console.cloud.baidu-int.com/devops/icafe/issue/FordPhase4Scrum-9232/show" xr:uid="{EF8B8185-4F6E-CB45-9882-0F965A79CF81}"/>
    <hyperlink ref="A97" r:id="rId31" tooltip="https://console.cloud.baidu-int.com/devops/icafe/issue/FordPhase4Scrum-9165/show" xr:uid="{66EC88E6-2E33-CB47-9CB1-1D4D0A4200C3}"/>
    <hyperlink ref="B97" r:id="rId32" tooltip="https://console.cloud.baidu-int.com/devops/icafe/issue/FordPhase4Scrum-9165/show" xr:uid="{FBB6277B-C23A-AD4F-80CD-A24D6C458112}"/>
    <hyperlink ref="A86" r:id="rId33" tooltip="https://console.cloud.baidu-int.com/devops/icafe/issue/FordPhase4Scrum-9163/show" xr:uid="{0FAE1970-7E39-344D-9244-EF28C86F6DB4}"/>
    <hyperlink ref="B86" r:id="rId34" tooltip="https://console.cloud.baidu-int.com/devops/icafe/issue/FordPhase4Scrum-9163/show" xr:uid="{9E83D72D-5E9C-0348-907E-A2FFE67D50F3}"/>
    <hyperlink ref="A87" r:id="rId35" tooltip="https://console.cloud.baidu-int.com/devops/icafe/issue/FordPhase4Scrum-9162/show" xr:uid="{A959C45B-FC15-CC4C-BEE6-C0C5CC1C1FF6}"/>
    <hyperlink ref="B87" r:id="rId36" tooltip="https://console.cloud.baidu-int.com/devops/icafe/issue/FordPhase4Scrum-9162/show" xr:uid="{87B6649C-C77D-574D-B0CE-AD0589EA776F}"/>
    <hyperlink ref="A64" r:id="rId37" tooltip="https://console.cloud.baidu-int.com/devops/icafe/issue/FordPhase4Scrum-9177/show" xr:uid="{FBA09EFE-260D-094A-A915-2C4FA0F926A5}"/>
    <hyperlink ref="B64" r:id="rId38" tooltip="https://console.cloud.baidu-int.com/devops/icafe/issue/FordPhase4Scrum-9177/show" xr:uid="{AFFB028A-0DCF-FC4B-841F-977E7D966025}"/>
    <hyperlink ref="A65" r:id="rId39" tooltip="https://console.cloud.baidu-int.com/devops/icafe/issue/FordPhase4Scrum-9176/show" xr:uid="{FA744A2F-05A9-B141-93BD-9F061BFE4690}"/>
    <hyperlink ref="B65" r:id="rId40" tooltip="https://console.cloud.baidu-int.com/devops/icafe/issue/FordPhase4Scrum-9176/show" xr:uid="{439A4F15-0440-7347-9CEB-DCCC656900F1}"/>
    <hyperlink ref="A115" r:id="rId41" tooltip="https://console.cloud.baidu-int.com/devops/icafe/issue/FordPhase4Scrum-9173/show" xr:uid="{FF58348B-9AF0-FE45-8C67-790E05A47844}"/>
    <hyperlink ref="B115" r:id="rId42" tooltip="https://console.cloud.baidu-int.com/devops/icafe/issue/FordPhase4Scrum-9173/show" xr:uid="{7B0ACF77-6832-5B4A-9620-5D6E56F7F02A}"/>
    <hyperlink ref="A66" r:id="rId43" tooltip="https://console.cloud.baidu-int.com/devops/icafe/issue/FordPhase4Scrum-9189/show" xr:uid="{B7FB50A6-99B4-3545-AD90-BB271903FB4F}"/>
    <hyperlink ref="B66" r:id="rId44" tooltip="https://console.cloud.baidu-int.com/devops/icafe/issue/FordPhase4Scrum-9189/show" xr:uid="{FA753153-F0E0-0247-8200-ED564EA2A2EC}"/>
    <hyperlink ref="A67" r:id="rId45" tooltip="https://console.cloud.baidu-int.com/devops/icafe/issue/FordPhase4Scrum-9188/show" xr:uid="{0AB45594-43E8-3B48-93CE-FD14EFA331DD}"/>
    <hyperlink ref="B67" r:id="rId46" tooltip="https://console.cloud.baidu-int.com/devops/icafe/issue/FordPhase4Scrum-9188/show" xr:uid="{29EB0288-5AAF-0946-805A-AACA9961E315}"/>
    <hyperlink ref="A68" r:id="rId47" tooltip="https://console.cloud.baidu-int.com/devops/icafe/issue/FordPhase4Scrum-9187/show" xr:uid="{A63AE10B-2FCD-8B46-8E9A-48F9DADE5018}"/>
    <hyperlink ref="B68" r:id="rId48" tooltip="https://console.cloud.baidu-int.com/devops/icafe/issue/FordPhase4Scrum-9187/show" xr:uid="{2D977392-2A83-A34B-820C-CEFEC7A17EE4}"/>
    <hyperlink ref="A8" r:id="rId49" tooltip="https://console.cloud.baidu-int.com/devops/icafe/issue/FordPhase4Scrum-9186/show" xr:uid="{C5C027F2-B609-FB4C-8EB1-5815124BE9BD}"/>
    <hyperlink ref="B8" r:id="rId50" tooltip="https://console.cloud.baidu-int.com/devops/icafe/issue/FordPhase4Scrum-9186/show" xr:uid="{A078D197-AD11-4D4A-BAB8-F6E4BD810EDA}"/>
    <hyperlink ref="A88" r:id="rId51" tooltip="https://console.cloud.baidu-int.com/devops/icafe/issue/FordPhase4Scrum-9185/show" xr:uid="{BA0BFB2A-0105-BE43-AAA7-A7A06FBAE042}"/>
    <hyperlink ref="B88" r:id="rId52" tooltip="https://console.cloud.baidu-int.com/devops/icafe/issue/FordPhase4Scrum-9185/show" xr:uid="{93C18475-176A-6340-9E62-6E70D35A1887}"/>
    <hyperlink ref="A9" r:id="rId53" tooltip="https://console.cloud.baidu-int.com/devops/icafe/issue/FordPhase4Scrum-9183/show" xr:uid="{EAE51A0C-1384-BA4D-BB85-B24A125A4314}"/>
    <hyperlink ref="B9" r:id="rId54" tooltip="https://console.cloud.baidu-int.com/devops/icafe/issue/FordPhase4Scrum-9183/show" xr:uid="{16743EAC-79B1-4447-BA2B-6A10457018E2}"/>
    <hyperlink ref="A10" r:id="rId55" tooltip="https://console.cloud.baidu-int.com/devops/icafe/issue/FordPhase4Scrum-9180/show" xr:uid="{76CE92E3-5EFA-A34E-B7C9-A7A48AF14F5B}"/>
    <hyperlink ref="B10" r:id="rId56" tooltip="https://console.cloud.baidu-int.com/devops/icafe/issue/FordPhase4Scrum-9180/show" xr:uid="{7C5A4172-99C8-624A-9435-E16C773CC6E1}"/>
    <hyperlink ref="A69" r:id="rId57" tooltip="https://console.cloud.baidu-int.com/devops/icafe/issue/FordPhase4Scrum-9179/show" xr:uid="{8DDADE3F-C396-9C43-843B-8D27B9E521AB}"/>
    <hyperlink ref="B69" r:id="rId58" tooltip="https://console.cloud.baidu-int.com/devops/icafe/issue/FordPhase4Scrum-9179/show" xr:uid="{513A745B-A93A-324D-A8B9-8F0EC604A491}"/>
    <hyperlink ref="A70" r:id="rId59" tooltip="https://console.cloud.baidu-int.com/devops/icafe/issue/FordPhase4Scrum-9178/show" xr:uid="{C821CA3D-C15C-C648-BE9D-B7BA6D17DC9C}"/>
    <hyperlink ref="B70" r:id="rId60" tooltip="https://console.cloud.baidu-int.com/devops/icafe/issue/FordPhase4Scrum-9178/show" xr:uid="{CA0EAE64-831E-8746-A001-1B033A8BDCD2}"/>
    <hyperlink ref="A71" r:id="rId61" tooltip="https://console.cloud.baidu-int.com/devops/icafe/issue/FordPhase4Scrum-9194/show" xr:uid="{F96B4C89-AD35-4246-9A74-D740165F7CA8}"/>
    <hyperlink ref="B71" r:id="rId62" tooltip="https://console.cloud.baidu-int.com/devops/icafe/issue/FordPhase4Scrum-9194/show" xr:uid="{2A9B928A-4178-2D49-B5BA-76112719A9B4}"/>
    <hyperlink ref="A72" r:id="rId63" tooltip="https://console.cloud.baidu-int.com/devops/icafe/issue/FordPhase4Scrum-9193/show" xr:uid="{EEE0DFA0-9F81-5747-9667-52956D51CFB6}"/>
    <hyperlink ref="B72" r:id="rId64" tooltip="https://console.cloud.baidu-int.com/devops/icafe/issue/FordPhase4Scrum-9193/show" xr:uid="{557C9F86-F513-FC49-9700-F89FABBC9F13}"/>
    <hyperlink ref="A73" r:id="rId65" tooltip="https://console.cloud.baidu-int.com/devops/icafe/issue/FordPhase4Scrum-9192/show" xr:uid="{77C16385-23C5-D244-BF86-DD20A08B9413}"/>
    <hyperlink ref="B73" r:id="rId66" tooltip="https://console.cloud.baidu-int.com/devops/icafe/issue/FordPhase4Scrum-9192/show" xr:uid="{180BB72E-0A7F-274B-A2EE-CBD459DE76C8}"/>
    <hyperlink ref="A74" r:id="rId67" tooltip="https://console.cloud.baidu-int.com/devops/icafe/issue/FordPhase4Scrum-9191/show" xr:uid="{DA316830-F49F-5C42-BACD-247C09E53AC9}"/>
    <hyperlink ref="B74" r:id="rId68" tooltip="https://console.cloud.baidu-int.com/devops/icafe/issue/FordPhase4Scrum-9191/show" xr:uid="{8005907B-3CBB-1449-87B9-351AFB74DF6F}"/>
    <hyperlink ref="A75" r:id="rId69" tooltip="https://console.cloud.baidu-int.com/devops/icafe/issue/FordPhase4Scrum-9190/show" xr:uid="{534996A6-C2E4-BD42-BC39-58805A11F66D}"/>
    <hyperlink ref="B75" r:id="rId70" tooltip="https://console.cloud.baidu-int.com/devops/icafe/issue/FordPhase4Scrum-9190/show" xr:uid="{81D07CC2-4113-954F-AACB-6ACF115D3E5E}"/>
    <hyperlink ref="A11" r:id="rId71" tooltip="https://console.cloud.baidu-int.com/devops/icafe/issue/FordPhase4Scrum-9235/show" xr:uid="{719D2E7C-B787-F84D-B402-0F75339EF570}"/>
    <hyperlink ref="B11" r:id="rId72" tooltip="https://console.cloud.baidu-int.com/devops/icafe/issue/FordPhase4Scrum-9235/show" xr:uid="{F01325ED-E536-064D-8354-A84342BDCFA4}"/>
    <hyperlink ref="A76" r:id="rId73" tooltip="https://console.cloud.baidu-int.com/devops/icafe/issue/FordPhase4Scrum-9209/show" xr:uid="{3298B9E8-116C-AA47-8E76-FF22057B9F83}"/>
    <hyperlink ref="B76" r:id="rId74" tooltip="https://console.cloud.baidu-int.com/devops/icafe/issue/FordPhase4Scrum-9209/show" xr:uid="{C97C9BA1-E46A-9F47-99FF-D118A538C515}"/>
    <hyperlink ref="A105" r:id="rId75" tooltip="https://console.cloud.baidu-int.com/devops/icafe/issue/FordPhase4Scrum-9202/show" xr:uid="{3AA0C377-2E5D-9140-BD99-70D3BE6ECCC0}"/>
    <hyperlink ref="B105" r:id="rId76" tooltip="https://console.cloud.baidu-int.com/devops/icafe/issue/FordPhase4Scrum-9202/show" xr:uid="{EE24ABEA-4934-B045-9A34-8BA4AF5AA354}"/>
    <hyperlink ref="A106" r:id="rId77" tooltip="https://console.cloud.baidu-int.com/devops/icafe/issue/FordPhase4Scrum-9218/show" xr:uid="{24D9366D-78C3-C140-A049-7A459038E46C}"/>
    <hyperlink ref="B106" r:id="rId78" tooltip="https://console.cloud.baidu-int.com/devops/icafe/issue/FordPhase4Scrum-9218/show" xr:uid="{F64DD51D-1C41-5045-BCBA-0F27D0AAB7B6}"/>
    <hyperlink ref="A89" r:id="rId79" tooltip="https://console.cloud.baidu-int.com/devops/icafe/issue/FordPhase4Scrum-9216/show" xr:uid="{0173CB0E-CF16-594D-9294-ECD60D1C62AA}"/>
    <hyperlink ref="B89" r:id="rId80" tooltip="https://console.cloud.baidu-int.com/devops/icafe/issue/FordPhase4Scrum-9216/show" xr:uid="{CE399442-CAE1-024C-9397-3377445FF65B}"/>
    <hyperlink ref="A90" r:id="rId81" tooltip="https://console.cloud.baidu-int.com/devops/icafe/issue/FordPhase4Scrum-9215/show" xr:uid="{7A6E7098-5452-7143-989E-ADC2772DE032}"/>
    <hyperlink ref="B90" r:id="rId82" tooltip="https://console.cloud.baidu-int.com/devops/icafe/issue/FordPhase4Scrum-9215/show" xr:uid="{AB686128-0FB3-704E-9394-533BF650A1A2}"/>
    <hyperlink ref="A91" r:id="rId83" tooltip="https://console.cloud.baidu-int.com/devops/icafe/issue/FordPhase4Scrum-9225/show" xr:uid="{0EBA48C1-2ABF-2C45-94E4-9301B3ED757B}"/>
    <hyperlink ref="B91" r:id="rId84" tooltip="https://console.cloud.baidu-int.com/devops/icafe/issue/FordPhase4Scrum-9225/show" xr:uid="{8E225BF8-6A8D-A94E-BBE8-BAFBA9998A52}"/>
    <hyperlink ref="A92" r:id="rId85" tooltip="https://console.cloud.baidu-int.com/devops/icafe/issue/FordPhase4Scrum-9224/show" xr:uid="{0F75BF2D-4232-3248-B24E-A0940F6C3587}"/>
    <hyperlink ref="B92" r:id="rId86" tooltip="https://console.cloud.baidu-int.com/devops/icafe/issue/FordPhase4Scrum-9224/show" xr:uid="{AF061CDD-864B-8F4D-B4FF-FD22F723D8AC}"/>
    <hyperlink ref="A93" r:id="rId87" tooltip="https://console.cloud.baidu-int.com/devops/icafe/issue/FordPhase4Scrum-9223/show" xr:uid="{A635FDAB-B5E3-4143-B849-50CB12CCB2A7}"/>
    <hyperlink ref="B93" r:id="rId88" tooltip="https://console.cloud.baidu-int.com/devops/icafe/issue/FordPhase4Scrum-9223/show" xr:uid="{FD73C005-CED2-8B47-B316-BBBF0E05EEDE}"/>
    <hyperlink ref="A2" r:id="rId89" tooltip="https://console.cloud.baidu-int.com/devops/icafe/issue/FordPhase4Scrum-9237/show" xr:uid="{BD8808EE-B690-9F47-BA20-F5DF86AE3047}"/>
    <hyperlink ref="B2" r:id="rId90" tooltip="https://console.cloud.baidu-int.com/devops/icafe/issue/FordPhase4Scrum-9237/show" xr:uid="{0175FE36-0F4E-B940-A129-C5337A420AC9}"/>
    <hyperlink ref="A3" r:id="rId91" tooltip="https://console.cloud.baidu-int.com/devops/icafe/issue/FordPhase4Scrum-9236/show" xr:uid="{69B68701-DFB0-BA4B-9AAC-C27A38002137}"/>
    <hyperlink ref="B3" r:id="rId92" tooltip="https://console.cloud.baidu-int.com/devops/icafe/issue/FordPhase4Scrum-9236/show" xr:uid="{5C46D1C2-D64A-E644-9AC6-1BF0F619AA58}"/>
    <hyperlink ref="A107" r:id="rId93" tooltip="https://console.cloud.baidu-int.com/devops/icafe/issue/FordPhase4Scrum-9201/show" xr:uid="{D5DA47DA-9696-714D-86AE-90E9064C95A6}"/>
    <hyperlink ref="B107" r:id="rId94" tooltip="https://console.cloud.baidu-int.com/devops/icafe/issue/FordPhase4Scrum-9201/show" xr:uid="{8D412980-166D-9147-818D-858795F083E5}"/>
    <hyperlink ref="A4" r:id="rId95" tooltip="https://console.cloud.baidu-int.com/devops/icafe/issue/FordPhase4Scrum-9200/show" xr:uid="{75522E91-22C4-F74B-BB86-A85317F0C089}"/>
    <hyperlink ref="B4" r:id="rId96" tooltip="https://console.cloud.baidu-int.com/devops/icafe/issue/FordPhase4Scrum-9200/show" xr:uid="{2EE90F6D-4C60-F943-8AF7-96F2F43C8A91}"/>
    <hyperlink ref="A5" r:id="rId97" tooltip="https://console.cloud.baidu-int.com/devops/icafe/issue/FordPhase4Scrum-9199/show" xr:uid="{952D633C-3363-AB49-B923-BD4694CC4469}"/>
    <hyperlink ref="B5" r:id="rId98" tooltip="https://console.cloud.baidu-int.com/devops/icafe/issue/FordPhase4Scrum-9199/show" xr:uid="{C240A77D-278A-D240-B6FF-2C6D1EDF0CAB}"/>
    <hyperlink ref="A110" r:id="rId99" tooltip="https://console.cloud.baidu-int.com/devops/icafe/issue/FordPhase4Scrum-9144/show" xr:uid="{D1E6B3FA-44AD-684E-A7EF-C6B2C1FB415B}"/>
    <hyperlink ref="B110" r:id="rId100" tooltip="https://console.cloud.baidu-int.com/devops/icafe/issue/FordPhase4Scrum-9144/show" xr:uid="{6B08901F-0C47-7948-A044-0475396D0783}"/>
    <hyperlink ref="A108" r:id="rId101" tooltip="https://console.cloud.baidu-int.com/devops/icafe/issue/FordPhase4Scrum-9167/show" xr:uid="{576EAD37-DDF8-4341-8F72-31BB9AA40DEE}"/>
    <hyperlink ref="B108" r:id="rId102" tooltip="https://console.cloud.baidu-int.com/devops/icafe/issue/FordPhase4Scrum-9167/show" xr:uid="{2B9F778E-0F12-8943-BD0B-92B6F8551C1D}"/>
    <hyperlink ref="A77" r:id="rId103" tooltip="https://console.cloud.baidu-int.com/devops/icafe/issue/FordPhase4Scrum-9229/show" xr:uid="{23FC34F6-17BF-5E47-AC70-22A0B3BCAB14}"/>
    <hyperlink ref="B77" r:id="rId104" tooltip="https://console.cloud.baidu-int.com/devops/icafe/issue/FordPhase4Scrum-9229/show" xr:uid="{134FBD52-F938-5B40-8622-D355B542F694}"/>
    <hyperlink ref="A99" r:id="rId105" tooltip="https://console.cloud.baidu-int.com/devops/icafe/issue/FordPhase4Scrum-9233/show" xr:uid="{4EA03CC1-A51E-3446-9D7B-96B9758612D0}"/>
    <hyperlink ref="B99" r:id="rId106" tooltip="https://console.cloud.baidu-int.com/devops/icafe/issue/FordPhase4Scrum-9233/show" xr:uid="{81B2013B-8373-4446-B581-58BF57778052}"/>
    <hyperlink ref="A98" r:id="rId107" tooltip="https://console.cloud.baidu-int.com/devops/icafe/issue/FordPhase4Scrum-9226/show" xr:uid="{F181A8E6-61C0-DE42-BAAF-A1A7B7264755}"/>
    <hyperlink ref="B98" r:id="rId108" tooltip="https://console.cloud.baidu-int.com/devops/icafe/issue/FordPhase4Scrum-9226/show" xr:uid="{F3C7673E-6A0A-6B46-A80D-5696C85538C9}"/>
    <hyperlink ref="A40" r:id="rId109" tooltip="https://console.cloud.baidu-int.com/devops/icafe/issue/FordPhase4Scrum-9228/show" xr:uid="{CC5E8728-EBDE-044F-9069-2CD6D6AE0FD5}"/>
    <hyperlink ref="B40" r:id="rId110" tooltip="https://console.cloud.baidu-int.com/devops/icafe/issue/FordPhase4Scrum-9228/show" xr:uid="{42550019-6642-B445-9292-0F165969F581}"/>
    <hyperlink ref="A41" r:id="rId111" tooltip="https://console.cloud.baidu-int.com/devops/icafe/issue/FordPhase4Scrum-9227/show" xr:uid="{2C7661B1-317A-EC41-AED5-BFDA2525ACFF}"/>
    <hyperlink ref="B41" r:id="rId112" tooltip="https://console.cloud.baidu-int.com/devops/icafe/issue/FordPhase4Scrum-9227/show" xr:uid="{5F0E17D5-0955-C34A-B279-81FCF3599C19}"/>
    <hyperlink ref="A111" r:id="rId113" tooltip="https://console.cloud.baidu-int.com/devops/icafe/issue/FordPhase4Scrum-16182/show" xr:uid="{514C1550-BBC4-9344-AFEC-4739848C5253}"/>
    <hyperlink ref="B111" r:id="rId114" tooltip="https://console.cloud.baidu-int.com/devops/icafe/issue/FordPhase4Scrum-16182/show" xr:uid="{9A9952DC-EDC6-0845-8A05-6C26B7E1085E}"/>
    <hyperlink ref="A42" r:id="rId115" tooltip="https://console.cloud.baidu-int.com/devops/icafe/issue/FordPhase4Scrum-9217/show" xr:uid="{0E4A80D9-C4DA-B441-A802-3DA0004C9B6D}"/>
    <hyperlink ref="B42" r:id="rId116" tooltip="https://console.cloud.baidu-int.com/devops/icafe/issue/FordPhase4Scrum-9217/show" xr:uid="{4799B74B-6771-6847-A166-E2F8BFD119C0}"/>
    <hyperlink ref="A43" r:id="rId117" tooltip="https://console.cloud.baidu-int.com/devops/icafe/issue/FordPhase4Scrum-9212/show" xr:uid="{770DC514-593D-7C45-A8B3-6BEFAECBCA6E}"/>
    <hyperlink ref="B43" r:id="rId118" tooltip="https://console.cloud.baidu-int.com/devops/icafe/issue/FordPhase4Scrum-9212/show" xr:uid="{920FAB9D-E5C4-C748-8152-3B122687AF96}"/>
    <hyperlink ref="A6" r:id="rId119" tooltip="https://console.cloud.baidu-int.com/devops/icafe/issue/FordPhase4Scrum-16951/show" xr:uid="{231D2BAD-BBE4-C248-AD5E-241BB3202963}"/>
    <hyperlink ref="B6" r:id="rId120" tooltip="https://console.cloud.baidu-int.com/devops/icafe/issue/FordPhase4Scrum-16951/show" xr:uid="{2F7D2BD6-C2FF-EE48-B5EA-5FAD1F2FD2C2}"/>
    <hyperlink ref="A7" r:id="rId121" tooltip="https://console.cloud.baidu-int.com/devops/icafe/issue/FordPhase4Scrum-16952/show" xr:uid="{776F911F-4A69-8243-960F-CBD20FF28371}"/>
    <hyperlink ref="B7" r:id="rId122" tooltip="https://console.cloud.baidu-int.com/devops/icafe/issue/FordPhase4Scrum-16952/show" xr:uid="{4F0A6A87-5DF8-0C41-9395-E580ACDC21DF}"/>
    <hyperlink ref="A116" r:id="rId123" tooltip="https://console.cloud.baidu-int.com/devops/icafe/issue/FordPhase4Scrum-17008/show" xr:uid="{9D240479-F69B-0245-A0ED-B1EA238D2F51}"/>
    <hyperlink ref="B116" r:id="rId124" tooltip="https://console.cloud.baidu-int.com/devops/icafe/issue/FordPhase4Scrum-17008/show" xr:uid="{C4551D14-993B-1B4A-98D9-EDB0FFA3EC35}"/>
    <hyperlink ref="A18" r:id="rId125" tooltip="https://console.cloud.baidu-int.com/devops/icafe/issue/FordPhase4Scrum-17009/show" xr:uid="{7652C74C-0424-5A41-89D4-130AD035A2E0}"/>
    <hyperlink ref="B18" r:id="rId126" tooltip="https://console.cloud.baidu-int.com/devops/icafe/issue/FordPhase4Scrum-17009/show" xr:uid="{2E80CBAC-DECB-BD4A-9F77-3D8AE36EFC03}"/>
    <hyperlink ref="A109" r:id="rId127" tooltip="https://console.cloud.baidu-int.com/devops/icafe/issue/FordPhase4Scrum-17010/show" xr:uid="{4AD4FD81-B8CC-1545-9A45-6B5B7C881F01}"/>
    <hyperlink ref="B109" r:id="rId128" tooltip="https://console.cloud.baidu-int.com/devops/icafe/issue/FordPhase4Scrum-17010/show" xr:uid="{86FEAC21-EEA0-7D4E-A70D-D9C450A81F64}"/>
    <hyperlink ref="A117" r:id="rId129" tooltip="https://console.cloud.baidu-int.com/devops/icafe/issue/FordPhase4Scrum-17011/show" xr:uid="{33FCE40E-EF91-874F-9839-D6982EA75A75}"/>
    <hyperlink ref="B117" r:id="rId130" tooltip="https://console.cloud.baidu-int.com/devops/icafe/issue/FordPhase4Scrum-17011/show" xr:uid="{23E8444A-F624-384E-85AE-CE26B532FDB8}"/>
    <hyperlink ref="A118" r:id="rId131" tooltip="https://console.cloud.baidu-int.com/devops/icafe/issue/FordPhase4Scrum-17012/show" xr:uid="{76DB9052-3D37-CC4F-A70E-F455CA2D52B6}"/>
    <hyperlink ref="B118" r:id="rId132" tooltip="https://console.cloud.baidu-int.com/devops/icafe/issue/FordPhase4Scrum-17012/show" xr:uid="{008BE6C1-1519-FD4E-A0AD-46EE9E83322F}"/>
    <hyperlink ref="A12" r:id="rId133" tooltip="https://console.cloud.baidu-int.com/devops/icafe/issue/FordPhase4Scrum-17179/show" xr:uid="{FE7A4C5E-6A52-1E45-99C1-7A7891E7695F}"/>
    <hyperlink ref="B12" r:id="rId134" tooltip="https://console.cloud.baidu-int.com/devops/icafe/issue/FordPhase4Scrum-17179/show" xr:uid="{E4D59BE1-16FA-ED42-875F-32A81B05B7CC}"/>
    <hyperlink ref="A19" r:id="rId135" tooltip="https://console.cloud.baidu-int.com/devops/icafe/issue/FordPhase4Scrum-9239/show" xr:uid="{0D0776A0-B72A-7241-AF62-1C24F3681185}"/>
    <hyperlink ref="B19" r:id="rId136" tooltip="https://console.cloud.baidu-int.com/devops/icafe/issue/FordPhase4Scrum-9239/show" xr:uid="{80729BD2-3E3B-434F-A071-EB828CED0881}"/>
    <hyperlink ref="A94" r:id="rId137" tooltip="https://console.cloud.baidu-int.com/devops/icafe/issue/FordPhase4Scrum-17174/show" xr:uid="{49D73C62-CDB4-DA44-BE6C-BAFE787828FE}"/>
    <hyperlink ref="B94" r:id="rId138" tooltip="https://console.cloud.baidu-int.com/devops/icafe/issue/FordPhase4Scrum-17174/show" xr:uid="{E66FA666-DBA1-4641-91CA-BF80C1665202}"/>
    <hyperlink ref="A78" r:id="rId139" tooltip="https://console.cloud.baidu-int.com/devops/icafe/issue/FordPhase4Scrum-9207/show" xr:uid="{700C7C7E-2423-1546-A8A5-63C65D76BB25}"/>
    <hyperlink ref="B78" r:id="rId140" tooltip="https://console.cloud.baidu-int.com/devops/icafe/issue/FordPhase4Scrum-9207/show" xr:uid="{CA7776E7-E475-4D4C-AC24-E422F788D46D}"/>
    <hyperlink ref="A79" r:id="rId141" tooltip="https://console.cloud.baidu-int.com/devops/icafe/issue/FordPhase4Scrum-9206/show" xr:uid="{A5A8F009-F2D9-D142-8CCB-5EEF1BD07252}"/>
    <hyperlink ref="B79" r:id="rId142" tooltip="https://console.cloud.baidu-int.com/devops/icafe/issue/FordPhase4Scrum-9206/show" xr:uid="{8D207300-BB45-7540-822E-F7C96B6C71DF}"/>
    <hyperlink ref="A80" r:id="rId143" tooltip="https://console.cloud.baidu-int.com/devops/icafe/issue/FordPhase4Scrum-9210/show" xr:uid="{4BE453D7-2F6A-8348-98DB-0EF33A749D9D}"/>
    <hyperlink ref="B80" r:id="rId144" tooltip="https://console.cloud.baidu-int.com/devops/icafe/issue/FordPhase4Scrum-9210/show" xr:uid="{CC88CE38-0F3E-BB4D-AEB6-866CBAA72CDE}"/>
    <hyperlink ref="A13" r:id="rId145" tooltip="https://console.cloud.baidu-int.com/devops/icafe/issue/FordPhase4Scrum-16161/show" xr:uid="{8C18EF45-6BB9-EC49-957D-61FCD64326C1}"/>
    <hyperlink ref="B13" r:id="rId146" tooltip="https://console.cloud.baidu-int.com/devops/icafe/issue/FordPhase4Scrum-16161/show" xr:uid="{5CA9EDA5-7EAD-E046-8B6E-D6E1A2EB8A39}"/>
    <hyperlink ref="A14" r:id="rId147" tooltip="https://console.cloud.baidu-int.com/devops/icafe/issue/FordPhase4Scrum-17109/show" xr:uid="{6B6C9A4E-0241-B142-A219-EE811BDEC614}"/>
    <hyperlink ref="B14" r:id="rId148" tooltip="https://console.cloud.baidu-int.com/devops/icafe/issue/FordPhase4Scrum-17109/show" xr:uid="{03332E49-EC55-184C-A991-6DF7CDDF44E1}"/>
    <hyperlink ref="A44" r:id="rId149" tooltip="https://console.cloud.baidu-int.com/devops/icafe/issue/FordPhase4Scrum-9214/show" xr:uid="{1A330C7A-F253-C347-9F75-A5964BF2B907}"/>
    <hyperlink ref="B44" r:id="rId150" tooltip="https://console.cloud.baidu-int.com/devops/icafe/issue/FordPhase4Scrum-9214/show" xr:uid="{7E860671-6970-3145-8E13-A0FB62DE2D24}"/>
    <hyperlink ref="A112" r:id="rId151" tooltip="https://console.cloud.baidu-int.com/devops/icafe/issue/FordPhase4Scrum-9198/show" xr:uid="{BE51A9CC-CE7E-E941-8A2F-4DD96385C8C1}"/>
    <hyperlink ref="B112" r:id="rId152" tooltip="https://console.cloud.baidu-int.com/devops/icafe/issue/FordPhase4Scrum-9198/show" xr:uid="{6819715B-8845-0346-973A-224C64C50FC7}"/>
    <hyperlink ref="A113" r:id="rId153" tooltip="https://console.cloud.baidu-int.com/devops/icafe/issue/FordPhase4Scrum-9197/show" xr:uid="{56ACCFC3-748C-D846-99CF-4652B2B207C1}"/>
    <hyperlink ref="B113" r:id="rId154" tooltip="https://console.cloud.baidu-int.com/devops/icafe/issue/FordPhase4Scrum-9197/show" xr:uid="{EAE8C746-DAD6-F240-9EA5-AD235A775025}"/>
    <hyperlink ref="A95" r:id="rId155" tooltip="https://console.cloud.baidu-int.com/devops/icafe/issue/FordPhase4Scrum-17001/show" xr:uid="{DFAF888A-B202-1B41-8C36-0EA3868BEDA9}"/>
    <hyperlink ref="B95" r:id="rId156" tooltip="https://console.cloud.baidu-int.com/devops/icafe/issue/FordPhase4Scrum-17001/show" xr:uid="{C557ABB8-C912-8B4E-9A9A-B32C0FA209D5}"/>
    <hyperlink ref="A119" r:id="rId157" tooltip="https://console.cloud.baidu-int.com/devops/icafe/issue/FordPhase4Scrum-17073/show" xr:uid="{490F7F8C-3067-5542-9ACB-20344D28A311}"/>
    <hyperlink ref="B119" r:id="rId158" tooltip="https://console.cloud.baidu-int.com/devops/icafe/issue/FordPhase4Scrum-17073/show" display="【台架】【483MCA】【智慧停车】【必现】【埋点】事件31400015在本地和BI平台无任何数据" xr:uid="{92958426-18C4-C240-94DD-A99E7469E880}"/>
    <hyperlink ref="A120" r:id="rId159" tooltip="https://console.cloud.baidu-int.com/devops/icafe/issue/FordPhase4Scrum-9171/show" xr:uid="{01600CA3-9061-BA4A-AC84-BA0CCA3F1340}"/>
    <hyperlink ref="B120" r:id="rId160" tooltip="https://console.cloud.baidu-int.com/devops/icafe/issue/FordPhase4Scrum-9171/show" xr:uid="{0AE4A581-A190-724C-A83B-71577699BE79}"/>
    <hyperlink ref="A121" r:id="rId161" tooltip="https://console.cloud.baidu-int.com/devops/icafe/issue/FordPhase4Scrum-9172/show" xr:uid="{BDDA40AC-83CC-AE46-AB18-84DF77DEBF36}"/>
    <hyperlink ref="B121" r:id="rId162" tooltip="https://console.cloud.baidu-int.com/devops/icafe/issue/FordPhase4Scrum-9172/show" xr:uid="{7986FAB6-AA13-B04B-A8D7-BDD3E47772F8}"/>
    <hyperlink ref="A122" r:id="rId163" tooltip="https://console.cloud.baidu-int.com/devops/icafe/issue/FordPhase4Scrum-17025/show" xr:uid="{73C5C692-CFCE-0D44-A14F-69B5D07FD61B}"/>
    <hyperlink ref="B122" r:id="rId164" tooltip="https://console.cloud.baidu-int.com/devops/icafe/issue/FordPhase4Scrum-17025/show" xr:uid="{B0DD34B6-0CA9-464C-A3DE-E551A1E38463}"/>
    <hyperlink ref="A100" r:id="rId165" tooltip="https://console.cloud.baidu-int.com/devops/icafe/issue/FordPhase4Scrum-9196/show" xr:uid="{90BC2715-2FDE-CA4A-9EB5-80C1D2566EC4}"/>
    <hyperlink ref="B100" r:id="rId166" tooltip="https://console.cloud.baidu-int.com/devops/icafe/issue/FordPhase4Scrum-9196/show" xr:uid="{791B4C13-CFEF-B140-AA06-C2ACA841152D}"/>
    <hyperlink ref="A96" r:id="rId167" tooltip="https://console.cloud.baidu-int.com/devops/icafe/issue/FordPhase4Scrum-17432/show" xr:uid="{B40D7FCE-B207-4740-8E89-F34681B08CD4}"/>
    <hyperlink ref="B96" r:id="rId168" tooltip="https://console.cloud.baidu-int.com/devops/icafe/issue/FordPhase4Scrum-17432/show" xr:uid="{47B9F8BC-1A5B-9146-8C3A-E19A55B441CF}"/>
    <hyperlink ref="A81" r:id="rId169" tooltip="https://console.cloud.baidu-int.com/devops/icafe/issue/FordPhase4Scrum-17433/show" xr:uid="{FFD93101-B056-4A42-817C-E47957DCDCA7}"/>
    <hyperlink ref="B81" r:id="rId170" tooltip="https://console.cloud.baidu-int.com/devops/icafe/issue/FordPhase4Scrum-17433/show" xr:uid="{44217B8D-D2C4-4B4E-AFF0-FEA85DECCDC1}"/>
    <hyperlink ref="A101" r:id="rId171" tooltip="https://console.cloud.baidu-int.com/devops/icafe/issue/FordPhase4Scrum-9131/show" xr:uid="{FE9426E9-A9BD-BA40-97E2-7C8EE65DF34D}"/>
    <hyperlink ref="B101" r:id="rId172" tooltip="https://console.cloud.baidu-int.com/devops/icafe/issue/FordPhase4Scrum-9131/show" xr:uid="{B5CF6F9D-9069-994B-A1FB-5EC68B8A35A5}"/>
    <hyperlink ref="A102" r:id="rId173" tooltip="https://console.cloud.baidu-int.com/devops/icafe/issue/FordPhase4Scrum-9166/show" xr:uid="{EB832D3D-5576-2546-8F3E-8EEDF6243302}"/>
    <hyperlink ref="B102" r:id="rId174" tooltip="https://console.cloud.baidu-int.com/devops/icafe/issue/FordPhase4Scrum-9166/show" xr:uid="{377C215B-DAD6-9E4A-8296-5A9F79F2D5BF}"/>
    <hyperlink ref="A114" r:id="rId175" tooltip="https://console.cloud.baidu-int.com/devops/icafe/issue/FordPhase4Scrum-9181/show" xr:uid="{07D725C9-8037-664E-8232-B861AA14C1C8}"/>
    <hyperlink ref="B114" r:id="rId176" tooltip="https://console.cloud.baidu-int.com/devops/icafe/issue/FordPhase4Scrum-9181/show" xr:uid="{24D14A4A-6CA1-254F-8DA6-247CD6D8D872}"/>
    <hyperlink ref="A20" r:id="rId177" tooltip="https://console.cloud.baidu-int.com/devops/icafe/issue/FordPhase4Scrum-17502/show" xr:uid="{7BF3D986-FC6A-5740-BD5F-CEA94CB59749}"/>
    <hyperlink ref="B20" r:id="rId178" tooltip="https://console.cloud.baidu-int.com/devops/icafe/issue/FordPhase4Scrum-17502/show" xr:uid="{964368A0-16CE-C246-9526-43B82D048C3A}"/>
    <hyperlink ref="A103" r:id="rId179" tooltip="https://console.cloud.baidu-int.com/devops/icafe/issue/FordPhase4Scrum-17507/show" xr:uid="{EA14E248-23B1-614B-AA22-B12A6CDEF522}"/>
    <hyperlink ref="B103" r:id="rId180" tooltip="https://console.cloud.baidu-int.com/devops/icafe/issue/FordPhase4Scrum-17507/show" xr:uid="{2D75711F-0529-9F4C-B058-7B858D6A2792}"/>
    <hyperlink ref="A45" r:id="rId181" tooltip="https://console.cloud.baidu-int.com/devops/icafe/issue/FordPhase4Scrum-9213/show" xr:uid="{E0B906E2-95F6-7A49-B266-315EB8DBD407}"/>
    <hyperlink ref="B45" r:id="rId182" tooltip="https://console.cloud.baidu-int.com/devops/icafe/issue/FordPhase4Scrum-9213/show" xr:uid="{62514E9B-1ABA-8847-B44B-A97BB5333EFC}"/>
    <hyperlink ref="A82" r:id="rId183" tooltip="https://console.cloud.baidu-int.com/devops/icafe/issue/FordPhase4Scrum-17434/show" xr:uid="{D27B0432-48EA-7747-BAF8-819314C8FEB8}"/>
    <hyperlink ref="B82" r:id="rId184" tooltip="https://console.cloud.baidu-int.com/devops/icafe/issue/FordPhase4Scrum-17434/show" xr:uid="{4EDFAB2E-C263-BC49-8558-6A6ACEC103D6}"/>
    <hyperlink ref="A104" r:id="rId185" tooltip="https://console.cloud.baidu-int.com/devops/icafe/issue/FordPhase4Scrum-17506/show" xr:uid="{05B39034-DA70-D942-AEC7-F6DC4EB2E9C2}"/>
    <hyperlink ref="B104" r:id="rId186" tooltip="https://console.cloud.baidu-int.com/devops/icafe/issue/FordPhase4Scrum-17506/show" xr:uid="{779A3D84-E93B-1A43-92F9-0ADD04F390BA}"/>
    <hyperlink ref="A46" r:id="rId187" tooltip="https://console.cloud.baidu-int.com/devops/icafe/issue/FordPhase4Scrum-9195/show" xr:uid="{A6001C75-346E-8C4B-8465-632099F3B30F}"/>
    <hyperlink ref="B46" r:id="rId188" tooltip="https://console.cloud.baidu-int.com/devops/icafe/issue/FordPhase4Scrum-9195/show" xr:uid="{E4081D83-DDF1-0944-BA46-00B5949D5CC5}"/>
    <hyperlink ref="B58" r:id="rId189" tooltip="https://console.cloud.baidu-int.com/devops/icafe/issue/FordPhase4Scrum-9156/show" xr:uid="{012296E4-2F68-DB4D-AC37-1C89C12DE4E9}"/>
    <hyperlink ref="B57" r:id="rId190" tooltip="https://console.cloud.baidu-int.com/devops/icafe/issue/FordPhase4Scrum-9157/show" xr:uid="{C7975BA9-B9CF-6D4B-9A80-9F862CE33A89}"/>
    <hyperlink ref="B56" r:id="rId191" tooltip="https://console.cloud.baidu-int.com/devops/icafe/issue/FordPhase4Scrum-9158/show" xr:uid="{7BC810B4-2421-F448-9934-88D698840C23}"/>
    <hyperlink ref="B55" r:id="rId192" tooltip="https://console.cloud.baidu-int.com/devops/icafe/issue/FordPhase4Scrum-9159/show" xr:uid="{6C4C1E20-D469-F64A-AC01-A60649C8D317}"/>
    <hyperlink ref="B85" r:id="rId193" tooltip="https://console.cloud.baidu-int.com/devops/icafe/issue/FordPhase4Scrum-9160/show" xr:uid="{FFB8457D-61F3-DC4D-B472-386B493AF34F}"/>
    <hyperlink ref="B54" r:id="rId194" tooltip="https://console.cloud.baidu-int.com/devops/icafe/issue/FordPhase4Scrum-9140/show" xr:uid="{B7BBDFA1-7CEF-2544-A34A-4B6E9ED07E6C}"/>
    <hyperlink ref="B53" r:id="rId195" tooltip="https://console.cloud.baidu-int.com/devops/icafe/issue/FordPhase4Scrum-9141/show" xr:uid="{212736A6-D4F9-A847-8EDC-D37212A66E21}"/>
    <hyperlink ref="B52" r:id="rId196" tooltip="https://console.cloud.baidu-int.com/devops/icafe/issue/FordPhase4Scrum-9142/show" xr:uid="{AA53391D-13E9-334D-A574-5736D8CAF00E}"/>
    <hyperlink ref="B84" r:id="rId197" tooltip="https://console.cloud.baidu-int.com/devops/icafe/issue/FordPhase4Scrum-9146/show" xr:uid="{0879546F-7C97-3D4E-8D27-B36AF22C2302}"/>
    <hyperlink ref="B51" r:id="rId198" tooltip="https://console.cloud.baidu-int.com/devops/icafe/issue/FordPhase4Scrum-9147/show" xr:uid="{09FE6A81-BCB0-6242-83BE-3451BD7FD085}"/>
    <hyperlink ref="B50" r:id="rId199" tooltip="https://console.cloud.baidu-int.com/devops/icafe/issue/FordPhase4Scrum-9148/show" xr:uid="{2D0C1E6C-25F9-1B4F-8FA6-84D10E89AED5}"/>
    <hyperlink ref="B49" r:id="rId200" tooltip="https://console.cloud.baidu-int.com/devops/icafe/issue/FordPhase4Scrum-9149/show" xr:uid="{F9281535-DA89-3A47-A492-43A7C9AA71C6}"/>
    <hyperlink ref="B16" r:id="rId201" tooltip="https://console.cloud.baidu-int.com/devops/icafe/issue/FordPhase4Scrum-9230/show" xr:uid="{1A6D5E84-D792-8945-BBCF-19FA4551CCAD}"/>
    <hyperlink ref="B15" r:id="rId202" tooltip="https://console.cloud.baidu-int.com/devops/icafe/issue/FordPhase4Scrum-9231/show" xr:uid="{8E459A38-62CF-F245-BE3C-57DE6F907EDF}"/>
    <hyperlink ref="B48" r:id="rId203" tooltip="https://console.cloud.baidu-int.com/devops/icafe/issue/FordPhase4Scrum-9133/show" xr:uid="{1232B401-506B-C94E-AF3F-7FED78A6D1E8}"/>
    <hyperlink ref="B83" r:id="rId204" tooltip="https://console.cloud.baidu-int.com/devops/icafe/issue/FordPhase4Scrum-9134/show" xr:uid="{AD3AF23E-6149-EC40-945D-A7DA3A5D416F}"/>
    <hyperlink ref="A21" r:id="rId205" tooltip="https://console.cloud.baidu-int.com/devops/icafe/issue/FordPhase4Scrum-9138/show" xr:uid="{E2C26279-A1D1-7A43-BD0D-3ABB757D39C2}"/>
    <hyperlink ref="B21" r:id="rId206" tooltip="https://console.cloud.baidu-int.com/devops/icafe/issue/FordPhase4Scrum-9138/show" xr:uid="{43801989-1A70-4C4D-B578-D2AF900F2BE9}"/>
    <hyperlink ref="A22" r:id="rId207" tooltip="https://console.cloud.baidu-int.com/devops/icafe/issue/FordPhase4Scrum-9135/show" xr:uid="{491E0656-A28E-8A47-B4AB-ECEC541C16A8}"/>
    <hyperlink ref="B22" r:id="rId208" tooltip="https://console.cloud.baidu-int.com/devops/icafe/issue/FordPhase4Scrum-9135/show" xr:uid="{C6BCDC2D-83AF-8241-9627-3D3520D855A9}"/>
    <hyperlink ref="A23" r:id="rId209" tooltip="https://console.cloud.baidu-int.com/devops/icafe/issue/FordPhase4Scrum-9132/show" xr:uid="{E4ECBA7E-287C-C149-B113-461779F8B38C}"/>
    <hyperlink ref="B23" r:id="rId210" tooltip="https://console.cloud.baidu-int.com/devops/icafe/issue/FordPhase4Scrum-9132/show" xr:uid="{28EB4EA1-5103-6249-A6C0-4F3F17EF2198}"/>
    <hyperlink ref="A24" r:id="rId211" tooltip="https://console.cloud.baidu-int.com/devops/icafe/issue/FordPhase4Scrum-9174/show" xr:uid="{5C33E2F8-9C86-7440-9AE3-4F1DEB74896C}"/>
    <hyperlink ref="B24" r:id="rId212" tooltip="https://console.cloud.baidu-int.com/devops/icafe/issue/FordPhase4Scrum-9174/show" xr:uid="{1AE2A8A3-D8DD-944C-9482-61D3A7184A4E}"/>
    <hyperlink ref="A25" r:id="rId213" tooltip="https://console.cloud.baidu-int.com/devops/icafe/issue/FordPhase4Scrum-9170/show" xr:uid="{3814333E-2C80-2345-8C76-203CD3FC5697}"/>
    <hyperlink ref="B25" r:id="rId214" tooltip="https://console.cloud.baidu-int.com/devops/icafe/issue/FordPhase4Scrum-9170/show" xr:uid="{B443B6D6-DC61-9647-A49D-71287B47B12C}"/>
    <hyperlink ref="A26" r:id="rId215" tooltip="https://console.cloud.baidu-int.com/devops/icafe/issue/FordPhase4Scrum-9184/show" xr:uid="{AC60E28D-7B85-DE4C-93CA-ACB8A0EAA6F2}"/>
    <hyperlink ref="B26" r:id="rId216" tooltip="https://console.cloud.baidu-int.com/devops/icafe/issue/FordPhase4Scrum-9184/show" xr:uid="{872B9279-8A28-F247-A188-EC394902B2E1}"/>
    <hyperlink ref="A27" r:id="rId217" tooltip="https://console.cloud.baidu-int.com/devops/icafe/issue/FordPhase4Scrum-9203/show" xr:uid="{E31FD8A0-1AB2-D44C-BA93-6E12145DF345}"/>
    <hyperlink ref="B27" r:id="rId218" tooltip="https://console.cloud.baidu-int.com/devops/icafe/issue/FordPhase4Scrum-9203/show" xr:uid="{95E71E82-4A14-794D-9E96-5BD96CBA2972}"/>
    <hyperlink ref="A28" r:id="rId219" tooltip="https://console.cloud.baidu-int.com/devops/icafe/issue/FordPhase4Scrum-9219/show" xr:uid="{C5B2A2D1-C9C8-274D-900E-AF3E10FC8024}"/>
    <hyperlink ref="B28" r:id="rId220" tooltip="https://console.cloud.baidu-int.com/devops/icafe/issue/FordPhase4Scrum-9219/show" xr:uid="{4369C0A3-0B82-C24F-A65E-D5CB7950C34C}"/>
    <hyperlink ref="A29" r:id="rId221" tooltip="https://console.cloud.baidu-int.com/devops/icafe/issue/FordPhase4Scrum-9150/show" xr:uid="{987F65DE-AC72-EE4B-A7CD-B253582779F6}"/>
    <hyperlink ref="B29" r:id="rId222" tooltip="https://console.cloud.baidu-int.com/devops/icafe/issue/FordPhase4Scrum-9150/show" xr:uid="{757C8425-99C2-1143-9DD5-432210AAEDD7}"/>
    <hyperlink ref="A30" r:id="rId223" tooltip="https://console.cloud.baidu-int.com/devops/icafe/issue/FordPhase4Scrum-9137/show" xr:uid="{E997CAF2-6086-EC42-8AAE-5088BBAB947D}"/>
    <hyperlink ref="B30" r:id="rId224" tooltip="https://console.cloud.baidu-int.com/devops/icafe/issue/FordPhase4Scrum-9137/show" xr:uid="{BDBC7847-3658-5F44-8A5F-766CC7FA014C}"/>
    <hyperlink ref="A31" r:id="rId225" tooltip="https://console.cloud.baidu-int.com/devops/icafe/issue/FordPhase4Scrum-9136/show" xr:uid="{F015BB4B-585E-404C-B2B7-A9838C260F25}"/>
    <hyperlink ref="B31" r:id="rId226" tooltip="https://console.cloud.baidu-int.com/devops/icafe/issue/FordPhase4Scrum-9136/show" xr:uid="{7277EE25-C3D1-EA44-B968-13E37EADA476}"/>
    <hyperlink ref="A32" r:id="rId227" tooltip="https://console.cloud.baidu-int.com/devops/icafe/issue/FordPhase4Scrum-17172/show" xr:uid="{EF9EBB80-5BDA-2A42-8773-065E4C37E65D}"/>
    <hyperlink ref="B32" r:id="rId228" tooltip="https://console.cloud.baidu-int.com/devops/icafe/issue/FordPhase4Scrum-17172/show" xr:uid="{4B5081F0-EE8F-4E49-B336-5995A2AD7B06}"/>
    <hyperlink ref="A33" r:id="rId229" tooltip="https://console.cloud.baidu-int.com/devops/icafe/issue/FordPhase4Scrum-17245/show" xr:uid="{FB0068A7-8D43-344D-9899-D1908BE06E1C}"/>
    <hyperlink ref="B33" r:id="rId230" tooltip="https://console.cloud.baidu-int.com/devops/icafe/issue/FordPhase4Scrum-17245/show" xr:uid="{77F60AD8-AF21-AF48-9E7D-CEC83A6CB81E}"/>
    <hyperlink ref="A34" r:id="rId231" tooltip="https://console.cloud.baidu-int.com/devops/icafe/issue/FordPhase4Scrum-9168/show" xr:uid="{FD60F9CC-0059-3B49-B536-B55991E27EED}"/>
    <hyperlink ref="B34" r:id="rId232" tooltip="https://console.cloud.baidu-int.com/devops/icafe/issue/FordPhase4Scrum-9168/show" xr:uid="{5D9FB5BD-3C48-1843-B4AE-872413EDC794}"/>
    <hyperlink ref="A35" r:id="rId233" tooltip="https://console.cloud.baidu-int.com/devops/icafe/issue/FordPhase4Scrum-9221/show" xr:uid="{24B0A60F-7833-D044-A4D7-B09958974571}"/>
    <hyperlink ref="B35" r:id="rId234" tooltip="https://console.cloud.baidu-int.com/devops/icafe/issue/FordPhase4Scrum-9221/show" xr:uid="{23F59325-4E96-2B43-8370-A49FE86702DB}"/>
    <hyperlink ref="A36" r:id="rId235" tooltip="https://console.cloud.baidu-int.com/devops/icafe/issue/FordPhase4Scrum-9220/show" xr:uid="{B5BF00A5-4A4B-6D47-A766-D9FB85CC31A4}"/>
    <hyperlink ref="B36" r:id="rId236" tooltip="https://console.cloud.baidu-int.com/devops/icafe/issue/FordPhase4Scrum-9220/show" xr:uid="{998C21B5-E4B6-A345-9AEE-CB0BD1010C3F}"/>
    <hyperlink ref="A37" r:id="rId237" tooltip="https://console.cloud.baidu-int.com/devops/icafe/issue/FordPhase4Scrum-9222/show" xr:uid="{07EC7F4E-80D2-3848-871E-7D4510F16B3C}"/>
    <hyperlink ref="B37" r:id="rId238" tooltip="https://console.cloud.baidu-int.com/devops/icafe/issue/FordPhase4Scrum-9222/show" xr:uid="{BE210297-CC05-3047-9C19-7068AA98F94C}"/>
    <hyperlink ref="A38" r:id="rId239" tooltip="https://console.cloud.baidu-int.com/devops/icafe/issue/FordPhase4Scrum-17602/show" xr:uid="{F4FB6E60-363F-7C42-AD54-9531295BACBD}"/>
    <hyperlink ref="B38" r:id="rId240" tooltip="https://console.cloud.baidu-int.com/devops/icafe/issue/FordPhase4Scrum-17602/show" xr:uid="{0EC00768-7F4B-CF4D-BF74-28AC9CD831B5}"/>
    <hyperlink ref="A39" r:id="rId241" tooltip="https://console.cloud.baidu-int.com/devops/icafe/issue/FordPhase4Scrum-17492/show" xr:uid="{52AA9ED2-3761-5B4A-A558-224F651B64AA}"/>
    <hyperlink ref="B39" r:id="rId242" tooltip="https://console.cloud.baidu-int.com/devops/icafe/issue/FordPhase4Scrum-17492/show" display="【Monkey自动化测试】【福特phase4 wave2483MCA】进程com.baidu.naviauto出现了ANR, 原因是Reason: Input dispatching timed out (Waiting to send non-key event because the touched window has not finished processing certain input events that were delivered to it over 500.0ms ago.  Wait queue length: 4.  Wait queue head age: 5637.9ms.)" xr:uid="{1FB674F1-0E63-D64F-8E0C-3A6FF6F35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AE5D-8343-6D42-9E29-615D353F07EC}">
  <dimension ref="A1:I17"/>
  <sheetViews>
    <sheetView zoomScale="200" workbookViewId="0">
      <selection activeCell="C7" sqref="C7:E9"/>
    </sheetView>
  </sheetViews>
  <sheetFormatPr defaultColWidth="9.15234375" defaultRowHeight="15.5"/>
  <cols>
    <col min="1" max="1" width="12" style="24" bestFit="1" customWidth="1"/>
    <col min="2" max="4" width="9.15234375" style="24"/>
    <col min="5" max="5" width="8.4609375" style="24" bestFit="1" customWidth="1"/>
    <col min="6" max="6" width="9.15234375" style="24"/>
    <col min="7" max="7" width="12" style="24" bestFit="1" customWidth="1"/>
    <col min="8" max="8" width="48" style="24" customWidth="1"/>
    <col min="9" max="16384" width="9.15234375" style="24"/>
  </cols>
  <sheetData>
    <row r="1" spans="1:9" ht="16" thickBot="1">
      <c r="A1" s="118" t="s">
        <v>1657</v>
      </c>
      <c r="B1" s="118" t="s">
        <v>1658</v>
      </c>
      <c r="C1" s="118" t="s">
        <v>1659</v>
      </c>
      <c r="D1" s="118" t="s">
        <v>1660</v>
      </c>
      <c r="E1" s="118" t="s">
        <v>1661</v>
      </c>
      <c r="F1" s="118" t="s">
        <v>1662</v>
      </c>
      <c r="G1" s="118" t="s">
        <v>1663</v>
      </c>
      <c r="H1" s="118" t="s">
        <v>1664</v>
      </c>
      <c r="I1" s="122" t="s">
        <v>1686</v>
      </c>
    </row>
    <row r="2" spans="1:9" ht="16" thickBot="1">
      <c r="A2" s="118" t="s">
        <v>678</v>
      </c>
      <c r="B2" s="118">
        <v>57</v>
      </c>
      <c r="C2" s="118">
        <v>55</v>
      </c>
      <c r="D2" s="118">
        <v>47</v>
      </c>
      <c r="E2" s="119">
        <f>C2/B2</f>
        <v>0.96491228070175439</v>
      </c>
      <c r="F2" s="119">
        <f t="shared" ref="E2:F16" si="0">D2/C2</f>
        <v>0.8545454545454545</v>
      </c>
      <c r="G2" s="119">
        <f>D2/B2</f>
        <v>0.82456140350877194</v>
      </c>
      <c r="H2" s="120" t="s">
        <v>1665</v>
      </c>
      <c r="I2" s="123"/>
    </row>
    <row r="3" spans="1:9" ht="16" thickBot="1">
      <c r="A3" s="118" t="s">
        <v>734</v>
      </c>
      <c r="B3" s="118">
        <v>41</v>
      </c>
      <c r="C3" s="118">
        <v>0</v>
      </c>
      <c r="D3" s="118">
        <v>0</v>
      </c>
      <c r="E3" s="119">
        <f t="shared" si="0"/>
        <v>0</v>
      </c>
      <c r="F3" s="119">
        <v>0</v>
      </c>
      <c r="G3" s="119">
        <f>D3/B3</f>
        <v>0</v>
      </c>
      <c r="H3" s="118" t="s">
        <v>1666</v>
      </c>
      <c r="I3" s="123"/>
    </row>
    <row r="4" spans="1:9" ht="16" thickBot="1">
      <c r="A4" s="118" t="s">
        <v>1667</v>
      </c>
      <c r="B4" s="118">
        <v>2</v>
      </c>
      <c r="C4" s="118">
        <v>2</v>
      </c>
      <c r="D4" s="118">
        <v>2</v>
      </c>
      <c r="E4" s="119">
        <f t="shared" si="0"/>
        <v>1</v>
      </c>
      <c r="F4" s="119">
        <f t="shared" si="0"/>
        <v>1</v>
      </c>
      <c r="G4" s="119">
        <f>D4/B4</f>
        <v>1</v>
      </c>
      <c r="H4" s="118"/>
      <c r="I4" s="123"/>
    </row>
    <row r="5" spans="1:9" ht="16" thickBot="1">
      <c r="A5" s="118" t="s">
        <v>321</v>
      </c>
      <c r="B5" s="118">
        <v>17</v>
      </c>
      <c r="C5" s="118">
        <v>17</v>
      </c>
      <c r="D5" s="118">
        <v>17</v>
      </c>
      <c r="E5" s="119">
        <f t="shared" si="0"/>
        <v>1</v>
      </c>
      <c r="F5" s="119">
        <f t="shared" si="0"/>
        <v>1</v>
      </c>
      <c r="G5" s="119">
        <f t="shared" ref="G5:G16" si="1">D5/B5</f>
        <v>1</v>
      </c>
      <c r="H5" s="118"/>
      <c r="I5" s="123"/>
    </row>
    <row r="6" spans="1:9" ht="16" thickBot="1">
      <c r="A6" s="118" t="s">
        <v>213</v>
      </c>
      <c r="B6" s="118">
        <v>26</v>
      </c>
      <c r="C6" s="118">
        <v>23</v>
      </c>
      <c r="D6" s="118">
        <v>0</v>
      </c>
      <c r="E6" s="119">
        <f t="shared" si="0"/>
        <v>0.88461538461538458</v>
      </c>
      <c r="F6" s="119">
        <f t="shared" si="0"/>
        <v>0</v>
      </c>
      <c r="G6" s="119">
        <f t="shared" si="1"/>
        <v>0</v>
      </c>
      <c r="H6" s="118" t="s">
        <v>1668</v>
      </c>
      <c r="I6" s="123"/>
    </row>
    <row r="7" spans="1:9" ht="16" thickBot="1">
      <c r="A7" s="118" t="s">
        <v>286</v>
      </c>
      <c r="B7" s="118">
        <v>68</v>
      </c>
      <c r="C7" s="118">
        <v>60</v>
      </c>
      <c r="D7" s="118">
        <v>9</v>
      </c>
      <c r="E7" s="119">
        <f t="shared" si="0"/>
        <v>0.88235294117647056</v>
      </c>
      <c r="F7" s="119">
        <f t="shared" si="0"/>
        <v>0.15</v>
      </c>
      <c r="G7" s="119">
        <f t="shared" si="1"/>
        <v>0.13235294117647059</v>
      </c>
      <c r="H7" s="118" t="s">
        <v>1669</v>
      </c>
      <c r="I7" s="123"/>
    </row>
    <row r="8" spans="1:9" ht="16" thickBot="1">
      <c r="A8" s="118" t="s">
        <v>328</v>
      </c>
      <c r="B8" s="118">
        <v>75</v>
      </c>
      <c r="C8" s="118">
        <v>75</v>
      </c>
      <c r="D8" s="118">
        <v>57</v>
      </c>
      <c r="E8" s="119">
        <f t="shared" si="0"/>
        <v>1</v>
      </c>
      <c r="F8" s="119">
        <f t="shared" si="0"/>
        <v>0.76</v>
      </c>
      <c r="G8" s="119">
        <f t="shared" si="1"/>
        <v>0.76</v>
      </c>
      <c r="H8" s="118"/>
      <c r="I8" s="123"/>
    </row>
    <row r="9" spans="1:9" ht="16" thickBot="1">
      <c r="A9" s="118" t="s">
        <v>153</v>
      </c>
      <c r="B9" s="118">
        <v>8</v>
      </c>
      <c r="C9" s="118">
        <v>8</v>
      </c>
      <c r="D9" s="118">
        <v>7</v>
      </c>
      <c r="E9" s="119">
        <f t="shared" si="0"/>
        <v>1</v>
      </c>
      <c r="F9" s="119">
        <f t="shared" si="0"/>
        <v>0.875</v>
      </c>
      <c r="G9" s="119">
        <f t="shared" si="1"/>
        <v>0.875</v>
      </c>
      <c r="H9" s="118"/>
      <c r="I9" s="123"/>
    </row>
    <row r="10" spans="1:9" ht="47" thickBot="1">
      <c r="A10" s="118" t="s">
        <v>156</v>
      </c>
      <c r="B10" s="118">
        <v>149</v>
      </c>
      <c r="C10" s="118">
        <v>137</v>
      </c>
      <c r="D10" s="118">
        <v>114</v>
      </c>
      <c r="E10" s="119">
        <f t="shared" si="0"/>
        <v>0.91946308724832215</v>
      </c>
      <c r="F10" s="119">
        <f t="shared" si="0"/>
        <v>0.83211678832116787</v>
      </c>
      <c r="G10" s="119">
        <f t="shared" si="1"/>
        <v>0.7651006711409396</v>
      </c>
      <c r="H10" s="121" t="s">
        <v>1670</v>
      </c>
      <c r="I10" s="123"/>
    </row>
    <row r="11" spans="1:9" ht="16" thickBot="1">
      <c r="A11" s="118" t="s">
        <v>316</v>
      </c>
      <c r="B11" s="118">
        <v>87</v>
      </c>
      <c r="C11" s="118">
        <v>75</v>
      </c>
      <c r="D11" s="118">
        <v>0</v>
      </c>
      <c r="E11" s="119">
        <f t="shared" si="0"/>
        <v>0.86206896551724133</v>
      </c>
      <c r="F11" s="119">
        <f t="shared" si="0"/>
        <v>0</v>
      </c>
      <c r="G11" s="119">
        <f t="shared" si="1"/>
        <v>0</v>
      </c>
      <c r="H11" s="121" t="s">
        <v>1671</v>
      </c>
      <c r="I11" s="123"/>
    </row>
    <row r="12" spans="1:9" ht="16" thickBot="1">
      <c r="A12" s="118" t="s">
        <v>200</v>
      </c>
      <c r="B12" s="118">
        <v>27</v>
      </c>
      <c r="C12" s="118">
        <v>24</v>
      </c>
      <c r="D12" s="118">
        <v>0</v>
      </c>
      <c r="E12" s="119">
        <f t="shared" si="0"/>
        <v>0.88888888888888884</v>
      </c>
      <c r="F12" s="119">
        <f t="shared" si="0"/>
        <v>0</v>
      </c>
      <c r="G12" s="119">
        <f t="shared" si="1"/>
        <v>0</v>
      </c>
      <c r="H12" s="121" t="s">
        <v>1671</v>
      </c>
      <c r="I12" s="123"/>
    </row>
    <row r="13" spans="1:9" ht="16" thickBot="1">
      <c r="A13" s="118" t="s">
        <v>1672</v>
      </c>
      <c r="B13" s="118">
        <v>57</v>
      </c>
      <c r="C13" s="118">
        <v>49</v>
      </c>
      <c r="D13" s="118">
        <v>3</v>
      </c>
      <c r="E13" s="119">
        <f t="shared" si="0"/>
        <v>0.85964912280701755</v>
      </c>
      <c r="F13" s="119">
        <f t="shared" si="0"/>
        <v>6.1224489795918366E-2</v>
      </c>
      <c r="G13" s="119">
        <f t="shared" si="1"/>
        <v>5.2631578947368418E-2</v>
      </c>
      <c r="H13" s="121" t="s">
        <v>1671</v>
      </c>
      <c r="I13" s="123"/>
    </row>
    <row r="14" spans="1:9" ht="16" thickBot="1">
      <c r="A14" s="118" t="s">
        <v>338</v>
      </c>
      <c r="B14" s="118">
        <v>13</v>
      </c>
      <c r="C14" s="118">
        <v>13</v>
      </c>
      <c r="D14" s="118">
        <v>10</v>
      </c>
      <c r="E14" s="119">
        <f t="shared" si="0"/>
        <v>1</v>
      </c>
      <c r="F14" s="119">
        <f t="shared" si="0"/>
        <v>0.76923076923076927</v>
      </c>
      <c r="G14" s="119">
        <f t="shared" si="1"/>
        <v>0.76923076923076927</v>
      </c>
      <c r="H14" s="118"/>
      <c r="I14" s="123"/>
    </row>
    <row r="15" spans="1:9" ht="16" thickBot="1">
      <c r="A15" s="118" t="s">
        <v>361</v>
      </c>
      <c r="B15" s="118">
        <v>44</v>
      </c>
      <c r="C15" s="118">
        <v>44</v>
      </c>
      <c r="D15" s="118">
        <v>35</v>
      </c>
      <c r="E15" s="119">
        <f t="shared" si="0"/>
        <v>1</v>
      </c>
      <c r="F15" s="119">
        <f t="shared" si="0"/>
        <v>0.79545454545454541</v>
      </c>
      <c r="G15" s="119">
        <f t="shared" si="1"/>
        <v>0.79545454545454541</v>
      </c>
      <c r="H15" s="118"/>
      <c r="I15" s="123"/>
    </row>
    <row r="16" spans="1:9" ht="16" thickBot="1">
      <c r="A16" s="118" t="s">
        <v>65</v>
      </c>
      <c r="B16" s="118">
        <v>38</v>
      </c>
      <c r="C16" s="118">
        <v>37</v>
      </c>
      <c r="D16" s="118">
        <v>0</v>
      </c>
      <c r="E16" s="119">
        <f t="shared" si="0"/>
        <v>0.97368421052631582</v>
      </c>
      <c r="F16" s="119">
        <f t="shared" si="0"/>
        <v>0</v>
      </c>
      <c r="G16" s="119">
        <f t="shared" si="1"/>
        <v>0</v>
      </c>
      <c r="H16" s="121" t="s">
        <v>1673</v>
      </c>
      <c r="I16" s="123"/>
    </row>
    <row r="17" spans="1:9" ht="16" thickBot="1">
      <c r="A17" s="118" t="s">
        <v>1674</v>
      </c>
      <c r="B17" s="118">
        <f>SUM(B2:B16)</f>
        <v>709</v>
      </c>
      <c r="C17" s="118">
        <f>SUM(C2:C16)</f>
        <v>619</v>
      </c>
      <c r="D17" s="118">
        <f>SUM(D2:D16)</f>
        <v>301</v>
      </c>
      <c r="E17" s="119">
        <f>C17/B17</f>
        <v>0.87306064880112833</v>
      </c>
      <c r="F17" s="119">
        <f>D17/C17</f>
        <v>0.48626817447495962</v>
      </c>
      <c r="G17" s="119">
        <f>D17/B17</f>
        <v>0.42454160789844853</v>
      </c>
      <c r="H17" s="118"/>
      <c r="I17" s="12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88C9-BA1E-9949-9CB2-D863612A7FB6}">
  <dimension ref="A1:DV74"/>
  <sheetViews>
    <sheetView topLeftCell="D66" workbookViewId="0">
      <selection activeCell="A68" sqref="A68:XFD68"/>
    </sheetView>
  </sheetViews>
  <sheetFormatPr defaultColWidth="9.15234375" defaultRowHeight="21"/>
  <cols>
    <col min="1" max="1" width="13.84375" style="25" customWidth="1"/>
    <col min="2" max="2" width="13.15234375" style="25" hidden="1" customWidth="1"/>
    <col min="3" max="3" width="64" style="25" customWidth="1"/>
    <col min="4" max="4" width="19.4609375" style="25" customWidth="1"/>
    <col min="5" max="5" width="17.84375" style="43" customWidth="1"/>
    <col min="6" max="11" width="16.4609375" style="43" customWidth="1"/>
    <col min="12" max="12" width="16.4609375" style="133" customWidth="1"/>
    <col min="13" max="13" width="16.4609375" style="227" customWidth="1"/>
    <col min="14" max="14" width="16.4609375" style="133" customWidth="1"/>
    <col min="15" max="15" width="29.53515625" style="43" customWidth="1"/>
    <col min="16" max="16" width="13.15234375" style="25" customWidth="1"/>
    <col min="17" max="17" width="57.69140625" style="25" customWidth="1"/>
    <col min="18" max="19" width="81.4609375" style="25" customWidth="1"/>
    <col min="20" max="20" width="20.15234375" style="44" customWidth="1"/>
    <col min="21" max="16384" width="9.15234375" style="41"/>
  </cols>
  <sheetData>
    <row r="1" spans="1:21" ht="22.5">
      <c r="A1" s="38" t="s">
        <v>381</v>
      </c>
      <c r="B1" s="39" t="s">
        <v>382</v>
      </c>
      <c r="C1" s="39" t="s">
        <v>383</v>
      </c>
      <c r="D1" s="40" t="s">
        <v>384</v>
      </c>
      <c r="E1" s="40" t="s">
        <v>385</v>
      </c>
      <c r="F1" s="40" t="s">
        <v>386</v>
      </c>
      <c r="G1" s="40" t="s">
        <v>387</v>
      </c>
      <c r="H1" s="40" t="s">
        <v>388</v>
      </c>
      <c r="I1" s="40" t="s">
        <v>389</v>
      </c>
      <c r="J1" s="40" t="s">
        <v>390</v>
      </c>
      <c r="K1" s="40" t="s">
        <v>391</v>
      </c>
      <c r="L1" s="132" t="s">
        <v>392</v>
      </c>
      <c r="M1" s="226" t="s">
        <v>393</v>
      </c>
      <c r="N1" s="225" t="s">
        <v>1698</v>
      </c>
      <c r="O1" s="40" t="s">
        <v>394</v>
      </c>
      <c r="P1" s="40" t="s">
        <v>395</v>
      </c>
      <c r="Q1" s="40" t="s">
        <v>396</v>
      </c>
      <c r="R1" s="40" t="s">
        <v>397</v>
      </c>
      <c r="S1" s="40" t="s">
        <v>398</v>
      </c>
      <c r="T1" s="42" t="s">
        <v>399</v>
      </c>
      <c r="U1" s="131"/>
    </row>
    <row r="2" spans="1:21" s="236" customFormat="1" ht="58.5">
      <c r="A2" s="228" t="s">
        <v>400</v>
      </c>
      <c r="B2" s="229">
        <v>4</v>
      </c>
      <c r="C2" s="229" t="s">
        <v>401</v>
      </c>
      <c r="D2" s="230">
        <v>1.5</v>
      </c>
      <c r="E2" s="230" t="s">
        <v>402</v>
      </c>
      <c r="F2" s="230" t="s">
        <v>402</v>
      </c>
      <c r="G2" s="230"/>
      <c r="H2" s="230">
        <v>12.2</v>
      </c>
      <c r="I2" s="231">
        <v>21500</v>
      </c>
      <c r="J2" s="231">
        <v>23800</v>
      </c>
      <c r="K2" s="231">
        <v>22900</v>
      </c>
      <c r="L2" s="232">
        <f t="shared" ref="L2:L7" si="0">AVERAGE(I2:K2)</f>
        <v>22733.333333333332</v>
      </c>
      <c r="M2" s="233">
        <v>20400</v>
      </c>
      <c r="N2" s="234">
        <f>(M2-L2)/1000</f>
        <v>-2.3333333333333321</v>
      </c>
      <c r="O2" s="235" t="s">
        <v>1699</v>
      </c>
      <c r="P2" s="230" t="s">
        <v>403</v>
      </c>
      <c r="Q2" s="230"/>
      <c r="R2" s="230" t="s">
        <v>404</v>
      </c>
      <c r="S2" s="230" t="s">
        <v>405</v>
      </c>
      <c r="T2" s="228" t="s">
        <v>406</v>
      </c>
    </row>
    <row r="3" spans="1:21" s="236" customFormat="1" ht="58.5">
      <c r="A3" s="228" t="s">
        <v>400</v>
      </c>
      <c r="B3" s="229">
        <v>5</v>
      </c>
      <c r="C3" s="229" t="s">
        <v>407</v>
      </c>
      <c r="D3" s="230">
        <v>1</v>
      </c>
      <c r="E3" s="230"/>
      <c r="F3" s="230" t="s">
        <v>402</v>
      </c>
      <c r="G3" s="230"/>
      <c r="H3" s="230">
        <v>15.2</v>
      </c>
      <c r="I3" s="233"/>
      <c r="J3" s="233"/>
      <c r="K3" s="233"/>
      <c r="L3" s="233" t="s">
        <v>1693</v>
      </c>
      <c r="M3" s="233" t="s">
        <v>1693</v>
      </c>
      <c r="N3" s="230"/>
      <c r="O3" s="230"/>
      <c r="P3" s="230" t="s">
        <v>403</v>
      </c>
      <c r="Q3" s="230"/>
      <c r="R3" s="230" t="s">
        <v>408</v>
      </c>
      <c r="S3" s="230" t="s">
        <v>409</v>
      </c>
      <c r="T3" s="228" t="s">
        <v>406</v>
      </c>
    </row>
    <row r="4" spans="1:21" s="246" customFormat="1" ht="58.5">
      <c r="A4" s="237" t="s">
        <v>400</v>
      </c>
      <c r="B4" s="238">
        <v>6</v>
      </c>
      <c r="C4" s="238" t="s">
        <v>410</v>
      </c>
      <c r="D4" s="239">
        <v>1</v>
      </c>
      <c r="E4" s="239"/>
      <c r="F4" s="239" t="s">
        <v>402</v>
      </c>
      <c r="G4" s="239"/>
      <c r="H4" s="239">
        <v>15.2</v>
      </c>
      <c r="I4" s="240">
        <v>13400</v>
      </c>
      <c r="J4" s="241">
        <v>13800</v>
      </c>
      <c r="K4" s="240">
        <v>14900</v>
      </c>
      <c r="L4" s="242">
        <f t="shared" si="0"/>
        <v>14033.333333333334</v>
      </c>
      <c r="M4" s="243">
        <v>13500</v>
      </c>
      <c r="N4" s="244">
        <f t="shared" ref="N4:N7" si="1">(M4-L4)/1000</f>
        <v>-0.53333333333333399</v>
      </c>
      <c r="O4" s="245" t="s">
        <v>1700</v>
      </c>
      <c r="P4" s="239" t="s">
        <v>403</v>
      </c>
      <c r="Q4" s="239"/>
      <c r="R4" s="239" t="s">
        <v>411</v>
      </c>
      <c r="S4" s="239" t="s">
        <v>409</v>
      </c>
      <c r="T4" s="237" t="s">
        <v>406</v>
      </c>
    </row>
    <row r="5" spans="1:21" s="246" customFormat="1" ht="39">
      <c r="A5" s="237" t="s">
        <v>400</v>
      </c>
      <c r="B5" s="238">
        <v>12</v>
      </c>
      <c r="C5" s="238" t="s">
        <v>412</v>
      </c>
      <c r="D5" s="239">
        <v>1.5</v>
      </c>
      <c r="E5" s="239"/>
      <c r="F5" s="239" t="s">
        <v>402</v>
      </c>
      <c r="G5" s="239" t="s">
        <v>413</v>
      </c>
      <c r="H5" s="239">
        <v>6.2</v>
      </c>
      <c r="I5" s="240">
        <v>13500</v>
      </c>
      <c r="J5" s="240">
        <v>12200</v>
      </c>
      <c r="K5" s="240">
        <v>12300</v>
      </c>
      <c r="L5" s="242">
        <f t="shared" si="0"/>
        <v>12666.666666666666</v>
      </c>
      <c r="M5" s="243">
        <v>11800</v>
      </c>
      <c r="N5" s="244">
        <f t="shared" si="1"/>
        <v>-0.86666666666666603</v>
      </c>
      <c r="O5" s="245" t="s">
        <v>1700</v>
      </c>
      <c r="P5" s="239" t="s">
        <v>403</v>
      </c>
      <c r="Q5" s="239" t="s">
        <v>414</v>
      </c>
      <c r="R5" s="239" t="s">
        <v>415</v>
      </c>
      <c r="S5" s="239" t="s">
        <v>416</v>
      </c>
      <c r="T5" s="237" t="s">
        <v>406</v>
      </c>
    </row>
    <row r="6" spans="1:21" s="236" customFormat="1" ht="39">
      <c r="A6" s="228" t="s">
        <v>400</v>
      </c>
      <c r="B6" s="229">
        <v>13</v>
      </c>
      <c r="C6" s="229" t="s">
        <v>417</v>
      </c>
      <c r="D6" s="230">
        <v>0.5</v>
      </c>
      <c r="E6" s="230"/>
      <c r="F6" s="230" t="s">
        <v>402</v>
      </c>
      <c r="G6" s="230"/>
      <c r="H6" s="230">
        <v>18.2</v>
      </c>
      <c r="I6" s="230">
        <v>13300</v>
      </c>
      <c r="J6" s="230">
        <v>13200</v>
      </c>
      <c r="K6" s="230">
        <v>12800</v>
      </c>
      <c r="L6" s="232">
        <f t="shared" si="0"/>
        <v>13100</v>
      </c>
      <c r="M6" s="233">
        <v>12500</v>
      </c>
      <c r="N6" s="234">
        <f t="shared" si="1"/>
        <v>-0.6</v>
      </c>
      <c r="O6" s="235" t="s">
        <v>1700</v>
      </c>
      <c r="P6" s="230" t="s">
        <v>403</v>
      </c>
      <c r="Q6" s="230" t="s">
        <v>418</v>
      </c>
      <c r="R6" s="230" t="s">
        <v>419</v>
      </c>
      <c r="S6" s="230" t="s">
        <v>420</v>
      </c>
      <c r="T6" s="228" t="s">
        <v>406</v>
      </c>
    </row>
    <row r="7" spans="1:21" s="236" customFormat="1" ht="39">
      <c r="A7" s="228" t="s">
        <v>400</v>
      </c>
      <c r="B7" s="229">
        <v>14</v>
      </c>
      <c r="C7" s="229" t="s">
        <v>421</v>
      </c>
      <c r="D7" s="230">
        <v>1</v>
      </c>
      <c r="E7" s="230" t="s">
        <v>402</v>
      </c>
      <c r="F7" s="230" t="s">
        <v>402</v>
      </c>
      <c r="G7" s="230"/>
      <c r="H7" s="230">
        <v>18.2</v>
      </c>
      <c r="I7" s="230">
        <v>10600</v>
      </c>
      <c r="J7" s="230">
        <v>13300</v>
      </c>
      <c r="K7" s="230">
        <v>13700</v>
      </c>
      <c r="L7" s="247">
        <f t="shared" si="0"/>
        <v>12533.333333333334</v>
      </c>
      <c r="M7" s="233">
        <v>13200</v>
      </c>
      <c r="N7" s="234">
        <f t="shared" si="1"/>
        <v>0.66666666666666607</v>
      </c>
      <c r="O7" s="230"/>
      <c r="P7" s="230" t="s">
        <v>403</v>
      </c>
      <c r="Q7" s="230" t="s">
        <v>422</v>
      </c>
      <c r="R7" s="230" t="s">
        <v>419</v>
      </c>
      <c r="S7" s="230" t="s">
        <v>423</v>
      </c>
      <c r="T7" s="228" t="s">
        <v>406</v>
      </c>
    </row>
    <row r="8" spans="1:21" s="252" customFormat="1" ht="39" hidden="1">
      <c r="A8" s="248" t="s">
        <v>424</v>
      </c>
      <c r="B8" s="249">
        <v>19</v>
      </c>
      <c r="C8" s="249" t="s">
        <v>425</v>
      </c>
      <c r="D8" s="250">
        <v>1</v>
      </c>
      <c r="E8" s="250" t="s">
        <v>402</v>
      </c>
      <c r="F8" s="250" t="s">
        <v>402</v>
      </c>
      <c r="G8" s="250"/>
      <c r="H8" s="250" t="s">
        <v>426</v>
      </c>
      <c r="I8" s="250"/>
      <c r="J8" s="250"/>
      <c r="K8" s="250"/>
      <c r="L8" s="251" t="s">
        <v>1654</v>
      </c>
      <c r="M8" s="251" t="s">
        <v>1654</v>
      </c>
      <c r="N8" s="250"/>
      <c r="O8" s="250"/>
      <c r="P8" s="250"/>
      <c r="Q8" s="250" t="s">
        <v>427</v>
      </c>
      <c r="R8" s="250" t="s">
        <v>428</v>
      </c>
      <c r="S8" s="250" t="s">
        <v>429</v>
      </c>
      <c r="T8" s="248" t="s">
        <v>430</v>
      </c>
    </row>
    <row r="9" spans="1:21" s="252" customFormat="1" ht="39" hidden="1">
      <c r="A9" s="248" t="s">
        <v>424</v>
      </c>
      <c r="B9" s="249">
        <v>20</v>
      </c>
      <c r="C9" s="249" t="s">
        <v>431</v>
      </c>
      <c r="D9" s="250">
        <v>1</v>
      </c>
      <c r="E9" s="250" t="s">
        <v>402</v>
      </c>
      <c r="F9" s="250" t="s">
        <v>402</v>
      </c>
      <c r="G9" s="250"/>
      <c r="H9" s="250" t="s">
        <v>426</v>
      </c>
      <c r="I9" s="250"/>
      <c r="J9" s="250"/>
      <c r="K9" s="250"/>
      <c r="L9" s="251" t="s">
        <v>1654</v>
      </c>
      <c r="M9" s="251" t="s">
        <v>1654</v>
      </c>
      <c r="N9" s="250"/>
      <c r="O9" s="250"/>
      <c r="P9" s="250"/>
      <c r="Q9" s="250" t="s">
        <v>427</v>
      </c>
      <c r="R9" s="250" t="s">
        <v>432</v>
      </c>
      <c r="S9" s="250" t="s">
        <v>429</v>
      </c>
      <c r="T9" s="248" t="s">
        <v>430</v>
      </c>
    </row>
    <row r="10" spans="1:21" s="252" customFormat="1" ht="39" hidden="1">
      <c r="A10" s="248" t="s">
        <v>424</v>
      </c>
      <c r="B10" s="249">
        <v>21</v>
      </c>
      <c r="C10" s="249" t="s">
        <v>433</v>
      </c>
      <c r="D10" s="250">
        <v>1</v>
      </c>
      <c r="E10" s="250" t="s">
        <v>402</v>
      </c>
      <c r="F10" s="250" t="s">
        <v>402</v>
      </c>
      <c r="G10" s="250"/>
      <c r="H10" s="250" t="s">
        <v>426</v>
      </c>
      <c r="I10" s="250"/>
      <c r="J10" s="250"/>
      <c r="K10" s="250"/>
      <c r="L10" s="251" t="s">
        <v>1654</v>
      </c>
      <c r="M10" s="251" t="s">
        <v>1654</v>
      </c>
      <c r="N10" s="250"/>
      <c r="O10" s="250"/>
      <c r="P10" s="250"/>
      <c r="Q10" s="250" t="s">
        <v>427</v>
      </c>
      <c r="R10" s="250" t="s">
        <v>432</v>
      </c>
      <c r="S10" s="250" t="s">
        <v>429</v>
      </c>
      <c r="T10" s="248" t="s">
        <v>430</v>
      </c>
    </row>
    <row r="11" spans="1:21" s="252" customFormat="1" ht="39" hidden="1">
      <c r="A11" s="248" t="s">
        <v>424</v>
      </c>
      <c r="B11" s="249">
        <v>22</v>
      </c>
      <c r="C11" s="249" t="s">
        <v>434</v>
      </c>
      <c r="D11" s="250">
        <v>2</v>
      </c>
      <c r="E11" s="250" t="s">
        <v>402</v>
      </c>
      <c r="F11" s="250" t="s">
        <v>402</v>
      </c>
      <c r="G11" s="250"/>
      <c r="H11" s="250" t="s">
        <v>426</v>
      </c>
      <c r="I11" s="250"/>
      <c r="J11" s="250"/>
      <c r="K11" s="250"/>
      <c r="L11" s="251" t="s">
        <v>1654</v>
      </c>
      <c r="M11" s="251" t="s">
        <v>1654</v>
      </c>
      <c r="N11" s="250"/>
      <c r="O11" s="250"/>
      <c r="P11" s="250"/>
      <c r="Q11" s="250" t="s">
        <v>427</v>
      </c>
      <c r="R11" s="250" t="s">
        <v>435</v>
      </c>
      <c r="S11" s="250" t="s">
        <v>429</v>
      </c>
      <c r="T11" s="248" t="s">
        <v>430</v>
      </c>
    </row>
    <row r="12" spans="1:21" s="252" customFormat="1" ht="39" hidden="1">
      <c r="A12" s="248" t="s">
        <v>424</v>
      </c>
      <c r="B12" s="249">
        <v>23</v>
      </c>
      <c r="C12" s="249" t="s">
        <v>436</v>
      </c>
      <c r="D12" s="250">
        <v>1</v>
      </c>
      <c r="E12" s="250" t="s">
        <v>402</v>
      </c>
      <c r="F12" s="250" t="s">
        <v>402</v>
      </c>
      <c r="G12" s="250"/>
      <c r="H12" s="250" t="s">
        <v>437</v>
      </c>
      <c r="I12" s="250"/>
      <c r="J12" s="250"/>
      <c r="K12" s="250"/>
      <c r="L12" s="251" t="s">
        <v>1654</v>
      </c>
      <c r="M12" s="251" t="s">
        <v>1654</v>
      </c>
      <c r="N12" s="250"/>
      <c r="O12" s="250"/>
      <c r="P12" s="250"/>
      <c r="Q12" s="250" t="s">
        <v>427</v>
      </c>
      <c r="R12" s="250" t="s">
        <v>438</v>
      </c>
      <c r="S12" s="250" t="s">
        <v>439</v>
      </c>
      <c r="T12" s="248" t="s">
        <v>430</v>
      </c>
    </row>
    <row r="13" spans="1:21" s="252" customFormat="1" ht="39" hidden="1">
      <c r="A13" s="248" t="s">
        <v>424</v>
      </c>
      <c r="B13" s="249">
        <v>24</v>
      </c>
      <c r="C13" s="249" t="s">
        <v>440</v>
      </c>
      <c r="D13" s="250">
        <v>1</v>
      </c>
      <c r="E13" s="250" t="s">
        <v>402</v>
      </c>
      <c r="F13" s="250" t="s">
        <v>402</v>
      </c>
      <c r="G13" s="250"/>
      <c r="H13" s="250" t="s">
        <v>437</v>
      </c>
      <c r="I13" s="250"/>
      <c r="J13" s="250"/>
      <c r="K13" s="250"/>
      <c r="L13" s="251" t="s">
        <v>1654</v>
      </c>
      <c r="M13" s="251" t="s">
        <v>1654</v>
      </c>
      <c r="N13" s="250"/>
      <c r="O13" s="250"/>
      <c r="P13" s="250"/>
      <c r="Q13" s="250" t="s">
        <v>427</v>
      </c>
      <c r="R13" s="250" t="s">
        <v>441</v>
      </c>
      <c r="S13" s="250" t="s">
        <v>439</v>
      </c>
      <c r="T13" s="248" t="s">
        <v>430</v>
      </c>
    </row>
    <row r="14" spans="1:21" s="252" customFormat="1" ht="39" hidden="1">
      <c r="A14" s="248" t="s">
        <v>424</v>
      </c>
      <c r="B14" s="249">
        <v>25</v>
      </c>
      <c r="C14" s="249" t="s">
        <v>442</v>
      </c>
      <c r="D14" s="250">
        <v>1</v>
      </c>
      <c r="E14" s="250" t="s">
        <v>402</v>
      </c>
      <c r="F14" s="250" t="s">
        <v>402</v>
      </c>
      <c r="G14" s="250"/>
      <c r="H14" s="250" t="s">
        <v>437</v>
      </c>
      <c r="I14" s="250"/>
      <c r="J14" s="250"/>
      <c r="K14" s="250"/>
      <c r="L14" s="251" t="s">
        <v>1654</v>
      </c>
      <c r="M14" s="251" t="s">
        <v>1654</v>
      </c>
      <c r="N14" s="250"/>
      <c r="O14" s="250"/>
      <c r="P14" s="250"/>
      <c r="Q14" s="250" t="s">
        <v>427</v>
      </c>
      <c r="R14" s="250" t="s">
        <v>443</v>
      </c>
      <c r="S14" s="250" t="s">
        <v>439</v>
      </c>
      <c r="T14" s="248" t="s">
        <v>430</v>
      </c>
    </row>
    <row r="15" spans="1:21" s="252" customFormat="1" ht="39" hidden="1">
      <c r="A15" s="248" t="s">
        <v>424</v>
      </c>
      <c r="B15" s="249">
        <v>26</v>
      </c>
      <c r="C15" s="249" t="s">
        <v>444</v>
      </c>
      <c r="D15" s="250">
        <v>2</v>
      </c>
      <c r="E15" s="250" t="s">
        <v>402</v>
      </c>
      <c r="F15" s="250" t="s">
        <v>402</v>
      </c>
      <c r="G15" s="250"/>
      <c r="H15" s="250" t="s">
        <v>437</v>
      </c>
      <c r="I15" s="250"/>
      <c r="J15" s="250"/>
      <c r="K15" s="250"/>
      <c r="L15" s="251" t="s">
        <v>1654</v>
      </c>
      <c r="M15" s="251" t="s">
        <v>1654</v>
      </c>
      <c r="N15" s="250"/>
      <c r="O15" s="250"/>
      <c r="P15" s="250"/>
      <c r="Q15" s="250" t="s">
        <v>427</v>
      </c>
      <c r="R15" s="250" t="s">
        <v>445</v>
      </c>
      <c r="S15" s="250" t="s">
        <v>439</v>
      </c>
      <c r="T15" s="248" t="s">
        <v>430</v>
      </c>
    </row>
    <row r="16" spans="1:21" s="252" customFormat="1" ht="20.5" hidden="1">
      <c r="A16" s="248" t="s">
        <v>424</v>
      </c>
      <c r="B16" s="249">
        <v>27</v>
      </c>
      <c r="C16" s="249" t="s">
        <v>446</v>
      </c>
      <c r="D16" s="250"/>
      <c r="E16" s="250"/>
      <c r="F16" s="250" t="s">
        <v>402</v>
      </c>
      <c r="G16" s="250"/>
      <c r="H16" s="250" t="s">
        <v>437</v>
      </c>
      <c r="I16" s="250"/>
      <c r="J16" s="250"/>
      <c r="K16" s="250"/>
      <c r="L16" s="251" t="s">
        <v>1654</v>
      </c>
      <c r="M16" s="251" t="s">
        <v>1654</v>
      </c>
      <c r="N16" s="250"/>
      <c r="O16" s="250"/>
      <c r="P16" s="250"/>
      <c r="Q16" s="250" t="s">
        <v>427</v>
      </c>
      <c r="R16" s="250"/>
      <c r="S16" s="250"/>
      <c r="T16" s="248" t="s">
        <v>430</v>
      </c>
    </row>
    <row r="17" spans="1:21" s="252" customFormat="1" ht="39" hidden="1">
      <c r="A17" s="248" t="s">
        <v>424</v>
      </c>
      <c r="B17" s="249">
        <v>28</v>
      </c>
      <c r="C17" s="249" t="s">
        <v>447</v>
      </c>
      <c r="D17" s="250">
        <v>1</v>
      </c>
      <c r="E17" s="250" t="s">
        <v>402</v>
      </c>
      <c r="F17" s="250" t="s">
        <v>402</v>
      </c>
      <c r="G17" s="250"/>
      <c r="H17" s="250" t="s">
        <v>448</v>
      </c>
      <c r="I17" s="250"/>
      <c r="J17" s="250"/>
      <c r="K17" s="250"/>
      <c r="L17" s="251" t="s">
        <v>1654</v>
      </c>
      <c r="M17" s="251" t="s">
        <v>1654</v>
      </c>
      <c r="N17" s="250"/>
      <c r="O17" s="250"/>
      <c r="P17" s="250"/>
      <c r="Q17" s="250" t="s">
        <v>427</v>
      </c>
      <c r="R17" s="250" t="s">
        <v>449</v>
      </c>
      <c r="S17" s="250" t="s">
        <v>450</v>
      </c>
      <c r="T17" s="248" t="s">
        <v>430</v>
      </c>
    </row>
    <row r="18" spans="1:21" s="252" customFormat="1" ht="39" hidden="1">
      <c r="A18" s="248" t="s">
        <v>424</v>
      </c>
      <c r="B18" s="249">
        <v>29</v>
      </c>
      <c r="C18" s="249" t="s">
        <v>451</v>
      </c>
      <c r="D18" s="250">
        <v>1</v>
      </c>
      <c r="E18" s="250" t="s">
        <v>402</v>
      </c>
      <c r="F18" s="250" t="s">
        <v>402</v>
      </c>
      <c r="G18" s="250"/>
      <c r="H18" s="250" t="s">
        <v>448</v>
      </c>
      <c r="I18" s="250"/>
      <c r="J18" s="250"/>
      <c r="K18" s="250"/>
      <c r="L18" s="251" t="s">
        <v>1654</v>
      </c>
      <c r="M18" s="251" t="s">
        <v>1654</v>
      </c>
      <c r="N18" s="250"/>
      <c r="O18" s="250"/>
      <c r="P18" s="250"/>
      <c r="Q18" s="250" t="s">
        <v>427</v>
      </c>
      <c r="R18" s="250" t="s">
        <v>449</v>
      </c>
      <c r="S18" s="250" t="s">
        <v>450</v>
      </c>
      <c r="T18" s="248" t="s">
        <v>430</v>
      </c>
    </row>
    <row r="19" spans="1:21" s="252" customFormat="1" ht="39" hidden="1">
      <c r="A19" s="248" t="s">
        <v>424</v>
      </c>
      <c r="B19" s="249">
        <v>30</v>
      </c>
      <c r="C19" s="249" t="s">
        <v>452</v>
      </c>
      <c r="D19" s="250">
        <v>1</v>
      </c>
      <c r="E19" s="250" t="s">
        <v>402</v>
      </c>
      <c r="F19" s="250" t="s">
        <v>402</v>
      </c>
      <c r="G19" s="250"/>
      <c r="H19" s="250" t="s">
        <v>448</v>
      </c>
      <c r="I19" s="250"/>
      <c r="J19" s="250"/>
      <c r="K19" s="250"/>
      <c r="L19" s="251" t="s">
        <v>1654</v>
      </c>
      <c r="M19" s="251" t="s">
        <v>1654</v>
      </c>
      <c r="N19" s="250"/>
      <c r="O19" s="250"/>
      <c r="P19" s="250"/>
      <c r="Q19" s="250" t="s">
        <v>427</v>
      </c>
      <c r="R19" s="250" t="s">
        <v>449</v>
      </c>
      <c r="S19" s="250" t="s">
        <v>450</v>
      </c>
      <c r="T19" s="248" t="s">
        <v>430</v>
      </c>
    </row>
    <row r="20" spans="1:21" s="252" customFormat="1" ht="39" hidden="1">
      <c r="A20" s="248" t="s">
        <v>424</v>
      </c>
      <c r="B20" s="249">
        <v>31</v>
      </c>
      <c r="C20" s="249" t="s">
        <v>453</v>
      </c>
      <c r="D20" s="250">
        <v>2</v>
      </c>
      <c r="E20" s="250" t="s">
        <v>402</v>
      </c>
      <c r="F20" s="250" t="s">
        <v>402</v>
      </c>
      <c r="G20" s="250"/>
      <c r="H20" s="250" t="s">
        <v>448</v>
      </c>
      <c r="I20" s="250"/>
      <c r="J20" s="250"/>
      <c r="K20" s="250"/>
      <c r="L20" s="251" t="s">
        <v>1654</v>
      </c>
      <c r="M20" s="251" t="s">
        <v>1654</v>
      </c>
      <c r="N20" s="250"/>
      <c r="O20" s="250"/>
      <c r="P20" s="250"/>
      <c r="Q20" s="250" t="s">
        <v>427</v>
      </c>
      <c r="R20" s="250" t="s">
        <v>449</v>
      </c>
      <c r="S20" s="250" t="s">
        <v>450</v>
      </c>
      <c r="T20" s="248" t="s">
        <v>430</v>
      </c>
    </row>
    <row r="21" spans="1:21" s="246" customFormat="1" ht="20.5">
      <c r="A21" s="237" t="s">
        <v>400</v>
      </c>
      <c r="B21" s="238">
        <v>34</v>
      </c>
      <c r="C21" s="238" t="s">
        <v>454</v>
      </c>
      <c r="D21" s="239">
        <v>1</v>
      </c>
      <c r="E21" s="239"/>
      <c r="F21" s="239" t="s">
        <v>402</v>
      </c>
      <c r="G21" s="239"/>
      <c r="H21" s="239" t="s">
        <v>455</v>
      </c>
      <c r="I21" s="240">
        <v>2660</v>
      </c>
      <c r="J21" s="240">
        <v>3190</v>
      </c>
      <c r="K21" s="240">
        <v>2470</v>
      </c>
      <c r="L21" s="242">
        <f t="shared" ref="L21:L27" si="2">AVERAGE(I21:K21)</f>
        <v>2773.3333333333335</v>
      </c>
      <c r="M21" s="243">
        <v>1800</v>
      </c>
      <c r="N21" s="244">
        <f t="shared" ref="N21:N22" si="3">(M21-L21)/1000</f>
        <v>-0.97333333333333349</v>
      </c>
      <c r="O21" s="239"/>
      <c r="P21" s="239" t="s">
        <v>403</v>
      </c>
      <c r="Q21" s="239"/>
      <c r="R21" s="239" t="s">
        <v>456</v>
      </c>
      <c r="S21" s="239" t="s">
        <v>457</v>
      </c>
      <c r="T21" s="237" t="s">
        <v>406</v>
      </c>
    </row>
    <row r="22" spans="1:21" s="236" customFormat="1" ht="20.5">
      <c r="A22" s="228" t="s">
        <v>400</v>
      </c>
      <c r="B22" s="229">
        <v>35</v>
      </c>
      <c r="C22" s="229" t="s">
        <v>458</v>
      </c>
      <c r="D22" s="230">
        <v>0.5</v>
      </c>
      <c r="E22" s="230"/>
      <c r="F22" s="230" t="s">
        <v>402</v>
      </c>
      <c r="G22" s="230"/>
      <c r="H22" s="230" t="s">
        <v>455</v>
      </c>
      <c r="I22" s="231">
        <v>2790</v>
      </c>
      <c r="J22" s="231">
        <v>2420</v>
      </c>
      <c r="K22" s="231">
        <v>2150</v>
      </c>
      <c r="L22" s="232">
        <f t="shared" si="2"/>
        <v>2453.3333333333335</v>
      </c>
      <c r="M22" s="233">
        <v>1700</v>
      </c>
      <c r="N22" s="234">
        <f t="shared" si="3"/>
        <v>-0.75333333333333352</v>
      </c>
      <c r="O22" s="230"/>
      <c r="P22" s="230" t="s">
        <v>403</v>
      </c>
      <c r="Q22" s="230"/>
      <c r="R22" s="230" t="s">
        <v>459</v>
      </c>
      <c r="S22" s="230" t="s">
        <v>460</v>
      </c>
      <c r="T22" s="228" t="s">
        <v>406</v>
      </c>
      <c r="U22" s="253" t="s">
        <v>461</v>
      </c>
    </row>
    <row r="23" spans="1:21" s="236" customFormat="1" ht="58.5">
      <c r="A23" s="228" t="s">
        <v>400</v>
      </c>
      <c r="B23" s="229"/>
      <c r="C23" s="229" t="s">
        <v>462</v>
      </c>
      <c r="D23" s="230">
        <v>0.5</v>
      </c>
      <c r="E23" s="230"/>
      <c r="F23" s="230" t="s">
        <v>402</v>
      </c>
      <c r="G23" s="230"/>
      <c r="H23" s="230" t="s">
        <v>455</v>
      </c>
      <c r="I23" s="231">
        <v>2560</v>
      </c>
      <c r="J23" s="231">
        <v>2360</v>
      </c>
      <c r="K23" s="231">
        <v>2720</v>
      </c>
      <c r="L23" s="247">
        <f t="shared" si="2"/>
        <v>2546.6666666666665</v>
      </c>
      <c r="M23" s="233" t="s">
        <v>463</v>
      </c>
      <c r="N23" s="230" t="e">
        <f t="shared" ref="N21:N72" si="4">M23-L23</f>
        <v>#VALUE!</v>
      </c>
      <c r="O23" s="230"/>
      <c r="P23" s="230" t="s">
        <v>403</v>
      </c>
      <c r="Q23" s="230"/>
      <c r="R23" s="230" t="s">
        <v>464</v>
      </c>
      <c r="S23" s="230" t="s">
        <v>465</v>
      </c>
      <c r="T23" s="228" t="s">
        <v>406</v>
      </c>
    </row>
    <row r="24" spans="1:21" s="236" customFormat="1" ht="20.5">
      <c r="A24" s="228" t="s">
        <v>400</v>
      </c>
      <c r="B24" s="229">
        <v>38</v>
      </c>
      <c r="C24" s="229" t="s">
        <v>466</v>
      </c>
      <c r="D24" s="230">
        <v>1</v>
      </c>
      <c r="E24" s="230"/>
      <c r="F24" s="230" t="s">
        <v>402</v>
      </c>
      <c r="G24" s="230"/>
      <c r="H24" s="230" t="s">
        <v>467</v>
      </c>
      <c r="I24" s="231">
        <v>7030</v>
      </c>
      <c r="J24" s="231">
        <v>6940</v>
      </c>
      <c r="K24" s="231">
        <v>7060</v>
      </c>
      <c r="L24" s="247">
        <f t="shared" si="2"/>
        <v>7010</v>
      </c>
      <c r="M24" s="233">
        <v>7000</v>
      </c>
      <c r="N24" s="234">
        <f t="shared" ref="N24:N25" si="5">(M24-L24)/1000</f>
        <v>-0.01</v>
      </c>
      <c r="O24" s="230"/>
      <c r="P24" s="230" t="s">
        <v>403</v>
      </c>
      <c r="Q24" s="230"/>
      <c r="R24" s="230" t="s">
        <v>468</v>
      </c>
      <c r="S24" s="230" t="s">
        <v>469</v>
      </c>
      <c r="T24" s="228" t="s">
        <v>406</v>
      </c>
    </row>
    <row r="25" spans="1:21" s="236" customFormat="1" ht="20.5">
      <c r="A25" s="228" t="s">
        <v>400</v>
      </c>
      <c r="B25" s="229">
        <v>40</v>
      </c>
      <c r="C25" s="229" t="s">
        <v>470</v>
      </c>
      <c r="D25" s="230">
        <v>1</v>
      </c>
      <c r="E25" s="230"/>
      <c r="F25" s="230" t="s">
        <v>402</v>
      </c>
      <c r="G25" s="230"/>
      <c r="H25" s="230" t="s">
        <v>471</v>
      </c>
      <c r="I25" s="231">
        <v>1020</v>
      </c>
      <c r="J25" s="231">
        <v>1280</v>
      </c>
      <c r="K25" s="231">
        <v>1230</v>
      </c>
      <c r="L25" s="247">
        <f t="shared" si="2"/>
        <v>1176.6666666666667</v>
      </c>
      <c r="M25" s="233">
        <v>1200</v>
      </c>
      <c r="N25" s="234">
        <f t="shared" si="5"/>
        <v>2.3333333333333258E-2</v>
      </c>
      <c r="O25" s="230"/>
      <c r="P25" s="230" t="s">
        <v>472</v>
      </c>
      <c r="Q25" s="230"/>
      <c r="R25" s="230" t="s">
        <v>473</v>
      </c>
      <c r="S25" s="230" t="s">
        <v>474</v>
      </c>
      <c r="T25" s="228" t="s">
        <v>406</v>
      </c>
    </row>
    <row r="26" spans="1:21" s="236" customFormat="1" ht="39">
      <c r="A26" s="228" t="s">
        <v>400</v>
      </c>
      <c r="B26" s="229">
        <v>41</v>
      </c>
      <c r="C26" s="229" t="s">
        <v>475</v>
      </c>
      <c r="D26" s="230">
        <v>1</v>
      </c>
      <c r="E26" s="230"/>
      <c r="F26" s="230" t="s">
        <v>402</v>
      </c>
      <c r="G26" s="230"/>
      <c r="H26" s="230" t="s">
        <v>471</v>
      </c>
      <c r="I26" s="231">
        <v>1820</v>
      </c>
      <c r="J26" s="231">
        <v>1930</v>
      </c>
      <c r="K26" s="231">
        <v>2450</v>
      </c>
      <c r="L26" s="232">
        <f t="shared" si="2"/>
        <v>2066.6666666666665</v>
      </c>
      <c r="M26" s="233">
        <v>1400</v>
      </c>
      <c r="N26" s="234">
        <f>(M26-L26)/1000</f>
        <v>-0.66666666666666652</v>
      </c>
      <c r="O26" s="230"/>
      <c r="P26" s="230" t="s">
        <v>472</v>
      </c>
      <c r="Q26" s="230" t="s">
        <v>476</v>
      </c>
      <c r="R26" s="230" t="s">
        <v>477</v>
      </c>
      <c r="S26" s="230" t="s">
        <v>465</v>
      </c>
      <c r="T26" s="228" t="s">
        <v>406</v>
      </c>
    </row>
    <row r="27" spans="1:21" s="236" customFormat="1" ht="39">
      <c r="A27" s="228" t="s">
        <v>400</v>
      </c>
      <c r="B27" s="229">
        <v>44</v>
      </c>
      <c r="C27" s="229" t="s">
        <v>478</v>
      </c>
      <c r="D27" s="230">
        <v>1</v>
      </c>
      <c r="E27" s="230"/>
      <c r="F27" s="230" t="s">
        <v>402</v>
      </c>
      <c r="G27" s="230"/>
      <c r="H27" s="230" t="s">
        <v>471</v>
      </c>
      <c r="I27" s="231">
        <v>460</v>
      </c>
      <c r="J27" s="231">
        <v>520</v>
      </c>
      <c r="K27" s="231">
        <v>450</v>
      </c>
      <c r="L27" s="247">
        <f t="shared" si="2"/>
        <v>476.66666666666669</v>
      </c>
      <c r="M27" s="233" t="s">
        <v>463</v>
      </c>
      <c r="N27" s="230" t="e">
        <f t="shared" si="4"/>
        <v>#VALUE!</v>
      </c>
      <c r="O27" s="230"/>
      <c r="P27" s="230" t="s">
        <v>472</v>
      </c>
      <c r="Q27" s="230"/>
      <c r="R27" s="230" t="s">
        <v>479</v>
      </c>
      <c r="S27" s="230" t="s">
        <v>480</v>
      </c>
      <c r="T27" s="228" t="s">
        <v>406</v>
      </c>
    </row>
    <row r="28" spans="1:21" s="236" customFormat="1" ht="117">
      <c r="A28" s="228" t="s">
        <v>481</v>
      </c>
      <c r="B28" s="229">
        <v>45</v>
      </c>
      <c r="C28" s="229" t="s">
        <v>482</v>
      </c>
      <c r="D28" s="230">
        <v>1</v>
      </c>
      <c r="E28" s="230"/>
      <c r="F28" s="230" t="s">
        <v>402</v>
      </c>
      <c r="G28" s="230"/>
      <c r="H28" s="230"/>
      <c r="I28" s="230"/>
      <c r="J28" s="230"/>
      <c r="K28" s="230"/>
      <c r="L28" s="254">
        <v>2.4432</v>
      </c>
      <c r="M28" s="233" t="s">
        <v>463</v>
      </c>
      <c r="N28" s="230" t="e">
        <f t="shared" si="4"/>
        <v>#VALUE!</v>
      </c>
      <c r="O28" s="230"/>
      <c r="P28" s="230"/>
      <c r="Q28" s="230" t="s">
        <v>483</v>
      </c>
      <c r="R28" s="230" t="s">
        <v>484</v>
      </c>
      <c r="S28" s="230" t="s">
        <v>485</v>
      </c>
      <c r="T28" s="228" t="s">
        <v>430</v>
      </c>
    </row>
    <row r="29" spans="1:21" s="236" customFormat="1" ht="117">
      <c r="A29" s="228" t="s">
        <v>481</v>
      </c>
      <c r="B29" s="229">
        <v>46</v>
      </c>
      <c r="C29" s="229" t="s">
        <v>486</v>
      </c>
      <c r="D29" s="230">
        <v>1</v>
      </c>
      <c r="E29" s="230"/>
      <c r="F29" s="230" t="s">
        <v>402</v>
      </c>
      <c r="G29" s="230"/>
      <c r="H29" s="230"/>
      <c r="I29" s="230"/>
      <c r="J29" s="230"/>
      <c r="K29" s="230"/>
      <c r="L29" s="255" t="s">
        <v>1656</v>
      </c>
      <c r="M29" s="233" t="s">
        <v>463</v>
      </c>
      <c r="N29" s="230" t="e">
        <f t="shared" si="4"/>
        <v>#VALUE!</v>
      </c>
      <c r="O29" s="230"/>
      <c r="P29" s="230"/>
      <c r="Q29" s="230" t="s">
        <v>483</v>
      </c>
      <c r="R29" s="230" t="s">
        <v>487</v>
      </c>
      <c r="S29" s="230" t="s">
        <v>488</v>
      </c>
      <c r="T29" s="228" t="s">
        <v>430</v>
      </c>
    </row>
    <row r="30" spans="1:21" s="236" customFormat="1" ht="117">
      <c r="A30" s="228" t="s">
        <v>481</v>
      </c>
      <c r="B30" s="229">
        <v>47</v>
      </c>
      <c r="C30" s="229" t="s">
        <v>489</v>
      </c>
      <c r="D30" s="230">
        <v>1</v>
      </c>
      <c r="E30" s="230"/>
      <c r="F30" s="230" t="s">
        <v>402</v>
      </c>
      <c r="G30" s="230"/>
      <c r="H30" s="230"/>
      <c r="I30" s="230"/>
      <c r="J30" s="230"/>
      <c r="K30" s="230"/>
      <c r="L30" s="254">
        <v>0.90200000000000002</v>
      </c>
      <c r="M30" s="233" t="s">
        <v>463</v>
      </c>
      <c r="N30" s="230" t="e">
        <f t="shared" si="4"/>
        <v>#VALUE!</v>
      </c>
      <c r="O30" s="230"/>
      <c r="P30" s="230"/>
      <c r="Q30" s="230" t="s">
        <v>483</v>
      </c>
      <c r="R30" s="230" t="s">
        <v>490</v>
      </c>
      <c r="S30" s="230" t="s">
        <v>491</v>
      </c>
      <c r="T30" s="228" t="s">
        <v>430</v>
      </c>
    </row>
    <row r="31" spans="1:21" s="236" customFormat="1" ht="117">
      <c r="A31" s="228" t="s">
        <v>481</v>
      </c>
      <c r="B31" s="229">
        <v>48</v>
      </c>
      <c r="C31" s="229" t="s">
        <v>492</v>
      </c>
      <c r="D31" s="230">
        <v>1</v>
      </c>
      <c r="E31" s="230"/>
      <c r="F31" s="230" t="s">
        <v>402</v>
      </c>
      <c r="G31" s="230"/>
      <c r="H31" s="230"/>
      <c r="I31" s="230"/>
      <c r="J31" s="230"/>
      <c r="K31" s="230"/>
      <c r="L31" s="255" t="s">
        <v>1655</v>
      </c>
      <c r="M31" s="233" t="s">
        <v>463</v>
      </c>
      <c r="N31" s="230" t="e">
        <f t="shared" si="4"/>
        <v>#VALUE!</v>
      </c>
      <c r="O31" s="230"/>
      <c r="P31" s="230"/>
      <c r="Q31" s="230" t="s">
        <v>483</v>
      </c>
      <c r="R31" s="230" t="s">
        <v>493</v>
      </c>
      <c r="S31" s="230" t="s">
        <v>494</v>
      </c>
      <c r="T31" s="228" t="s">
        <v>430</v>
      </c>
    </row>
    <row r="32" spans="1:21" s="236" customFormat="1" ht="117">
      <c r="A32" s="228" t="s">
        <v>481</v>
      </c>
      <c r="B32" s="229">
        <v>49</v>
      </c>
      <c r="C32" s="229" t="s">
        <v>495</v>
      </c>
      <c r="D32" s="230">
        <v>1</v>
      </c>
      <c r="E32" s="230"/>
      <c r="F32" s="230" t="s">
        <v>402</v>
      </c>
      <c r="G32" s="230"/>
      <c r="H32" s="230"/>
      <c r="I32" s="230"/>
      <c r="J32" s="230"/>
      <c r="K32" s="230"/>
      <c r="L32" s="255" t="s">
        <v>1655</v>
      </c>
      <c r="M32" s="233" t="s">
        <v>463</v>
      </c>
      <c r="N32" s="230" t="e">
        <f t="shared" si="4"/>
        <v>#VALUE!</v>
      </c>
      <c r="O32" s="230"/>
      <c r="P32" s="230"/>
      <c r="Q32" s="230" t="s">
        <v>483</v>
      </c>
      <c r="R32" s="230" t="s">
        <v>496</v>
      </c>
      <c r="S32" s="230" t="s">
        <v>497</v>
      </c>
      <c r="T32" s="228" t="s">
        <v>430</v>
      </c>
    </row>
    <row r="33" spans="1:126" s="236" customFormat="1" ht="117">
      <c r="A33" s="228" t="s">
        <v>481</v>
      </c>
      <c r="B33" s="229">
        <v>50</v>
      </c>
      <c r="C33" s="229" t="s">
        <v>498</v>
      </c>
      <c r="D33" s="230">
        <v>1</v>
      </c>
      <c r="E33" s="230"/>
      <c r="F33" s="230" t="s">
        <v>402</v>
      </c>
      <c r="G33" s="230"/>
      <c r="H33" s="230"/>
      <c r="I33" s="230"/>
      <c r="J33" s="230"/>
      <c r="K33" s="230"/>
      <c r="L33" s="255">
        <v>0</v>
      </c>
      <c r="M33" s="233" t="s">
        <v>463</v>
      </c>
      <c r="N33" s="230" t="e">
        <f t="shared" si="4"/>
        <v>#VALUE!</v>
      </c>
      <c r="O33" s="230"/>
      <c r="P33" s="230"/>
      <c r="Q33" s="230" t="s">
        <v>483</v>
      </c>
      <c r="R33" s="230" t="s">
        <v>499</v>
      </c>
      <c r="S33" s="230" t="s">
        <v>500</v>
      </c>
      <c r="T33" s="228" t="s">
        <v>430</v>
      </c>
    </row>
    <row r="34" spans="1:126" s="252" customFormat="1" ht="20.5">
      <c r="A34" s="248" t="s">
        <v>424</v>
      </c>
      <c r="B34" s="249">
        <v>51</v>
      </c>
      <c r="C34" s="249" t="s">
        <v>501</v>
      </c>
      <c r="D34" s="250">
        <v>1</v>
      </c>
      <c r="E34" s="250"/>
      <c r="F34" s="250" t="s">
        <v>402</v>
      </c>
      <c r="G34" s="250"/>
      <c r="H34" s="250"/>
      <c r="I34" s="250"/>
      <c r="J34" s="250"/>
      <c r="K34" s="250"/>
      <c r="L34" s="251" t="s">
        <v>1654</v>
      </c>
      <c r="M34" s="251" t="s">
        <v>1654</v>
      </c>
      <c r="N34" s="230" t="e">
        <f t="shared" si="4"/>
        <v>#VALUE!</v>
      </c>
      <c r="O34" s="250"/>
      <c r="P34" s="250"/>
      <c r="Q34" s="250"/>
      <c r="R34" s="250" t="s">
        <v>502</v>
      </c>
      <c r="S34" s="250" t="s">
        <v>494</v>
      </c>
      <c r="T34" s="248" t="s">
        <v>430</v>
      </c>
    </row>
    <row r="35" spans="1:126" s="252" customFormat="1" ht="20.5">
      <c r="A35" s="248" t="s">
        <v>424</v>
      </c>
      <c r="B35" s="249">
        <v>52</v>
      </c>
      <c r="C35" s="249" t="s">
        <v>503</v>
      </c>
      <c r="D35" s="250">
        <v>1</v>
      </c>
      <c r="E35" s="250"/>
      <c r="F35" s="250" t="s">
        <v>402</v>
      </c>
      <c r="G35" s="250"/>
      <c r="H35" s="250"/>
      <c r="I35" s="250"/>
      <c r="J35" s="250"/>
      <c r="K35" s="250"/>
      <c r="L35" s="251" t="s">
        <v>1654</v>
      </c>
      <c r="M35" s="251" t="s">
        <v>1654</v>
      </c>
      <c r="N35" s="230" t="e">
        <f t="shared" si="4"/>
        <v>#VALUE!</v>
      </c>
      <c r="O35" s="250"/>
      <c r="P35" s="250"/>
      <c r="Q35" s="250"/>
      <c r="R35" s="250" t="s">
        <v>504</v>
      </c>
      <c r="S35" s="250" t="s">
        <v>497</v>
      </c>
      <c r="T35" s="248" t="s">
        <v>430</v>
      </c>
    </row>
    <row r="36" spans="1:126" s="252" customFormat="1" ht="20.5">
      <c r="A36" s="248" t="s">
        <v>505</v>
      </c>
      <c r="B36" s="249">
        <v>53</v>
      </c>
      <c r="C36" s="249" t="s">
        <v>506</v>
      </c>
      <c r="D36" s="250">
        <v>1</v>
      </c>
      <c r="E36" s="250"/>
      <c r="F36" s="250" t="s">
        <v>402</v>
      </c>
      <c r="G36" s="250"/>
      <c r="H36" s="250"/>
      <c r="I36" s="250"/>
      <c r="J36" s="250"/>
      <c r="K36" s="250"/>
      <c r="L36" s="251" t="s">
        <v>1654</v>
      </c>
      <c r="M36" s="251" t="s">
        <v>1654</v>
      </c>
      <c r="N36" s="230" t="e">
        <f t="shared" si="4"/>
        <v>#VALUE!</v>
      </c>
      <c r="O36" s="250"/>
      <c r="P36" s="250"/>
      <c r="Q36" s="250"/>
      <c r="R36" s="250"/>
      <c r="S36" s="250"/>
      <c r="T36" s="248" t="s">
        <v>430</v>
      </c>
      <c r="U36" s="256" t="s">
        <v>507</v>
      </c>
    </row>
    <row r="37" spans="1:126" s="252" customFormat="1" ht="20.5">
      <c r="A37" s="248" t="s">
        <v>424</v>
      </c>
      <c r="B37" s="249">
        <v>54</v>
      </c>
      <c r="C37" s="250" t="s">
        <v>508</v>
      </c>
      <c r="D37" s="250">
        <v>1</v>
      </c>
      <c r="E37" s="250" t="s">
        <v>402</v>
      </c>
      <c r="F37" s="250" t="s">
        <v>402</v>
      </c>
      <c r="G37" s="250"/>
      <c r="H37" s="250"/>
      <c r="I37" s="250"/>
      <c r="J37" s="250"/>
      <c r="K37" s="250"/>
      <c r="L37" s="251" t="s">
        <v>1654</v>
      </c>
      <c r="M37" s="251" t="s">
        <v>1654</v>
      </c>
      <c r="N37" s="230" t="e">
        <f t="shared" si="4"/>
        <v>#VALUE!</v>
      </c>
      <c r="O37" s="250"/>
      <c r="P37" s="250"/>
      <c r="Q37" s="250"/>
      <c r="R37" s="250" t="s">
        <v>509</v>
      </c>
      <c r="S37" s="250" t="s">
        <v>510</v>
      </c>
      <c r="T37" s="248" t="s">
        <v>430</v>
      </c>
    </row>
    <row r="38" spans="1:126" s="236" customFormat="1" ht="39">
      <c r="A38" s="228" t="s">
        <v>400</v>
      </c>
      <c r="B38" s="229">
        <v>55</v>
      </c>
      <c r="C38" s="257" t="s">
        <v>511</v>
      </c>
      <c r="D38" s="257">
        <v>1</v>
      </c>
      <c r="E38" s="257" t="s">
        <v>402</v>
      </c>
      <c r="F38" s="257" t="s">
        <v>402</v>
      </c>
      <c r="G38" s="257"/>
      <c r="H38" s="257" t="s">
        <v>512</v>
      </c>
      <c r="I38" s="258">
        <v>1880</v>
      </c>
      <c r="J38" s="258">
        <v>1730</v>
      </c>
      <c r="K38" s="258">
        <v>1970</v>
      </c>
      <c r="L38" s="259">
        <f t="shared" ref="L38:L47" si="6">AVERAGE(I38:K38)</f>
        <v>1860</v>
      </c>
      <c r="M38" s="260">
        <v>1500</v>
      </c>
      <c r="N38" s="234">
        <f t="shared" ref="N38:N72" si="7">(M38-L38)/1000</f>
        <v>-0.36</v>
      </c>
      <c r="O38" s="235" t="s">
        <v>1701</v>
      </c>
      <c r="P38" s="230" t="s">
        <v>403</v>
      </c>
      <c r="Q38" s="230" t="s">
        <v>513</v>
      </c>
      <c r="R38" s="230" t="s">
        <v>514</v>
      </c>
      <c r="S38" s="230" t="s">
        <v>515</v>
      </c>
      <c r="T38" s="228" t="s">
        <v>406</v>
      </c>
    </row>
    <row r="39" spans="1:126" s="236" customFormat="1" ht="39">
      <c r="A39" s="228" t="s">
        <v>400</v>
      </c>
      <c r="B39" s="229">
        <v>56</v>
      </c>
      <c r="C39" s="230" t="s">
        <v>516</v>
      </c>
      <c r="D39" s="230">
        <v>1</v>
      </c>
      <c r="E39" s="230" t="s">
        <v>402</v>
      </c>
      <c r="F39" s="230" t="s">
        <v>402</v>
      </c>
      <c r="G39" s="230"/>
      <c r="H39" s="230" t="s">
        <v>512</v>
      </c>
      <c r="I39" s="231">
        <v>3130</v>
      </c>
      <c r="J39" s="231">
        <v>2940</v>
      </c>
      <c r="K39" s="231">
        <v>3510</v>
      </c>
      <c r="L39" s="232">
        <f t="shared" si="6"/>
        <v>3193.3333333333335</v>
      </c>
      <c r="M39" s="233">
        <v>2700</v>
      </c>
      <c r="N39" s="234">
        <f t="shared" si="7"/>
        <v>-0.49333333333333351</v>
      </c>
      <c r="O39" s="235" t="s">
        <v>1701</v>
      </c>
      <c r="P39" s="230" t="s">
        <v>403</v>
      </c>
      <c r="Q39" s="230" t="s">
        <v>513</v>
      </c>
      <c r="R39" s="230" t="s">
        <v>517</v>
      </c>
      <c r="S39" s="230" t="s">
        <v>518</v>
      </c>
      <c r="T39" s="228" t="s">
        <v>406</v>
      </c>
    </row>
    <row r="40" spans="1:126" s="236" customFormat="1" ht="39">
      <c r="A40" s="228" t="s">
        <v>400</v>
      </c>
      <c r="B40" s="229">
        <v>57</v>
      </c>
      <c r="C40" s="230" t="s">
        <v>519</v>
      </c>
      <c r="D40" s="230">
        <v>1</v>
      </c>
      <c r="E40" s="230"/>
      <c r="F40" s="230" t="s">
        <v>402</v>
      </c>
      <c r="G40" s="230"/>
      <c r="H40" s="230" t="s">
        <v>512</v>
      </c>
      <c r="I40" s="231">
        <v>1450</v>
      </c>
      <c r="J40" s="231">
        <v>1370</v>
      </c>
      <c r="K40" s="231">
        <v>1740</v>
      </c>
      <c r="L40" s="232">
        <f t="shared" si="6"/>
        <v>1520</v>
      </c>
      <c r="M40" s="233">
        <v>1100</v>
      </c>
      <c r="N40" s="234">
        <f t="shared" si="7"/>
        <v>-0.42</v>
      </c>
      <c r="O40" s="235"/>
      <c r="P40" s="230" t="s">
        <v>403</v>
      </c>
      <c r="Q40" s="230" t="s">
        <v>513</v>
      </c>
      <c r="R40" s="230" t="s">
        <v>520</v>
      </c>
      <c r="S40" s="230" t="s">
        <v>521</v>
      </c>
      <c r="T40" s="228" t="s">
        <v>406</v>
      </c>
    </row>
    <row r="41" spans="1:126" s="236" customFormat="1" ht="39">
      <c r="A41" s="228" t="s">
        <v>400</v>
      </c>
      <c r="B41" s="229">
        <v>58</v>
      </c>
      <c r="C41" s="230" t="s">
        <v>522</v>
      </c>
      <c r="D41" s="230">
        <v>1</v>
      </c>
      <c r="E41" s="230"/>
      <c r="F41" s="230" t="s">
        <v>402</v>
      </c>
      <c r="G41" s="230"/>
      <c r="H41" s="230" t="s">
        <v>512</v>
      </c>
      <c r="I41" s="231">
        <v>1680</v>
      </c>
      <c r="J41" s="231">
        <v>1750</v>
      </c>
      <c r="K41" s="231">
        <v>1790</v>
      </c>
      <c r="L41" s="232">
        <f t="shared" si="6"/>
        <v>1740</v>
      </c>
      <c r="M41" s="233">
        <v>1100</v>
      </c>
      <c r="N41" s="234">
        <f t="shared" si="7"/>
        <v>-0.64</v>
      </c>
      <c r="O41" s="235"/>
      <c r="P41" s="230" t="s">
        <v>403</v>
      </c>
      <c r="Q41" s="230" t="s">
        <v>513</v>
      </c>
      <c r="R41" s="230" t="s">
        <v>523</v>
      </c>
      <c r="S41" s="230" t="s">
        <v>524</v>
      </c>
      <c r="T41" s="228" t="s">
        <v>406</v>
      </c>
    </row>
    <row r="42" spans="1:126" s="236" customFormat="1" ht="20.5">
      <c r="A42" s="228" t="s">
        <v>400</v>
      </c>
      <c r="B42" s="229">
        <v>59</v>
      </c>
      <c r="C42" s="230" t="s">
        <v>525</v>
      </c>
      <c r="D42" s="230">
        <v>1</v>
      </c>
      <c r="E42" s="230"/>
      <c r="F42" s="230" t="s">
        <v>402</v>
      </c>
      <c r="G42" s="230"/>
      <c r="H42" s="230" t="s">
        <v>512</v>
      </c>
      <c r="I42" s="231">
        <v>1790</v>
      </c>
      <c r="J42" s="231">
        <v>2180</v>
      </c>
      <c r="K42" s="231">
        <v>3560</v>
      </c>
      <c r="L42" s="247">
        <f t="shared" si="6"/>
        <v>2510</v>
      </c>
      <c r="M42" s="233">
        <v>3200</v>
      </c>
      <c r="N42" s="234">
        <f t="shared" si="7"/>
        <v>0.69</v>
      </c>
      <c r="O42" s="230"/>
      <c r="P42" s="230" t="s">
        <v>403</v>
      </c>
      <c r="Q42" s="230" t="s">
        <v>513</v>
      </c>
      <c r="R42" s="230" t="s">
        <v>526</v>
      </c>
      <c r="S42" s="230" t="s">
        <v>527</v>
      </c>
      <c r="T42" s="228" t="s">
        <v>406</v>
      </c>
    </row>
    <row r="43" spans="1:126" s="236" customFormat="1" ht="20.5">
      <c r="A43" s="228" t="s">
        <v>400</v>
      </c>
      <c r="B43" s="229">
        <v>60</v>
      </c>
      <c r="C43" s="230" t="s">
        <v>528</v>
      </c>
      <c r="D43" s="230">
        <v>1</v>
      </c>
      <c r="E43" s="230"/>
      <c r="F43" s="230" t="s">
        <v>402</v>
      </c>
      <c r="G43" s="230"/>
      <c r="H43" s="230" t="s">
        <v>512</v>
      </c>
      <c r="I43" s="231">
        <v>4030</v>
      </c>
      <c r="J43" s="231">
        <v>2660</v>
      </c>
      <c r="K43" s="231">
        <v>4150</v>
      </c>
      <c r="L43" s="232">
        <f t="shared" si="6"/>
        <v>3613.3333333333335</v>
      </c>
      <c r="M43" s="233">
        <v>3200</v>
      </c>
      <c r="N43" s="234">
        <f t="shared" si="7"/>
        <v>-0.4133333333333335</v>
      </c>
      <c r="O43" s="230"/>
      <c r="P43" s="230" t="s">
        <v>403</v>
      </c>
      <c r="Q43" s="230" t="s">
        <v>513</v>
      </c>
      <c r="R43" s="230" t="s">
        <v>529</v>
      </c>
      <c r="S43" s="230" t="s">
        <v>527</v>
      </c>
      <c r="T43" s="228" t="s">
        <v>406</v>
      </c>
    </row>
    <row r="44" spans="1:126" s="246" customFormat="1" ht="20.5">
      <c r="A44" s="237" t="s">
        <v>400</v>
      </c>
      <c r="B44" s="238">
        <v>61</v>
      </c>
      <c r="C44" s="239" t="s">
        <v>530</v>
      </c>
      <c r="D44" s="239">
        <v>1</v>
      </c>
      <c r="E44" s="239"/>
      <c r="F44" s="239" t="s">
        <v>402</v>
      </c>
      <c r="G44" s="239"/>
      <c r="H44" s="239" t="s">
        <v>512</v>
      </c>
      <c r="I44" s="240">
        <v>5980</v>
      </c>
      <c r="J44" s="240">
        <v>6120</v>
      </c>
      <c r="K44" s="240">
        <v>6080</v>
      </c>
      <c r="L44" s="242">
        <f t="shared" si="6"/>
        <v>6060</v>
      </c>
      <c r="M44" s="243">
        <v>5500</v>
      </c>
      <c r="N44" s="244">
        <f t="shared" si="7"/>
        <v>-0.56000000000000005</v>
      </c>
      <c r="O44" s="239"/>
      <c r="P44" s="239" t="s">
        <v>403</v>
      </c>
      <c r="Q44" s="239" t="s">
        <v>513</v>
      </c>
      <c r="R44" s="239" t="s">
        <v>531</v>
      </c>
      <c r="S44" s="239" t="s">
        <v>532</v>
      </c>
      <c r="T44" s="237" t="s">
        <v>406</v>
      </c>
    </row>
    <row r="45" spans="1:126" s="236" customFormat="1" ht="20.5">
      <c r="A45" s="228" t="s">
        <v>400</v>
      </c>
      <c r="B45" s="229">
        <v>62</v>
      </c>
      <c r="C45" s="230" t="s">
        <v>533</v>
      </c>
      <c r="D45" s="230">
        <v>1</v>
      </c>
      <c r="E45" s="230"/>
      <c r="F45" s="230" t="s">
        <v>402</v>
      </c>
      <c r="G45" s="230"/>
      <c r="H45" s="230" t="s">
        <v>512</v>
      </c>
      <c r="I45" s="231">
        <v>6370</v>
      </c>
      <c r="J45" s="231">
        <v>6620</v>
      </c>
      <c r="K45" s="231">
        <v>4920</v>
      </c>
      <c r="L45" s="232">
        <f t="shared" si="6"/>
        <v>5970</v>
      </c>
      <c r="M45" s="233">
        <v>4200</v>
      </c>
      <c r="N45" s="234">
        <f t="shared" si="7"/>
        <v>-1.77</v>
      </c>
      <c r="O45" s="230"/>
      <c r="P45" s="230" t="s">
        <v>403</v>
      </c>
      <c r="Q45" s="230" t="s">
        <v>513</v>
      </c>
      <c r="R45" s="230" t="s">
        <v>534</v>
      </c>
      <c r="S45" s="230" t="s">
        <v>535</v>
      </c>
      <c r="T45" s="228" t="s">
        <v>406</v>
      </c>
    </row>
    <row r="46" spans="1:126" s="236" customFormat="1" ht="20.5">
      <c r="A46" s="228" t="s">
        <v>400</v>
      </c>
      <c r="B46" s="229">
        <v>63</v>
      </c>
      <c r="C46" s="230" t="s">
        <v>536</v>
      </c>
      <c r="D46" s="230">
        <v>1</v>
      </c>
      <c r="E46" s="230"/>
      <c r="F46" s="230" t="s">
        <v>402</v>
      </c>
      <c r="G46" s="230"/>
      <c r="H46" s="230" t="s">
        <v>512</v>
      </c>
      <c r="I46" s="231">
        <v>1230</v>
      </c>
      <c r="J46" s="231">
        <v>1340</v>
      </c>
      <c r="K46" s="231">
        <v>1460</v>
      </c>
      <c r="L46" s="247">
        <f t="shared" si="6"/>
        <v>1343.3333333333333</v>
      </c>
      <c r="M46" s="233">
        <v>1500</v>
      </c>
      <c r="N46" s="234">
        <f t="shared" si="7"/>
        <v>0.15666666666666673</v>
      </c>
      <c r="O46" s="230"/>
      <c r="P46" s="230" t="s">
        <v>403</v>
      </c>
      <c r="Q46" s="230" t="s">
        <v>513</v>
      </c>
      <c r="R46" s="230" t="s">
        <v>537</v>
      </c>
      <c r="S46" s="230" t="s">
        <v>538</v>
      </c>
      <c r="T46" s="228" t="s">
        <v>406</v>
      </c>
    </row>
    <row r="47" spans="1:126" s="236" customFormat="1" ht="20.5">
      <c r="A47" s="228" t="s">
        <v>400</v>
      </c>
      <c r="B47" s="229">
        <v>64</v>
      </c>
      <c r="C47" s="230" t="s">
        <v>539</v>
      </c>
      <c r="D47" s="230">
        <v>1</v>
      </c>
      <c r="E47" s="230"/>
      <c r="F47" s="230" t="s">
        <v>402</v>
      </c>
      <c r="G47" s="230"/>
      <c r="H47" s="230" t="s">
        <v>512</v>
      </c>
      <c r="I47" s="230">
        <v>980</v>
      </c>
      <c r="J47" s="261">
        <v>970</v>
      </c>
      <c r="K47" s="231">
        <v>1090</v>
      </c>
      <c r="L47" s="247">
        <f t="shared" si="6"/>
        <v>1013.3333333333334</v>
      </c>
      <c r="M47" s="233">
        <v>1200</v>
      </c>
      <c r="N47" s="234">
        <f t="shared" si="7"/>
        <v>0.18666666666666662</v>
      </c>
      <c r="O47" s="230"/>
      <c r="P47" s="230" t="s">
        <v>403</v>
      </c>
      <c r="Q47" s="230" t="s">
        <v>513</v>
      </c>
      <c r="R47" s="230" t="s">
        <v>540</v>
      </c>
      <c r="S47" s="230" t="s">
        <v>541</v>
      </c>
      <c r="T47" s="228" t="s">
        <v>406</v>
      </c>
    </row>
    <row r="48" spans="1:126" s="264" customFormat="1" ht="39">
      <c r="A48" s="228" t="s">
        <v>400</v>
      </c>
      <c r="B48" s="229">
        <v>83</v>
      </c>
      <c r="C48" s="228" t="s">
        <v>542</v>
      </c>
      <c r="D48" s="230">
        <v>0.5</v>
      </c>
      <c r="E48" s="228"/>
      <c r="F48" s="230" t="s">
        <v>402</v>
      </c>
      <c r="G48" s="228"/>
      <c r="H48" s="228" t="s">
        <v>471</v>
      </c>
      <c r="I48" s="231">
        <v>1350</v>
      </c>
      <c r="J48" s="231">
        <v>1520</v>
      </c>
      <c r="K48" s="231">
        <v>1420</v>
      </c>
      <c r="L48" s="232">
        <f t="shared" ref="L48:L72" si="8">AVERAGE(I48:K48)</f>
        <v>1430</v>
      </c>
      <c r="M48" s="262">
        <v>300</v>
      </c>
      <c r="N48" s="234">
        <f t="shared" si="7"/>
        <v>-1.1299999999999999</v>
      </c>
      <c r="O48" s="228"/>
      <c r="P48" s="228"/>
      <c r="Q48" s="263"/>
      <c r="R48" s="230" t="s">
        <v>543</v>
      </c>
      <c r="S48" s="228"/>
      <c r="T48" s="228" t="s">
        <v>406</v>
      </c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6"/>
      <c r="BG48" s="236"/>
      <c r="BH48" s="236"/>
      <c r="BI48" s="236"/>
      <c r="BJ48" s="236"/>
      <c r="BK48" s="236"/>
      <c r="BL48" s="236"/>
      <c r="BM48" s="236"/>
      <c r="BN48" s="236"/>
      <c r="BO48" s="236"/>
      <c r="BP48" s="236"/>
      <c r="BQ48" s="236"/>
      <c r="BR48" s="236"/>
      <c r="BS48" s="236"/>
      <c r="BT48" s="236"/>
      <c r="BU48" s="236"/>
      <c r="BV48" s="236"/>
      <c r="BW48" s="236"/>
      <c r="BX48" s="236"/>
      <c r="BY48" s="236"/>
      <c r="BZ48" s="236"/>
      <c r="CA48" s="236"/>
      <c r="CB48" s="236"/>
      <c r="CC48" s="236"/>
      <c r="CD48" s="236"/>
      <c r="CE48" s="236"/>
      <c r="CF48" s="236"/>
      <c r="CG48" s="236"/>
      <c r="CH48" s="236"/>
      <c r="CI48" s="236"/>
      <c r="CJ48" s="236"/>
      <c r="CK48" s="236"/>
      <c r="CL48" s="236"/>
      <c r="CM48" s="236"/>
      <c r="CN48" s="236"/>
      <c r="CO48" s="236"/>
      <c r="CP48" s="236"/>
      <c r="CQ48" s="236"/>
      <c r="CR48" s="236"/>
      <c r="CS48" s="236"/>
      <c r="CT48" s="236"/>
      <c r="CU48" s="236"/>
      <c r="CV48" s="236"/>
      <c r="CW48" s="236"/>
      <c r="CX48" s="236"/>
      <c r="CY48" s="236"/>
      <c r="CZ48" s="236"/>
      <c r="DA48" s="236"/>
      <c r="DB48" s="236"/>
      <c r="DC48" s="236"/>
      <c r="DD48" s="236"/>
      <c r="DE48" s="236"/>
      <c r="DF48" s="236"/>
      <c r="DG48" s="236"/>
      <c r="DH48" s="236"/>
      <c r="DI48" s="236"/>
      <c r="DJ48" s="236"/>
      <c r="DK48" s="236"/>
      <c r="DL48" s="236"/>
      <c r="DM48" s="236"/>
      <c r="DN48" s="236"/>
      <c r="DO48" s="236"/>
      <c r="DP48" s="236"/>
      <c r="DQ48" s="236"/>
      <c r="DR48" s="236"/>
      <c r="DS48" s="236"/>
      <c r="DT48" s="236"/>
      <c r="DU48" s="236"/>
      <c r="DV48" s="236"/>
    </row>
    <row r="49" spans="1:126" s="236" customFormat="1" ht="58.5">
      <c r="A49" s="228" t="s">
        <v>400</v>
      </c>
      <c r="B49" s="229">
        <v>84</v>
      </c>
      <c r="C49" s="228" t="s">
        <v>544</v>
      </c>
      <c r="D49" s="230">
        <v>0.5</v>
      </c>
      <c r="E49" s="228"/>
      <c r="F49" s="230" t="s">
        <v>402</v>
      </c>
      <c r="G49" s="228"/>
      <c r="H49" s="230" t="s">
        <v>545</v>
      </c>
      <c r="I49" s="261">
        <v>1620</v>
      </c>
      <c r="J49" s="261">
        <v>1440</v>
      </c>
      <c r="K49" s="261">
        <v>1280</v>
      </c>
      <c r="L49" s="247">
        <f t="shared" si="8"/>
        <v>1446.6666666666667</v>
      </c>
      <c r="M49" s="262">
        <v>11300</v>
      </c>
      <c r="N49" s="234">
        <f t="shared" si="7"/>
        <v>9.8533333333333335</v>
      </c>
      <c r="O49" s="228"/>
      <c r="P49" s="228"/>
      <c r="Q49" s="228"/>
      <c r="R49" s="230" t="s">
        <v>546</v>
      </c>
      <c r="S49" s="228" t="s">
        <v>547</v>
      </c>
      <c r="T49" s="228" t="s">
        <v>406</v>
      </c>
    </row>
    <row r="50" spans="1:126" s="264" customFormat="1" ht="58.5">
      <c r="A50" s="228" t="s">
        <v>400</v>
      </c>
      <c r="B50" s="229">
        <v>85</v>
      </c>
      <c r="C50" s="228" t="s">
        <v>548</v>
      </c>
      <c r="D50" s="230">
        <v>0.5</v>
      </c>
      <c r="E50" s="228"/>
      <c r="F50" s="230" t="s">
        <v>402</v>
      </c>
      <c r="G50" s="228"/>
      <c r="H50" s="230" t="s">
        <v>471</v>
      </c>
      <c r="I50" s="231">
        <v>1060</v>
      </c>
      <c r="J50" s="231">
        <v>890</v>
      </c>
      <c r="K50" s="231">
        <v>1030</v>
      </c>
      <c r="L50" s="247">
        <f t="shared" si="8"/>
        <v>993.33333333333337</v>
      </c>
      <c r="M50" s="262">
        <v>1000</v>
      </c>
      <c r="N50" s="234">
        <f t="shared" si="7"/>
        <v>6.6666666666666289E-3</v>
      </c>
      <c r="O50" s="228"/>
      <c r="P50" s="228"/>
      <c r="Q50" s="228"/>
      <c r="R50" s="230" t="s">
        <v>549</v>
      </c>
      <c r="S50" s="228" t="s">
        <v>547</v>
      </c>
      <c r="T50" s="228" t="s">
        <v>406</v>
      </c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6"/>
      <c r="BG50" s="236"/>
      <c r="BH50" s="236"/>
      <c r="BI50" s="236"/>
      <c r="BJ50" s="236"/>
      <c r="BK50" s="236"/>
      <c r="BL50" s="236"/>
      <c r="BM50" s="236"/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  <c r="CB50" s="236"/>
      <c r="CC50" s="236"/>
      <c r="CD50" s="236"/>
      <c r="CE50" s="236"/>
      <c r="CF50" s="236"/>
      <c r="CG50" s="236"/>
      <c r="CH50" s="236"/>
      <c r="CI50" s="236"/>
      <c r="CJ50" s="236"/>
      <c r="CK50" s="236"/>
      <c r="CL50" s="236"/>
      <c r="CM50" s="236"/>
      <c r="CN50" s="236"/>
      <c r="CO50" s="236"/>
      <c r="CP50" s="236"/>
      <c r="CQ50" s="236"/>
      <c r="CR50" s="236"/>
      <c r="CS50" s="236"/>
      <c r="CT50" s="236"/>
      <c r="CU50" s="236"/>
      <c r="CV50" s="236"/>
      <c r="CW50" s="236"/>
      <c r="CX50" s="236"/>
      <c r="CY50" s="236"/>
      <c r="CZ50" s="236"/>
      <c r="DA50" s="236"/>
      <c r="DB50" s="236"/>
      <c r="DC50" s="236"/>
      <c r="DD50" s="236"/>
      <c r="DE50" s="236"/>
      <c r="DF50" s="236"/>
      <c r="DG50" s="236"/>
      <c r="DH50" s="236"/>
      <c r="DI50" s="236"/>
      <c r="DJ50" s="236"/>
      <c r="DK50" s="236"/>
      <c r="DL50" s="236"/>
      <c r="DM50" s="236"/>
      <c r="DN50" s="236"/>
      <c r="DO50" s="236"/>
      <c r="DP50" s="236"/>
      <c r="DQ50" s="236"/>
      <c r="DR50" s="236"/>
      <c r="DS50" s="236"/>
      <c r="DT50" s="236"/>
      <c r="DU50" s="236"/>
      <c r="DV50" s="236"/>
    </row>
    <row r="51" spans="1:126" s="264" customFormat="1" ht="58.5">
      <c r="A51" s="228" t="s">
        <v>400</v>
      </c>
      <c r="B51" s="229">
        <v>88</v>
      </c>
      <c r="C51" s="228" t="s">
        <v>550</v>
      </c>
      <c r="D51" s="230">
        <v>0.5</v>
      </c>
      <c r="E51" s="228"/>
      <c r="F51" s="230" t="s">
        <v>402</v>
      </c>
      <c r="G51" s="228"/>
      <c r="H51" s="230" t="s">
        <v>545</v>
      </c>
      <c r="I51" s="230">
        <v>1220</v>
      </c>
      <c r="J51" s="230">
        <v>1190</v>
      </c>
      <c r="K51" s="230">
        <v>1130</v>
      </c>
      <c r="L51" s="232">
        <f t="shared" si="8"/>
        <v>1180</v>
      </c>
      <c r="M51" s="262">
        <v>900</v>
      </c>
      <c r="N51" s="234">
        <f t="shared" si="7"/>
        <v>-0.28000000000000003</v>
      </c>
      <c r="O51" s="228"/>
      <c r="P51" s="228"/>
      <c r="Q51" s="228"/>
      <c r="R51" s="230" t="s">
        <v>551</v>
      </c>
      <c r="S51" s="228" t="s">
        <v>547</v>
      </c>
      <c r="T51" s="228" t="s">
        <v>406</v>
      </c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6"/>
      <c r="BH51" s="236"/>
      <c r="BI51" s="236"/>
      <c r="BJ51" s="236"/>
      <c r="BK51" s="236"/>
      <c r="BL51" s="236"/>
      <c r="BM51" s="236"/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  <c r="CB51" s="236"/>
      <c r="CC51" s="236"/>
      <c r="CD51" s="236"/>
      <c r="CE51" s="236"/>
      <c r="CF51" s="236"/>
      <c r="CG51" s="236"/>
      <c r="CH51" s="236"/>
      <c r="CI51" s="236"/>
      <c r="CJ51" s="236"/>
      <c r="CK51" s="236"/>
      <c r="CL51" s="236"/>
      <c r="CM51" s="236"/>
      <c r="CN51" s="236"/>
      <c r="CO51" s="236"/>
      <c r="CP51" s="236"/>
      <c r="CQ51" s="236"/>
      <c r="CR51" s="236"/>
      <c r="CS51" s="236"/>
      <c r="CT51" s="236"/>
      <c r="CU51" s="236"/>
      <c r="CV51" s="236"/>
      <c r="CW51" s="236"/>
      <c r="CX51" s="236"/>
      <c r="CY51" s="236"/>
      <c r="CZ51" s="236"/>
      <c r="DA51" s="236"/>
      <c r="DB51" s="236"/>
      <c r="DC51" s="236"/>
      <c r="DD51" s="236"/>
      <c r="DE51" s="236"/>
      <c r="DF51" s="236"/>
      <c r="DG51" s="236"/>
      <c r="DH51" s="236"/>
      <c r="DI51" s="236"/>
      <c r="DJ51" s="236"/>
      <c r="DK51" s="236"/>
      <c r="DL51" s="236"/>
      <c r="DM51" s="236"/>
      <c r="DN51" s="236"/>
      <c r="DO51" s="236"/>
      <c r="DP51" s="236"/>
      <c r="DQ51" s="236"/>
      <c r="DR51" s="236"/>
      <c r="DS51" s="236"/>
      <c r="DT51" s="236"/>
      <c r="DU51" s="236"/>
      <c r="DV51" s="236"/>
    </row>
    <row r="52" spans="1:126" s="264" customFormat="1" ht="58.5">
      <c r="A52" s="228" t="s">
        <v>400</v>
      </c>
      <c r="B52" s="229">
        <v>89</v>
      </c>
      <c r="C52" s="228" t="s">
        <v>552</v>
      </c>
      <c r="D52" s="230">
        <v>0.5</v>
      </c>
      <c r="E52" s="228"/>
      <c r="F52" s="230" t="s">
        <v>402</v>
      </c>
      <c r="G52" s="228"/>
      <c r="H52" s="230" t="s">
        <v>471</v>
      </c>
      <c r="I52" s="231">
        <v>880</v>
      </c>
      <c r="J52" s="231">
        <v>810</v>
      </c>
      <c r="K52" s="231">
        <v>770</v>
      </c>
      <c r="L52" s="232">
        <f t="shared" si="8"/>
        <v>820</v>
      </c>
      <c r="M52" s="262">
        <v>800</v>
      </c>
      <c r="N52" s="234">
        <f t="shared" si="7"/>
        <v>-0.02</v>
      </c>
      <c r="O52" s="228"/>
      <c r="P52" s="228"/>
      <c r="Q52" s="228"/>
      <c r="R52" s="230" t="s">
        <v>553</v>
      </c>
      <c r="S52" s="228" t="s">
        <v>547</v>
      </c>
      <c r="T52" s="228" t="s">
        <v>406</v>
      </c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36"/>
      <c r="CE52" s="236"/>
      <c r="CF52" s="236"/>
      <c r="CG52" s="236"/>
      <c r="CH52" s="236"/>
      <c r="CI52" s="236"/>
      <c r="CJ52" s="236"/>
      <c r="CK52" s="236"/>
      <c r="CL52" s="236"/>
      <c r="CM52" s="236"/>
      <c r="CN52" s="236"/>
      <c r="CO52" s="236"/>
      <c r="CP52" s="236"/>
      <c r="CQ52" s="236"/>
      <c r="CR52" s="236"/>
      <c r="CS52" s="236"/>
      <c r="CT52" s="236"/>
      <c r="CU52" s="236"/>
      <c r="CV52" s="236"/>
      <c r="CW52" s="236"/>
      <c r="CX52" s="236"/>
      <c r="CY52" s="236"/>
      <c r="CZ52" s="236"/>
      <c r="DA52" s="236"/>
      <c r="DB52" s="236"/>
      <c r="DC52" s="236"/>
      <c r="DD52" s="236"/>
      <c r="DE52" s="236"/>
      <c r="DF52" s="236"/>
      <c r="DG52" s="236"/>
      <c r="DH52" s="236"/>
      <c r="DI52" s="236"/>
      <c r="DJ52" s="236"/>
      <c r="DK52" s="236"/>
      <c r="DL52" s="236"/>
      <c r="DM52" s="236"/>
      <c r="DN52" s="236"/>
      <c r="DO52" s="236"/>
      <c r="DP52" s="236"/>
      <c r="DQ52" s="236"/>
      <c r="DR52" s="236"/>
      <c r="DS52" s="236"/>
      <c r="DT52" s="236"/>
      <c r="DU52" s="236"/>
      <c r="DV52" s="236"/>
    </row>
    <row r="53" spans="1:126" s="236" customFormat="1" ht="58.5">
      <c r="A53" s="228" t="s">
        <v>400</v>
      </c>
      <c r="B53" s="229">
        <v>90</v>
      </c>
      <c r="C53" s="228" t="s">
        <v>554</v>
      </c>
      <c r="D53" s="230">
        <v>0.5</v>
      </c>
      <c r="E53" s="228"/>
      <c r="F53" s="230" t="s">
        <v>402</v>
      </c>
      <c r="G53" s="228"/>
      <c r="H53" s="230" t="s">
        <v>545</v>
      </c>
      <c r="I53" s="231">
        <v>10320</v>
      </c>
      <c r="J53" s="231">
        <v>9750</v>
      </c>
      <c r="K53" s="231">
        <v>9270</v>
      </c>
      <c r="L53" s="247">
        <f t="shared" si="8"/>
        <v>9780</v>
      </c>
      <c r="M53" s="262">
        <v>10200</v>
      </c>
      <c r="N53" s="234">
        <f t="shared" si="7"/>
        <v>0.42</v>
      </c>
      <c r="O53" s="228"/>
      <c r="P53" s="228"/>
      <c r="Q53" s="228"/>
      <c r="R53" s="230" t="s">
        <v>555</v>
      </c>
      <c r="S53" s="228" t="s">
        <v>547</v>
      </c>
      <c r="T53" s="228" t="s">
        <v>406</v>
      </c>
    </row>
    <row r="54" spans="1:126" s="264" customFormat="1" ht="58.5">
      <c r="A54" s="228" t="s">
        <v>400</v>
      </c>
      <c r="B54" s="229">
        <v>91</v>
      </c>
      <c r="C54" s="228" t="s">
        <v>556</v>
      </c>
      <c r="D54" s="230">
        <v>0.5</v>
      </c>
      <c r="E54" s="228"/>
      <c r="F54" s="230" t="s">
        <v>402</v>
      </c>
      <c r="G54" s="228"/>
      <c r="H54" s="230" t="s">
        <v>471</v>
      </c>
      <c r="I54" s="231">
        <v>970</v>
      </c>
      <c r="J54" s="231">
        <v>1100</v>
      </c>
      <c r="K54" s="231">
        <v>1080</v>
      </c>
      <c r="L54" s="232">
        <f t="shared" si="8"/>
        <v>1050</v>
      </c>
      <c r="M54" s="262">
        <v>1000</v>
      </c>
      <c r="N54" s="234">
        <f t="shared" si="7"/>
        <v>-0.05</v>
      </c>
      <c r="O54" s="228"/>
      <c r="P54" s="228"/>
      <c r="Q54" s="228"/>
      <c r="R54" s="230" t="s">
        <v>557</v>
      </c>
      <c r="S54" s="228" t="s">
        <v>547</v>
      </c>
      <c r="T54" s="228" t="s">
        <v>406</v>
      </c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  <c r="BG54" s="236"/>
      <c r="BH54" s="236"/>
      <c r="BI54" s="236"/>
      <c r="BJ54" s="236"/>
      <c r="BK54" s="236"/>
      <c r="BL54" s="236"/>
      <c r="BM54" s="236"/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36"/>
      <c r="BY54" s="236"/>
      <c r="BZ54" s="236"/>
      <c r="CA54" s="236"/>
      <c r="CB54" s="236"/>
      <c r="CC54" s="236"/>
      <c r="CD54" s="236"/>
      <c r="CE54" s="236"/>
      <c r="CF54" s="236"/>
      <c r="CG54" s="236"/>
      <c r="CH54" s="236"/>
      <c r="CI54" s="236"/>
      <c r="CJ54" s="236"/>
      <c r="CK54" s="236"/>
      <c r="CL54" s="236"/>
      <c r="CM54" s="236"/>
      <c r="CN54" s="236"/>
      <c r="CO54" s="236"/>
      <c r="CP54" s="236"/>
      <c r="CQ54" s="236"/>
      <c r="CR54" s="236"/>
      <c r="CS54" s="236"/>
      <c r="CT54" s="236"/>
      <c r="CU54" s="236"/>
      <c r="CV54" s="236"/>
      <c r="CW54" s="236"/>
      <c r="CX54" s="236"/>
      <c r="CY54" s="236"/>
      <c r="CZ54" s="236"/>
      <c r="DA54" s="236"/>
      <c r="DB54" s="236"/>
      <c r="DC54" s="236"/>
      <c r="DD54" s="236"/>
      <c r="DE54" s="236"/>
      <c r="DF54" s="236"/>
      <c r="DG54" s="236"/>
      <c r="DH54" s="236"/>
      <c r="DI54" s="236"/>
      <c r="DJ54" s="236"/>
      <c r="DK54" s="236"/>
      <c r="DL54" s="236"/>
      <c r="DM54" s="236"/>
      <c r="DN54" s="236"/>
      <c r="DO54" s="236"/>
      <c r="DP54" s="236"/>
      <c r="DQ54" s="236"/>
      <c r="DR54" s="236"/>
      <c r="DS54" s="236"/>
      <c r="DT54" s="236"/>
      <c r="DU54" s="236"/>
      <c r="DV54" s="236"/>
    </row>
    <row r="55" spans="1:126" s="246" customFormat="1" ht="39">
      <c r="A55" s="237" t="s">
        <v>400</v>
      </c>
      <c r="B55" s="238">
        <v>92</v>
      </c>
      <c r="C55" s="237" t="s">
        <v>558</v>
      </c>
      <c r="D55" s="239">
        <v>0.5</v>
      </c>
      <c r="E55" s="237"/>
      <c r="F55" s="239" t="s">
        <v>402</v>
      </c>
      <c r="G55" s="237"/>
      <c r="H55" s="239" t="s">
        <v>545</v>
      </c>
      <c r="I55" s="240">
        <v>5400</v>
      </c>
      <c r="J55" s="240">
        <v>4700</v>
      </c>
      <c r="K55" s="240">
        <v>4800</v>
      </c>
      <c r="L55" s="242">
        <f t="shared" si="8"/>
        <v>4966.666666666667</v>
      </c>
      <c r="M55" s="265">
        <v>1200</v>
      </c>
      <c r="N55" s="244">
        <f t="shared" si="7"/>
        <v>-3.7666666666666671</v>
      </c>
      <c r="O55" s="237"/>
      <c r="P55" s="237"/>
      <c r="Q55" s="237"/>
      <c r="R55" s="239" t="s">
        <v>559</v>
      </c>
      <c r="S55" s="237" t="s">
        <v>547</v>
      </c>
      <c r="T55" s="237" t="s">
        <v>406</v>
      </c>
    </row>
    <row r="56" spans="1:126" s="264" customFormat="1" ht="58.5">
      <c r="A56" s="228" t="s">
        <v>400</v>
      </c>
      <c r="B56" s="229">
        <v>93</v>
      </c>
      <c r="C56" s="228" t="s">
        <v>560</v>
      </c>
      <c r="D56" s="230">
        <v>0.5</v>
      </c>
      <c r="E56" s="228"/>
      <c r="F56" s="230" t="s">
        <v>402</v>
      </c>
      <c r="G56" s="228"/>
      <c r="H56" s="230" t="s">
        <v>545</v>
      </c>
      <c r="I56" s="231">
        <v>4380</v>
      </c>
      <c r="J56" s="231">
        <v>4260</v>
      </c>
      <c r="K56" s="231">
        <v>4590</v>
      </c>
      <c r="L56" s="247">
        <f t="shared" si="8"/>
        <v>4410</v>
      </c>
      <c r="M56" s="262">
        <v>5300</v>
      </c>
      <c r="N56" s="234">
        <f t="shared" si="7"/>
        <v>0.89</v>
      </c>
      <c r="O56" s="228"/>
      <c r="P56" s="228"/>
      <c r="Q56" s="228"/>
      <c r="R56" s="230" t="s">
        <v>561</v>
      </c>
      <c r="S56" s="228" t="s">
        <v>547</v>
      </c>
      <c r="T56" s="228" t="s">
        <v>406</v>
      </c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6"/>
      <c r="BG56" s="236"/>
      <c r="BH56" s="236"/>
      <c r="BI56" s="236"/>
      <c r="BJ56" s="236"/>
      <c r="BK56" s="236"/>
      <c r="BL56" s="236"/>
      <c r="BM56" s="236"/>
      <c r="BN56" s="236"/>
      <c r="BO56" s="236"/>
      <c r="BP56" s="236"/>
      <c r="BQ56" s="236"/>
      <c r="BR56" s="236"/>
      <c r="BS56" s="236"/>
      <c r="BT56" s="236"/>
      <c r="BU56" s="236"/>
      <c r="BV56" s="236"/>
      <c r="BW56" s="236"/>
      <c r="BX56" s="236"/>
      <c r="BY56" s="236"/>
      <c r="BZ56" s="236"/>
      <c r="CA56" s="236"/>
      <c r="CB56" s="236"/>
      <c r="CC56" s="236"/>
      <c r="CD56" s="236"/>
      <c r="CE56" s="236"/>
      <c r="CF56" s="236"/>
      <c r="CG56" s="236"/>
      <c r="CH56" s="236"/>
      <c r="CI56" s="236"/>
      <c r="CJ56" s="236"/>
      <c r="CK56" s="236"/>
      <c r="CL56" s="236"/>
      <c r="CM56" s="236"/>
      <c r="CN56" s="236"/>
      <c r="CO56" s="236"/>
      <c r="CP56" s="236"/>
      <c r="CQ56" s="236"/>
      <c r="CR56" s="236"/>
      <c r="CS56" s="236"/>
      <c r="CT56" s="236"/>
      <c r="CU56" s="236"/>
      <c r="CV56" s="236"/>
      <c r="CW56" s="236"/>
      <c r="CX56" s="236"/>
      <c r="CY56" s="236"/>
      <c r="CZ56" s="236"/>
      <c r="DA56" s="236"/>
      <c r="DB56" s="236"/>
      <c r="DC56" s="236"/>
      <c r="DD56" s="236"/>
      <c r="DE56" s="236"/>
      <c r="DF56" s="236"/>
      <c r="DG56" s="236"/>
      <c r="DH56" s="236"/>
      <c r="DI56" s="236"/>
      <c r="DJ56" s="236"/>
      <c r="DK56" s="236"/>
      <c r="DL56" s="236"/>
      <c r="DM56" s="236"/>
      <c r="DN56" s="236"/>
      <c r="DO56" s="236"/>
      <c r="DP56" s="236"/>
      <c r="DQ56" s="236"/>
      <c r="DR56" s="236"/>
      <c r="DS56" s="236"/>
      <c r="DT56" s="236"/>
      <c r="DU56" s="236"/>
      <c r="DV56" s="236"/>
    </row>
    <row r="57" spans="1:126" s="264" customFormat="1" ht="58.5">
      <c r="A57" s="228" t="s">
        <v>400</v>
      </c>
      <c r="B57" s="229">
        <v>94</v>
      </c>
      <c r="C57" s="228" t="s">
        <v>562</v>
      </c>
      <c r="D57" s="230">
        <v>0.5</v>
      </c>
      <c r="E57" s="228"/>
      <c r="F57" s="230" t="s">
        <v>402</v>
      </c>
      <c r="G57" s="228"/>
      <c r="H57" s="230" t="s">
        <v>471</v>
      </c>
      <c r="I57" s="231">
        <v>350</v>
      </c>
      <c r="J57" s="231">
        <v>380</v>
      </c>
      <c r="K57" s="231">
        <v>310</v>
      </c>
      <c r="L57" s="247">
        <f t="shared" si="8"/>
        <v>346.66666666666669</v>
      </c>
      <c r="M57" s="262">
        <v>3000</v>
      </c>
      <c r="N57" s="234">
        <f t="shared" si="7"/>
        <v>2.6533333333333333</v>
      </c>
      <c r="O57" s="228"/>
      <c r="P57" s="228"/>
      <c r="Q57" s="228"/>
      <c r="R57" s="230" t="s">
        <v>563</v>
      </c>
      <c r="S57" s="228" t="s">
        <v>547</v>
      </c>
      <c r="T57" s="228" t="s">
        <v>406</v>
      </c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</row>
    <row r="58" spans="1:126" s="264" customFormat="1" ht="58.5">
      <c r="A58" s="228" t="s">
        <v>400</v>
      </c>
      <c r="B58" s="229">
        <v>95</v>
      </c>
      <c r="C58" s="228" t="s">
        <v>564</v>
      </c>
      <c r="D58" s="230">
        <v>0.5</v>
      </c>
      <c r="E58" s="228"/>
      <c r="F58" s="230" t="s">
        <v>402</v>
      </c>
      <c r="G58" s="228"/>
      <c r="H58" s="230" t="s">
        <v>545</v>
      </c>
      <c r="I58" s="231">
        <v>2720</v>
      </c>
      <c r="J58" s="231">
        <v>3320</v>
      </c>
      <c r="K58" s="231">
        <v>3210</v>
      </c>
      <c r="L58" s="247">
        <f t="shared" si="8"/>
        <v>3083.3333333333335</v>
      </c>
      <c r="M58" s="262">
        <v>3500</v>
      </c>
      <c r="N58" s="234">
        <f t="shared" si="7"/>
        <v>0.41666666666666652</v>
      </c>
      <c r="O58" s="228"/>
      <c r="P58" s="228"/>
      <c r="Q58" s="228"/>
      <c r="R58" s="230" t="s">
        <v>565</v>
      </c>
      <c r="S58" s="228" t="s">
        <v>547</v>
      </c>
      <c r="T58" s="228" t="s">
        <v>406</v>
      </c>
      <c r="U58" s="236"/>
      <c r="V58" s="236"/>
      <c r="W58" s="236"/>
      <c r="X58" s="236"/>
      <c r="Y58" s="236"/>
      <c r="Z58" s="236"/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6"/>
      <c r="BG58" s="236"/>
      <c r="BH58" s="236"/>
      <c r="BI58" s="236"/>
      <c r="BJ58" s="236"/>
      <c r="BK58" s="236"/>
      <c r="BL58" s="236"/>
      <c r="BM58" s="236"/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36"/>
      <c r="BY58" s="236"/>
      <c r="BZ58" s="236"/>
      <c r="CA58" s="236"/>
      <c r="CB58" s="236"/>
      <c r="CC58" s="236"/>
      <c r="CD58" s="236"/>
      <c r="CE58" s="236"/>
      <c r="CF58" s="236"/>
      <c r="CG58" s="236"/>
      <c r="CH58" s="236"/>
      <c r="CI58" s="236"/>
      <c r="CJ58" s="236"/>
      <c r="CK58" s="236"/>
      <c r="CL58" s="236"/>
      <c r="CM58" s="236"/>
      <c r="CN58" s="236"/>
      <c r="CO58" s="236"/>
      <c r="CP58" s="236"/>
      <c r="CQ58" s="236"/>
      <c r="CR58" s="236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36"/>
      <c r="DE58" s="236"/>
      <c r="DF58" s="236"/>
      <c r="DG58" s="236"/>
      <c r="DH58" s="236"/>
      <c r="DI58" s="236"/>
      <c r="DJ58" s="236"/>
      <c r="DK58" s="236"/>
      <c r="DL58" s="236"/>
      <c r="DM58" s="236"/>
      <c r="DN58" s="236"/>
      <c r="DO58" s="236"/>
      <c r="DP58" s="236"/>
      <c r="DQ58" s="236"/>
      <c r="DR58" s="236"/>
      <c r="DS58" s="236"/>
      <c r="DT58" s="236"/>
      <c r="DU58" s="236"/>
      <c r="DV58" s="236"/>
    </row>
    <row r="59" spans="1:126" s="264" customFormat="1" ht="58.5">
      <c r="A59" s="228" t="s">
        <v>400</v>
      </c>
      <c r="B59" s="229">
        <v>96</v>
      </c>
      <c r="C59" s="228" t="s">
        <v>566</v>
      </c>
      <c r="D59" s="230">
        <v>0.5</v>
      </c>
      <c r="E59" s="228"/>
      <c r="F59" s="230" t="s">
        <v>402</v>
      </c>
      <c r="G59" s="228"/>
      <c r="H59" s="230" t="s">
        <v>471</v>
      </c>
      <c r="I59" s="231">
        <v>1150</v>
      </c>
      <c r="J59" s="231">
        <v>960</v>
      </c>
      <c r="K59" s="231">
        <v>1360</v>
      </c>
      <c r="L59" s="232">
        <f t="shared" si="8"/>
        <v>1156.6666666666667</v>
      </c>
      <c r="M59" s="262">
        <v>400</v>
      </c>
      <c r="N59" s="234">
        <f t="shared" si="7"/>
        <v>-0.75666666666666671</v>
      </c>
      <c r="O59" s="228"/>
      <c r="P59" s="228"/>
      <c r="Q59" s="228"/>
      <c r="R59" s="230" t="s">
        <v>567</v>
      </c>
      <c r="S59" s="228" t="s">
        <v>547</v>
      </c>
      <c r="T59" s="228" t="s">
        <v>406</v>
      </c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36"/>
      <c r="BH59" s="236"/>
      <c r="BI59" s="236"/>
      <c r="BJ59" s="236"/>
      <c r="BK59" s="236"/>
      <c r="BL59" s="236"/>
      <c r="BM59" s="236"/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36"/>
      <c r="BY59" s="236"/>
      <c r="BZ59" s="236"/>
      <c r="CA59" s="236"/>
      <c r="CB59" s="236"/>
      <c r="CC59" s="236"/>
      <c r="CD59" s="236"/>
      <c r="CE59" s="236"/>
      <c r="CF59" s="236"/>
      <c r="CG59" s="236"/>
      <c r="CH59" s="236"/>
      <c r="CI59" s="236"/>
      <c r="CJ59" s="236"/>
      <c r="CK59" s="236"/>
      <c r="CL59" s="236"/>
      <c r="CM59" s="236"/>
      <c r="CN59" s="236"/>
      <c r="CO59" s="236"/>
      <c r="CP59" s="236"/>
      <c r="CQ59" s="236"/>
      <c r="CR59" s="236"/>
      <c r="CS59" s="236"/>
      <c r="CT59" s="236"/>
      <c r="CU59" s="236"/>
      <c r="CV59" s="236"/>
      <c r="CW59" s="236"/>
      <c r="CX59" s="236"/>
      <c r="CY59" s="236"/>
      <c r="CZ59" s="236"/>
      <c r="DA59" s="236"/>
      <c r="DB59" s="236"/>
      <c r="DC59" s="236"/>
      <c r="DD59" s="236"/>
      <c r="DE59" s="236"/>
      <c r="DF59" s="236"/>
      <c r="DG59" s="236"/>
      <c r="DH59" s="236"/>
      <c r="DI59" s="236"/>
      <c r="DJ59" s="236"/>
      <c r="DK59" s="236"/>
      <c r="DL59" s="236"/>
      <c r="DM59" s="236"/>
      <c r="DN59" s="236"/>
      <c r="DO59" s="236"/>
      <c r="DP59" s="236"/>
      <c r="DQ59" s="236"/>
      <c r="DR59" s="236"/>
      <c r="DS59" s="236"/>
      <c r="DT59" s="236"/>
      <c r="DU59" s="236"/>
      <c r="DV59" s="236"/>
    </row>
    <row r="60" spans="1:126" s="264" customFormat="1" ht="58.5">
      <c r="A60" s="228" t="s">
        <v>400</v>
      </c>
      <c r="B60" s="229">
        <v>99</v>
      </c>
      <c r="C60" s="228" t="s">
        <v>568</v>
      </c>
      <c r="D60" s="230">
        <v>0.5</v>
      </c>
      <c r="E60" s="228"/>
      <c r="F60" s="230" t="s">
        <v>402</v>
      </c>
      <c r="G60" s="228"/>
      <c r="H60" s="230" t="s">
        <v>545</v>
      </c>
      <c r="I60" s="231">
        <v>2050</v>
      </c>
      <c r="J60" s="230">
        <v>1940</v>
      </c>
      <c r="K60" s="230">
        <v>1760</v>
      </c>
      <c r="L60" s="232">
        <f t="shared" si="8"/>
        <v>1916.6666666666667</v>
      </c>
      <c r="M60" s="262">
        <v>1400</v>
      </c>
      <c r="N60" s="234">
        <f t="shared" si="7"/>
        <v>-0.51666666666666672</v>
      </c>
      <c r="O60" s="228"/>
      <c r="P60" s="228"/>
      <c r="Q60" s="228"/>
      <c r="R60" s="230" t="s">
        <v>569</v>
      </c>
      <c r="S60" s="228" t="s">
        <v>547</v>
      </c>
      <c r="T60" s="228" t="s">
        <v>406</v>
      </c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6"/>
      <c r="BH60" s="236"/>
      <c r="BI60" s="236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236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36"/>
      <c r="DP60" s="236"/>
      <c r="DQ60" s="236"/>
      <c r="DR60" s="236"/>
      <c r="DS60" s="236"/>
      <c r="DT60" s="236"/>
      <c r="DU60" s="236"/>
      <c r="DV60" s="236"/>
    </row>
    <row r="61" spans="1:126" s="264" customFormat="1" ht="58.5">
      <c r="A61" s="228" t="s">
        <v>400</v>
      </c>
      <c r="B61" s="229">
        <v>100</v>
      </c>
      <c r="C61" s="228" t="s">
        <v>570</v>
      </c>
      <c r="D61" s="230">
        <v>0.5</v>
      </c>
      <c r="E61" s="228"/>
      <c r="F61" s="230" t="s">
        <v>402</v>
      </c>
      <c r="G61" s="228"/>
      <c r="H61" s="230" t="s">
        <v>471</v>
      </c>
      <c r="I61" s="231">
        <v>1450</v>
      </c>
      <c r="J61" s="231">
        <v>1310</v>
      </c>
      <c r="K61" s="231">
        <v>1370</v>
      </c>
      <c r="L61" s="232">
        <f t="shared" si="8"/>
        <v>1376.6666666666667</v>
      </c>
      <c r="M61" s="262">
        <v>1200</v>
      </c>
      <c r="N61" s="234">
        <f t="shared" si="7"/>
        <v>-0.17666666666666675</v>
      </c>
      <c r="O61" s="228"/>
      <c r="P61" s="228"/>
      <c r="Q61" s="228"/>
      <c r="R61" s="230" t="s">
        <v>571</v>
      </c>
      <c r="S61" s="228" t="s">
        <v>547</v>
      </c>
      <c r="T61" s="228" t="s">
        <v>406</v>
      </c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36"/>
      <c r="BH61" s="236"/>
      <c r="BI61" s="236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36"/>
      <c r="BY61" s="236"/>
      <c r="BZ61" s="236"/>
      <c r="CA61" s="236"/>
      <c r="CB61" s="236"/>
      <c r="CC61" s="236"/>
      <c r="CD61" s="236"/>
      <c r="CE61" s="236"/>
      <c r="CF61" s="236"/>
      <c r="CG61" s="236"/>
      <c r="CH61" s="236"/>
      <c r="CI61" s="236"/>
      <c r="CJ61" s="236"/>
      <c r="CK61" s="236"/>
      <c r="CL61" s="236"/>
      <c r="CM61" s="236"/>
      <c r="CN61" s="236"/>
      <c r="CO61" s="236"/>
      <c r="CP61" s="236"/>
      <c r="CQ61" s="236"/>
      <c r="CR61" s="236"/>
      <c r="CS61" s="236"/>
      <c r="CT61" s="236"/>
      <c r="CU61" s="236"/>
      <c r="CV61" s="236"/>
      <c r="CW61" s="236"/>
      <c r="CX61" s="236"/>
      <c r="CY61" s="236"/>
      <c r="CZ61" s="236"/>
      <c r="DA61" s="236"/>
      <c r="DB61" s="236"/>
      <c r="DC61" s="236"/>
      <c r="DD61" s="236"/>
      <c r="DE61" s="236"/>
      <c r="DF61" s="236"/>
      <c r="DG61" s="236"/>
      <c r="DH61" s="236"/>
      <c r="DI61" s="236"/>
      <c r="DJ61" s="236"/>
      <c r="DK61" s="236"/>
      <c r="DL61" s="236"/>
      <c r="DM61" s="236"/>
      <c r="DN61" s="236"/>
      <c r="DO61" s="236"/>
      <c r="DP61" s="236"/>
      <c r="DQ61" s="236"/>
      <c r="DR61" s="236"/>
      <c r="DS61" s="236"/>
      <c r="DT61" s="236"/>
      <c r="DU61" s="236"/>
      <c r="DV61" s="236"/>
    </row>
    <row r="62" spans="1:126" s="236" customFormat="1" ht="58.5">
      <c r="A62" s="228" t="s">
        <v>400</v>
      </c>
      <c r="B62" s="229">
        <v>101</v>
      </c>
      <c r="C62" s="228" t="s">
        <v>572</v>
      </c>
      <c r="D62" s="230">
        <v>0.5</v>
      </c>
      <c r="E62" s="228"/>
      <c r="F62" s="230" t="s">
        <v>402</v>
      </c>
      <c r="G62" s="228"/>
      <c r="H62" s="230" t="s">
        <v>545</v>
      </c>
      <c r="I62" s="231">
        <v>20500</v>
      </c>
      <c r="J62" s="231">
        <v>22800</v>
      </c>
      <c r="K62" s="231">
        <v>21900</v>
      </c>
      <c r="L62" s="232">
        <f t="shared" si="8"/>
        <v>21733.333333333332</v>
      </c>
      <c r="M62" s="262">
        <v>20000</v>
      </c>
      <c r="N62" s="234">
        <f t="shared" si="7"/>
        <v>-1.7333333333333321</v>
      </c>
      <c r="O62" s="228"/>
      <c r="P62" s="228"/>
      <c r="Q62" s="228" t="s">
        <v>573</v>
      </c>
      <c r="R62" s="230" t="s">
        <v>574</v>
      </c>
      <c r="S62" s="228" t="s">
        <v>575</v>
      </c>
      <c r="T62" s="228" t="s">
        <v>406</v>
      </c>
    </row>
    <row r="63" spans="1:126" s="264" customFormat="1" ht="58.5">
      <c r="A63" s="228" t="s">
        <v>400</v>
      </c>
      <c r="B63" s="229">
        <v>110</v>
      </c>
      <c r="C63" s="228" t="s">
        <v>576</v>
      </c>
      <c r="D63" s="230">
        <v>0.5</v>
      </c>
      <c r="E63" s="228"/>
      <c r="F63" s="230" t="s">
        <v>402</v>
      </c>
      <c r="G63" s="228"/>
      <c r="H63" s="230" t="s">
        <v>545</v>
      </c>
      <c r="I63" s="231">
        <v>2860</v>
      </c>
      <c r="J63" s="231">
        <v>2240</v>
      </c>
      <c r="K63" s="231">
        <v>2930</v>
      </c>
      <c r="L63" s="232">
        <f t="shared" si="8"/>
        <v>2676.6666666666665</v>
      </c>
      <c r="M63" s="262">
        <v>1200</v>
      </c>
      <c r="N63" s="234">
        <f t="shared" si="7"/>
        <v>-1.4766666666666666</v>
      </c>
      <c r="O63" s="228"/>
      <c r="P63" s="228"/>
      <c r="Q63" s="228"/>
      <c r="R63" s="230" t="s">
        <v>577</v>
      </c>
      <c r="S63" s="228" t="s">
        <v>547</v>
      </c>
      <c r="T63" s="228" t="s">
        <v>406</v>
      </c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236"/>
      <c r="BZ63" s="236"/>
      <c r="CA63" s="236"/>
      <c r="CB63" s="236"/>
      <c r="CC63" s="236"/>
      <c r="CD63" s="236"/>
      <c r="CE63" s="236"/>
      <c r="CF63" s="236"/>
      <c r="CG63" s="236"/>
      <c r="CH63" s="236"/>
      <c r="CI63" s="236"/>
      <c r="CJ63" s="236"/>
      <c r="CK63" s="236"/>
      <c r="CL63" s="236"/>
      <c r="CM63" s="236"/>
      <c r="CN63" s="236"/>
      <c r="CO63" s="236"/>
      <c r="CP63" s="236"/>
      <c r="CQ63" s="236"/>
      <c r="CR63" s="236"/>
      <c r="CS63" s="236"/>
      <c r="CT63" s="236"/>
      <c r="CU63" s="236"/>
      <c r="CV63" s="236"/>
      <c r="CW63" s="236"/>
      <c r="CX63" s="236"/>
      <c r="CY63" s="236"/>
      <c r="CZ63" s="236"/>
      <c r="DA63" s="236"/>
      <c r="DB63" s="236"/>
      <c r="DC63" s="236"/>
      <c r="DD63" s="236"/>
      <c r="DE63" s="236"/>
      <c r="DF63" s="236"/>
      <c r="DG63" s="236"/>
      <c r="DH63" s="236"/>
      <c r="DI63" s="236"/>
      <c r="DJ63" s="236"/>
      <c r="DK63" s="236"/>
      <c r="DL63" s="236"/>
      <c r="DM63" s="236"/>
      <c r="DN63" s="236"/>
      <c r="DO63" s="236"/>
      <c r="DP63" s="236"/>
      <c r="DQ63" s="236"/>
      <c r="DR63" s="236"/>
      <c r="DS63" s="236"/>
      <c r="DT63" s="236"/>
      <c r="DU63" s="236"/>
      <c r="DV63" s="236"/>
    </row>
    <row r="64" spans="1:126" s="264" customFormat="1" ht="58.5">
      <c r="A64" s="228" t="s">
        <v>400</v>
      </c>
      <c r="B64" s="229">
        <v>111</v>
      </c>
      <c r="C64" s="228" t="s">
        <v>578</v>
      </c>
      <c r="D64" s="230">
        <v>0.5</v>
      </c>
      <c r="E64" s="228"/>
      <c r="F64" s="230" t="s">
        <v>402</v>
      </c>
      <c r="G64" s="228"/>
      <c r="H64" s="230" t="s">
        <v>471</v>
      </c>
      <c r="I64" s="231">
        <v>970</v>
      </c>
      <c r="J64" s="231">
        <v>940</v>
      </c>
      <c r="K64" s="231">
        <v>1030</v>
      </c>
      <c r="L64" s="232">
        <f t="shared" si="8"/>
        <v>980</v>
      </c>
      <c r="M64" s="262">
        <v>500</v>
      </c>
      <c r="N64" s="234">
        <f t="shared" si="7"/>
        <v>-0.48</v>
      </c>
      <c r="O64" s="228"/>
      <c r="P64" s="228"/>
      <c r="Q64" s="228"/>
      <c r="R64" s="230" t="s">
        <v>579</v>
      </c>
      <c r="S64" s="228" t="s">
        <v>547</v>
      </c>
      <c r="T64" s="228" t="s">
        <v>406</v>
      </c>
      <c r="U64" s="236"/>
      <c r="V64" s="236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6"/>
      <c r="BH64" s="236"/>
      <c r="BI64" s="236"/>
      <c r="BJ64" s="236"/>
      <c r="BK64" s="236"/>
      <c r="BL64" s="236"/>
      <c r="BM64" s="236"/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236"/>
      <c r="BZ64" s="236"/>
      <c r="CA64" s="236"/>
      <c r="CB64" s="236"/>
      <c r="CC64" s="236"/>
      <c r="CD64" s="236"/>
      <c r="CE64" s="236"/>
      <c r="CF64" s="236"/>
      <c r="CG64" s="236"/>
      <c r="CH64" s="236"/>
      <c r="CI64" s="236"/>
      <c r="CJ64" s="236"/>
      <c r="CK64" s="236"/>
      <c r="CL64" s="236"/>
      <c r="CM64" s="236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36"/>
      <c r="DP64" s="236"/>
      <c r="DQ64" s="236"/>
      <c r="DR64" s="236"/>
      <c r="DS64" s="236"/>
      <c r="DT64" s="236"/>
      <c r="DU64" s="236"/>
      <c r="DV64" s="236"/>
    </row>
    <row r="65" spans="1:126" s="264" customFormat="1" ht="58.5">
      <c r="A65" s="228" t="s">
        <v>400</v>
      </c>
      <c r="B65" s="229">
        <v>114</v>
      </c>
      <c r="C65" s="228" t="s">
        <v>580</v>
      </c>
      <c r="D65" s="230">
        <v>0.5</v>
      </c>
      <c r="E65" s="228"/>
      <c r="F65" s="230" t="s">
        <v>402</v>
      </c>
      <c r="G65" s="228"/>
      <c r="H65" s="230" t="s">
        <v>545</v>
      </c>
      <c r="I65" s="231">
        <v>4530</v>
      </c>
      <c r="J65" s="231">
        <v>4490</v>
      </c>
      <c r="K65" s="231">
        <v>4780</v>
      </c>
      <c r="L65" s="247">
        <f t="shared" si="8"/>
        <v>4600</v>
      </c>
      <c r="M65" s="262">
        <v>5100</v>
      </c>
      <c r="N65" s="234">
        <f t="shared" si="7"/>
        <v>0.5</v>
      </c>
      <c r="O65" s="228"/>
      <c r="P65" s="228"/>
      <c r="Q65" s="228"/>
      <c r="R65" s="230" t="s">
        <v>581</v>
      </c>
      <c r="S65" s="228" t="s">
        <v>547</v>
      </c>
      <c r="T65" s="228" t="s">
        <v>406</v>
      </c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236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</row>
    <row r="66" spans="1:126" s="264" customFormat="1" ht="58.5">
      <c r="A66" s="228" t="s">
        <v>400</v>
      </c>
      <c r="B66" s="229">
        <v>115</v>
      </c>
      <c r="C66" s="228" t="s">
        <v>582</v>
      </c>
      <c r="D66" s="230">
        <v>0.5</v>
      </c>
      <c r="E66" s="228"/>
      <c r="F66" s="230" t="s">
        <v>402</v>
      </c>
      <c r="G66" s="228"/>
      <c r="H66" s="230" t="s">
        <v>471</v>
      </c>
      <c r="I66" s="231">
        <v>460</v>
      </c>
      <c r="J66" s="231">
        <v>410</v>
      </c>
      <c r="K66" s="231">
        <v>320</v>
      </c>
      <c r="L66" s="232">
        <f t="shared" si="8"/>
        <v>396.66666666666669</v>
      </c>
      <c r="M66" s="262">
        <v>300</v>
      </c>
      <c r="N66" s="234">
        <f t="shared" si="7"/>
        <v>-9.6666666666666692E-2</v>
      </c>
      <c r="O66" s="228"/>
      <c r="P66" s="228"/>
      <c r="Q66" s="228"/>
      <c r="R66" s="230" t="s">
        <v>583</v>
      </c>
      <c r="S66" s="228" t="s">
        <v>547</v>
      </c>
      <c r="T66" s="228" t="s">
        <v>406</v>
      </c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6"/>
      <c r="BH66" s="236"/>
      <c r="BI66" s="236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236"/>
      <c r="BZ66" s="236"/>
      <c r="CA66" s="236"/>
      <c r="CB66" s="236"/>
      <c r="CC66" s="236"/>
      <c r="CD66" s="236"/>
      <c r="CE66" s="236"/>
      <c r="CF66" s="236"/>
      <c r="CG66" s="236"/>
      <c r="CH66" s="236"/>
      <c r="CI66" s="236"/>
      <c r="CJ66" s="236"/>
      <c r="CK66" s="236"/>
      <c r="CL66" s="236"/>
      <c r="CM66" s="236"/>
      <c r="CN66" s="236"/>
      <c r="CO66" s="236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36"/>
      <c r="DB66" s="236"/>
      <c r="DC66" s="236"/>
      <c r="DD66" s="236"/>
      <c r="DE66" s="236"/>
      <c r="DF66" s="236"/>
      <c r="DG66" s="236"/>
      <c r="DH66" s="236"/>
      <c r="DI66" s="236"/>
      <c r="DJ66" s="236"/>
      <c r="DK66" s="236"/>
      <c r="DL66" s="236"/>
      <c r="DM66" s="236"/>
      <c r="DN66" s="236"/>
      <c r="DO66" s="236"/>
      <c r="DP66" s="236"/>
      <c r="DQ66" s="236"/>
      <c r="DR66" s="236"/>
      <c r="DS66" s="236"/>
      <c r="DT66" s="236"/>
      <c r="DU66" s="236"/>
      <c r="DV66" s="236"/>
    </row>
    <row r="67" spans="1:126" s="236" customFormat="1" ht="58.5">
      <c r="A67" s="228" t="s">
        <v>400</v>
      </c>
      <c r="B67" s="229">
        <v>116</v>
      </c>
      <c r="C67" s="228" t="s">
        <v>584</v>
      </c>
      <c r="D67" s="230">
        <v>0.5</v>
      </c>
      <c r="E67" s="228"/>
      <c r="F67" s="230" t="s">
        <v>402</v>
      </c>
      <c r="G67" s="228"/>
      <c r="H67" s="230" t="s">
        <v>545</v>
      </c>
      <c r="I67" s="231">
        <v>6410</v>
      </c>
      <c r="J67" s="231">
        <v>5620</v>
      </c>
      <c r="K67" s="231">
        <v>6490</v>
      </c>
      <c r="L67" s="247">
        <f t="shared" si="8"/>
        <v>6173.333333333333</v>
      </c>
      <c r="M67" s="262">
        <v>7700</v>
      </c>
      <c r="N67" s="234">
        <f t="shared" si="7"/>
        <v>1.5266666666666671</v>
      </c>
      <c r="O67" s="228"/>
      <c r="P67" s="228"/>
      <c r="Q67" s="228"/>
      <c r="R67" s="230" t="s">
        <v>585</v>
      </c>
      <c r="S67" s="228" t="s">
        <v>547</v>
      </c>
      <c r="T67" s="228" t="s">
        <v>406</v>
      </c>
    </row>
    <row r="68" spans="1:126" s="246" customFormat="1" ht="58.5">
      <c r="A68" s="237" t="s">
        <v>400</v>
      </c>
      <c r="B68" s="238">
        <v>117</v>
      </c>
      <c r="C68" s="237" t="s">
        <v>586</v>
      </c>
      <c r="D68" s="239">
        <v>0.5</v>
      </c>
      <c r="E68" s="237"/>
      <c r="F68" s="239" t="s">
        <v>402</v>
      </c>
      <c r="G68" s="237"/>
      <c r="H68" s="239" t="s">
        <v>471</v>
      </c>
      <c r="I68" s="240">
        <v>2480</v>
      </c>
      <c r="J68" s="240">
        <v>2610</v>
      </c>
      <c r="K68" s="240">
        <v>2580</v>
      </c>
      <c r="L68" s="242">
        <f t="shared" si="8"/>
        <v>2556.6666666666665</v>
      </c>
      <c r="M68" s="265">
        <v>600</v>
      </c>
      <c r="N68" s="244">
        <f t="shared" si="7"/>
        <v>-1.9566666666666666</v>
      </c>
      <c r="O68" s="272" t="s">
        <v>1702</v>
      </c>
      <c r="P68" s="237"/>
      <c r="Q68" s="237"/>
      <c r="R68" s="239" t="s">
        <v>587</v>
      </c>
      <c r="S68" s="237" t="s">
        <v>547</v>
      </c>
      <c r="T68" s="237" t="s">
        <v>406</v>
      </c>
    </row>
    <row r="69" spans="1:126" s="264" customFormat="1" ht="58.5">
      <c r="A69" s="228" t="s">
        <v>400</v>
      </c>
      <c r="B69" s="229">
        <v>118</v>
      </c>
      <c r="C69" s="228" t="s">
        <v>588</v>
      </c>
      <c r="D69" s="230">
        <v>0.5</v>
      </c>
      <c r="E69" s="228"/>
      <c r="F69" s="230" t="s">
        <v>402</v>
      </c>
      <c r="G69" s="228"/>
      <c r="H69" s="230" t="s">
        <v>545</v>
      </c>
      <c r="I69" s="231">
        <v>3120</v>
      </c>
      <c r="J69" s="231">
        <v>3580</v>
      </c>
      <c r="K69" s="231">
        <v>4180</v>
      </c>
      <c r="L69" s="232">
        <f t="shared" si="8"/>
        <v>3626.6666666666665</v>
      </c>
      <c r="M69" s="262">
        <v>2900</v>
      </c>
      <c r="N69" s="234">
        <f t="shared" si="7"/>
        <v>-0.72666666666666646</v>
      </c>
      <c r="O69" s="228"/>
      <c r="P69" s="228"/>
      <c r="Q69" s="228"/>
      <c r="R69" s="230" t="s">
        <v>589</v>
      </c>
      <c r="S69" s="228" t="s">
        <v>547</v>
      </c>
      <c r="T69" s="228" t="s">
        <v>406</v>
      </c>
      <c r="U69" s="236"/>
      <c r="V69" s="236"/>
      <c r="W69" s="236"/>
      <c r="X69" s="236"/>
      <c r="Y69" s="236"/>
      <c r="Z69" s="236"/>
      <c r="AA69" s="236"/>
      <c r="AB69" s="236"/>
      <c r="AC69" s="236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36"/>
      <c r="BH69" s="236"/>
      <c r="BI69" s="236"/>
      <c r="BJ69" s="236"/>
      <c r="BK69" s="236"/>
      <c r="BL69" s="236"/>
      <c r="BM69" s="236"/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  <c r="CK69" s="236"/>
      <c r="CL69" s="236"/>
      <c r="CM69" s="236"/>
      <c r="CN69" s="236"/>
      <c r="CO69" s="236"/>
      <c r="CP69" s="236"/>
      <c r="CQ69" s="236"/>
      <c r="CR69" s="236"/>
      <c r="CS69" s="236"/>
      <c r="CT69" s="236"/>
      <c r="CU69" s="236"/>
      <c r="CV69" s="236"/>
      <c r="CW69" s="236"/>
      <c r="CX69" s="236"/>
      <c r="CY69" s="236"/>
      <c r="CZ69" s="236"/>
      <c r="DA69" s="236"/>
      <c r="DB69" s="236"/>
      <c r="DC69" s="236"/>
      <c r="DD69" s="236"/>
      <c r="DE69" s="236"/>
      <c r="DF69" s="236"/>
      <c r="DG69" s="236"/>
      <c r="DH69" s="236"/>
      <c r="DI69" s="236"/>
      <c r="DJ69" s="236"/>
      <c r="DK69" s="236"/>
      <c r="DL69" s="236"/>
      <c r="DM69" s="236"/>
      <c r="DN69" s="236"/>
      <c r="DO69" s="236"/>
      <c r="DP69" s="236"/>
      <c r="DQ69" s="236"/>
      <c r="DR69" s="236"/>
      <c r="DS69" s="236"/>
      <c r="DT69" s="236"/>
      <c r="DU69" s="236"/>
      <c r="DV69" s="236"/>
    </row>
    <row r="70" spans="1:126" s="264" customFormat="1" ht="58.5">
      <c r="A70" s="228" t="s">
        <v>400</v>
      </c>
      <c r="B70" s="229">
        <v>119</v>
      </c>
      <c r="C70" s="228" t="s">
        <v>590</v>
      </c>
      <c r="D70" s="230">
        <v>0.5</v>
      </c>
      <c r="E70" s="228"/>
      <c r="F70" s="230" t="s">
        <v>402</v>
      </c>
      <c r="G70" s="228"/>
      <c r="H70" s="230" t="s">
        <v>471</v>
      </c>
      <c r="I70" s="231">
        <v>1420</v>
      </c>
      <c r="J70" s="231">
        <v>1380</v>
      </c>
      <c r="K70" s="231">
        <v>1480</v>
      </c>
      <c r="L70" s="247">
        <f t="shared" si="8"/>
        <v>1426.6666666666667</v>
      </c>
      <c r="M70" s="262">
        <v>2700</v>
      </c>
      <c r="N70" s="234">
        <f t="shared" si="7"/>
        <v>1.2733333333333332</v>
      </c>
      <c r="O70" s="228"/>
      <c r="P70" s="228"/>
      <c r="Q70" s="228"/>
      <c r="R70" s="230" t="s">
        <v>591</v>
      </c>
      <c r="S70" s="228" t="s">
        <v>547</v>
      </c>
      <c r="T70" s="228" t="s">
        <v>406</v>
      </c>
      <c r="U70" s="236"/>
      <c r="V70" s="236"/>
      <c r="W70" s="236"/>
      <c r="X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236"/>
      <c r="AJ70" s="236"/>
      <c r="AK70" s="236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36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236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</row>
    <row r="71" spans="1:126" s="264" customFormat="1" ht="58.5">
      <c r="A71" s="228" t="s">
        <v>400</v>
      </c>
      <c r="B71" s="229">
        <v>120</v>
      </c>
      <c r="C71" s="228" t="s">
        <v>592</v>
      </c>
      <c r="D71" s="230">
        <v>0.5</v>
      </c>
      <c r="E71" s="228"/>
      <c r="F71" s="230" t="s">
        <v>402</v>
      </c>
      <c r="G71" s="228"/>
      <c r="H71" s="230" t="s">
        <v>545</v>
      </c>
      <c r="I71" s="231">
        <v>3110</v>
      </c>
      <c r="J71" s="231">
        <v>2980</v>
      </c>
      <c r="K71" s="231">
        <v>3050</v>
      </c>
      <c r="L71" s="247">
        <f t="shared" si="8"/>
        <v>3046.6666666666665</v>
      </c>
      <c r="M71" s="262">
        <v>3400</v>
      </c>
      <c r="N71" s="234">
        <f t="shared" si="7"/>
        <v>0.3533333333333335</v>
      </c>
      <c r="O71" s="228"/>
      <c r="P71" s="228"/>
      <c r="Q71" s="228"/>
      <c r="R71" s="230" t="s">
        <v>593</v>
      </c>
      <c r="S71" s="228" t="s">
        <v>547</v>
      </c>
      <c r="T71" s="228" t="s">
        <v>406</v>
      </c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</row>
    <row r="72" spans="1:126" s="236" customFormat="1" ht="58.5">
      <c r="A72" s="228" t="s">
        <v>400</v>
      </c>
      <c r="B72" s="229">
        <v>121</v>
      </c>
      <c r="C72" s="228" t="s">
        <v>594</v>
      </c>
      <c r="D72" s="230">
        <v>0.5</v>
      </c>
      <c r="E72" s="228"/>
      <c r="F72" s="230" t="s">
        <v>402</v>
      </c>
      <c r="G72" s="228"/>
      <c r="H72" s="230" t="s">
        <v>471</v>
      </c>
      <c r="I72" s="231">
        <v>370</v>
      </c>
      <c r="J72" s="231">
        <v>390</v>
      </c>
      <c r="K72" s="231">
        <v>380</v>
      </c>
      <c r="L72" s="232">
        <f t="shared" si="8"/>
        <v>380</v>
      </c>
      <c r="M72" s="262">
        <v>300</v>
      </c>
      <c r="N72" s="234">
        <f t="shared" si="7"/>
        <v>-0.08</v>
      </c>
      <c r="O72" s="228"/>
      <c r="P72" s="228"/>
      <c r="Q72" s="228"/>
      <c r="R72" s="230" t="s">
        <v>595</v>
      </c>
      <c r="S72" s="228" t="s">
        <v>547</v>
      </c>
      <c r="T72" s="228" t="s">
        <v>406</v>
      </c>
    </row>
    <row r="73" spans="1:126" s="270" customFormat="1">
      <c r="A73" s="266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7"/>
      <c r="M73" s="268"/>
      <c r="N73" s="267"/>
      <c r="O73" s="266"/>
      <c r="P73" s="266"/>
      <c r="Q73" s="266"/>
      <c r="R73" s="266"/>
      <c r="S73" s="266"/>
      <c r="T73" s="269"/>
    </row>
    <row r="74" spans="1:126" s="270" customFormat="1">
      <c r="A74" s="266"/>
      <c r="B74" s="266"/>
      <c r="C74" s="266"/>
      <c r="D74" s="266"/>
      <c r="E74" s="266"/>
      <c r="F74" s="266"/>
      <c r="G74" s="266"/>
      <c r="H74" s="266"/>
      <c r="I74" s="266"/>
      <c r="J74" s="266"/>
      <c r="K74" s="266"/>
      <c r="L74" s="267"/>
      <c r="M74" s="268"/>
      <c r="N74" s="267"/>
      <c r="O74" s="266"/>
      <c r="P74" s="266"/>
      <c r="Q74" s="266"/>
      <c r="R74" s="266"/>
      <c r="S74" s="266"/>
      <c r="T74" s="269"/>
    </row>
  </sheetData>
  <phoneticPr fontId="1" type="noConversion"/>
  <conditionalFormatting sqref="T1 T38:T1048576">
    <cfRule type="containsText" dxfId="1" priority="2" operator="containsText" text="Desay">
      <formula>NOT(ISERROR(SEARCH("Desay",T1)))</formula>
    </cfRule>
  </conditionalFormatting>
  <conditionalFormatting sqref="T2:T7 T24:T27 T21:T22">
    <cfRule type="containsText" dxfId="0" priority="1" operator="containsText" text="Desay">
      <formula>NOT(ISERROR(SEARCH("Desay",T2)))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F72-0809-9445-8B30-7773E0A10869}">
  <dimension ref="A1:Q70"/>
  <sheetViews>
    <sheetView topLeftCell="A7" zoomScale="135" workbookViewId="0">
      <selection activeCell="E51" sqref="E51"/>
    </sheetView>
  </sheetViews>
  <sheetFormatPr defaultColWidth="9" defaultRowHeight="14"/>
  <cols>
    <col min="1" max="1" width="16.69140625" style="48" customWidth="1"/>
    <col min="2" max="2" width="38.15234375" style="48" customWidth="1"/>
    <col min="3" max="3" width="11.4609375" style="48" customWidth="1"/>
    <col min="4" max="4" width="17.84375" style="48" customWidth="1"/>
    <col min="5" max="5" width="9" style="48"/>
    <col min="6" max="6" width="16.69140625" style="48" customWidth="1"/>
    <col min="7" max="7" width="14.15234375" style="48" customWidth="1"/>
    <col min="8" max="8" width="15.3046875" style="48" customWidth="1"/>
    <col min="9" max="9" width="14.15234375" style="48" customWidth="1"/>
    <col min="10" max="10" width="12" style="48" customWidth="1"/>
    <col min="11" max="11" width="12.15234375" style="48" customWidth="1"/>
    <col min="12" max="17" width="14.15234375" style="48" customWidth="1"/>
    <col min="18" max="16384" width="9" style="48"/>
  </cols>
  <sheetData>
    <row r="1" spans="1:17">
      <c r="F1" s="174" t="s">
        <v>1687</v>
      </c>
      <c r="G1" s="174"/>
      <c r="H1" s="174"/>
      <c r="I1" s="174"/>
      <c r="J1" s="174"/>
      <c r="K1" s="174"/>
      <c r="L1" s="174" t="s">
        <v>1688</v>
      </c>
      <c r="M1" s="174"/>
      <c r="N1" s="174"/>
      <c r="O1" s="174"/>
      <c r="P1" s="174"/>
      <c r="Q1" s="174"/>
    </row>
    <row r="2" spans="1:17">
      <c r="A2" s="45" t="s">
        <v>596</v>
      </c>
      <c r="B2" s="45" t="s">
        <v>597</v>
      </c>
      <c r="C2" s="45" t="s">
        <v>598</v>
      </c>
      <c r="D2" s="45" t="s">
        <v>599</v>
      </c>
      <c r="E2" s="45" t="s">
        <v>399</v>
      </c>
      <c r="F2" s="45" t="s">
        <v>600</v>
      </c>
      <c r="G2" s="45" t="s">
        <v>601</v>
      </c>
      <c r="H2" s="45" t="s">
        <v>602</v>
      </c>
      <c r="I2" s="45" t="s">
        <v>603</v>
      </c>
      <c r="J2" s="45" t="s">
        <v>604</v>
      </c>
      <c r="K2" s="45" t="s">
        <v>605</v>
      </c>
      <c r="L2" s="46" t="s">
        <v>600</v>
      </c>
      <c r="M2" s="47" t="s">
        <v>601</v>
      </c>
      <c r="N2" s="47" t="s">
        <v>602</v>
      </c>
      <c r="O2" s="47" t="s">
        <v>603</v>
      </c>
      <c r="P2" s="47" t="s">
        <v>604</v>
      </c>
      <c r="Q2" s="47" t="s">
        <v>605</v>
      </c>
    </row>
    <row r="3" spans="1:17">
      <c r="A3" s="49" t="s">
        <v>328</v>
      </c>
      <c r="B3" s="49" t="s">
        <v>606</v>
      </c>
      <c r="C3" s="50" t="s">
        <v>607</v>
      </c>
      <c r="D3" s="49" t="s">
        <v>608</v>
      </c>
      <c r="E3" s="50" t="s">
        <v>406</v>
      </c>
      <c r="F3" s="51">
        <v>4.0000000000000001E-3</v>
      </c>
      <c r="G3" s="51">
        <v>6.2E-2</v>
      </c>
      <c r="H3" s="50" t="s">
        <v>609</v>
      </c>
      <c r="I3" s="50" t="s">
        <v>610</v>
      </c>
      <c r="J3" s="52">
        <v>0.26395833333333302</v>
      </c>
      <c r="K3" s="53">
        <v>0.31</v>
      </c>
      <c r="L3" s="54">
        <v>0.2135</v>
      </c>
      <c r="M3" s="54">
        <v>0.28499999999999998</v>
      </c>
      <c r="N3" s="55" t="s">
        <v>611</v>
      </c>
      <c r="O3" s="55" t="s">
        <v>612</v>
      </c>
      <c r="P3" s="54">
        <v>0.45</v>
      </c>
      <c r="Q3" s="54">
        <v>0.57999999999999996</v>
      </c>
    </row>
    <row r="4" spans="1:17">
      <c r="A4" s="50"/>
      <c r="B4" s="49" t="s">
        <v>613</v>
      </c>
      <c r="C4" s="50" t="s">
        <v>607</v>
      </c>
      <c r="D4" s="49" t="s">
        <v>608</v>
      </c>
      <c r="E4" s="50" t="s">
        <v>406</v>
      </c>
      <c r="F4" s="56">
        <v>0.27279999999999999</v>
      </c>
      <c r="G4" s="57">
        <v>0.80100000000000005</v>
      </c>
      <c r="H4" s="58" t="s">
        <v>614</v>
      </c>
      <c r="I4" s="58" t="s">
        <v>615</v>
      </c>
      <c r="J4" s="57">
        <v>0.34039999999999998</v>
      </c>
      <c r="K4" s="59">
        <v>0.57999999999999996</v>
      </c>
      <c r="L4" s="60">
        <v>0.23880000000000001</v>
      </c>
      <c r="M4" s="61">
        <v>0.33600000000000002</v>
      </c>
      <c r="N4" s="62" t="s">
        <v>616</v>
      </c>
      <c r="O4" s="62" t="s">
        <v>612</v>
      </c>
      <c r="P4" s="61">
        <v>0.42</v>
      </c>
      <c r="Q4" s="61">
        <v>0.54500000000000004</v>
      </c>
    </row>
    <row r="5" spans="1:17">
      <c r="A5" s="50"/>
      <c r="B5" s="49" t="s">
        <v>617</v>
      </c>
      <c r="C5" s="50" t="s">
        <v>607</v>
      </c>
      <c r="D5" s="49" t="s">
        <v>608</v>
      </c>
      <c r="E5" s="50" t="s">
        <v>406</v>
      </c>
      <c r="F5" s="63">
        <v>0.29039999999999999</v>
      </c>
      <c r="G5" s="64">
        <v>0.81200000000000006</v>
      </c>
      <c r="H5" s="65" t="s">
        <v>618</v>
      </c>
      <c r="I5" s="66" t="s">
        <v>619</v>
      </c>
      <c r="J5" s="64">
        <v>0.34160000000000001</v>
      </c>
      <c r="K5" s="67">
        <v>0.42</v>
      </c>
      <c r="L5" s="68">
        <v>0.30570000000000003</v>
      </c>
      <c r="M5" s="69">
        <v>0.32600000000000001</v>
      </c>
      <c r="N5" s="70" t="s">
        <v>620</v>
      </c>
      <c r="O5" s="70" t="s">
        <v>621</v>
      </c>
      <c r="P5" s="71">
        <v>0.17</v>
      </c>
      <c r="Q5" s="71">
        <v>0.18</v>
      </c>
    </row>
    <row r="6" spans="1:17">
      <c r="A6" s="50"/>
      <c r="B6" s="49" t="s">
        <v>622</v>
      </c>
      <c r="C6" s="50" t="s">
        <v>607</v>
      </c>
      <c r="D6" s="49" t="s">
        <v>608</v>
      </c>
      <c r="E6" s="50" t="s">
        <v>406</v>
      </c>
      <c r="F6" s="63">
        <v>0.152</v>
      </c>
      <c r="G6" s="64">
        <v>0.35199999999999998</v>
      </c>
      <c r="H6" s="65" t="s">
        <v>623</v>
      </c>
      <c r="I6" s="65" t="s">
        <v>624</v>
      </c>
      <c r="J6" s="64">
        <v>0.37140000000000001</v>
      </c>
      <c r="K6" s="72">
        <v>0.61</v>
      </c>
      <c r="L6" s="68">
        <v>0.15160000000000001</v>
      </c>
      <c r="M6" s="71">
        <v>0.27300000000000002</v>
      </c>
      <c r="N6" s="70" t="s">
        <v>625</v>
      </c>
      <c r="O6" s="70" t="s">
        <v>621</v>
      </c>
      <c r="P6" s="71">
        <v>0.09</v>
      </c>
      <c r="Q6" s="71">
        <v>0.11</v>
      </c>
    </row>
    <row r="7" spans="1:17">
      <c r="A7" s="50"/>
      <c r="B7" s="49" t="s">
        <v>626</v>
      </c>
      <c r="C7" s="50" t="s">
        <v>627</v>
      </c>
      <c r="D7" s="49" t="s">
        <v>608</v>
      </c>
      <c r="E7" s="50" t="s">
        <v>406</v>
      </c>
      <c r="F7" s="51">
        <v>5.0000000000000001E-3</v>
      </c>
      <c r="G7" s="51">
        <v>0.24299999999999999</v>
      </c>
      <c r="H7" s="50" t="s">
        <v>628</v>
      </c>
      <c r="I7" s="50" t="s">
        <v>629</v>
      </c>
      <c r="J7" s="51">
        <v>0.68400000000000005</v>
      </c>
      <c r="K7" s="53">
        <v>0.7</v>
      </c>
      <c r="L7" s="68">
        <v>9.2899999999999996E-2</v>
      </c>
      <c r="M7" s="71">
        <v>9.2999999999999999E-2</v>
      </c>
      <c r="N7" s="70" t="s">
        <v>630</v>
      </c>
      <c r="O7" s="70" t="s">
        <v>631</v>
      </c>
      <c r="P7" s="71">
        <v>0.09</v>
      </c>
      <c r="Q7" s="71">
        <v>0.11</v>
      </c>
    </row>
    <row r="8" spans="1:17" ht="14" customHeight="1">
      <c r="A8" s="50" t="s">
        <v>65</v>
      </c>
      <c r="B8" s="50" t="s">
        <v>632</v>
      </c>
      <c r="C8" s="50" t="s">
        <v>607</v>
      </c>
      <c r="D8" s="50" t="s">
        <v>633</v>
      </c>
      <c r="E8" s="50" t="s">
        <v>406</v>
      </c>
      <c r="F8" s="51">
        <v>1E-3</v>
      </c>
      <c r="G8" s="51">
        <v>3.1E-2</v>
      </c>
      <c r="H8" s="50" t="s">
        <v>634</v>
      </c>
      <c r="I8" s="50" t="s">
        <v>634</v>
      </c>
      <c r="J8" s="51">
        <v>0.08</v>
      </c>
      <c r="K8" s="53">
        <v>0.12</v>
      </c>
      <c r="L8" s="68">
        <v>1E-3</v>
      </c>
      <c r="M8" s="71">
        <v>6.0000000000000001E-3</v>
      </c>
      <c r="N8" s="70" t="s">
        <v>635</v>
      </c>
      <c r="O8" s="70" t="s">
        <v>635</v>
      </c>
      <c r="P8" s="71">
        <v>0.05</v>
      </c>
      <c r="Q8" s="71">
        <v>0.11</v>
      </c>
    </row>
    <row r="9" spans="1:17">
      <c r="A9" s="50"/>
      <c r="B9" s="50" t="s">
        <v>636</v>
      </c>
      <c r="C9" s="50" t="s">
        <v>607</v>
      </c>
      <c r="D9" s="50" t="s">
        <v>633</v>
      </c>
      <c r="E9" s="50" t="s">
        <v>406</v>
      </c>
      <c r="F9" s="51">
        <v>1E-3</v>
      </c>
      <c r="G9" s="51">
        <v>3.1E-2</v>
      </c>
      <c r="H9" s="50" t="s">
        <v>637</v>
      </c>
      <c r="I9" s="50" t="s">
        <v>637</v>
      </c>
      <c r="J9" s="51">
        <v>7.9000000000000001E-2</v>
      </c>
      <c r="K9" s="53">
        <v>0.13</v>
      </c>
      <c r="L9" s="68">
        <v>1E-3</v>
      </c>
      <c r="M9" s="71">
        <v>8.0000000000000002E-3</v>
      </c>
      <c r="N9" s="70" t="s">
        <v>635</v>
      </c>
      <c r="O9" s="70" t="s">
        <v>635</v>
      </c>
      <c r="P9" s="71">
        <v>7.0000000000000007E-2</v>
      </c>
      <c r="Q9" s="71">
        <v>0.12</v>
      </c>
    </row>
    <row r="10" spans="1:17">
      <c r="A10" s="50"/>
      <c r="B10" s="50" t="s">
        <v>638</v>
      </c>
      <c r="C10" s="50" t="s">
        <v>607</v>
      </c>
      <c r="D10" s="50" t="s">
        <v>633</v>
      </c>
      <c r="E10" s="50" t="s">
        <v>406</v>
      </c>
      <c r="F10" s="51">
        <v>1E-3</v>
      </c>
      <c r="G10" s="51">
        <v>3.1E-2</v>
      </c>
      <c r="H10" s="51" t="s">
        <v>639</v>
      </c>
      <c r="I10" s="51" t="s">
        <v>637</v>
      </c>
      <c r="J10" s="51">
        <v>0.17269999999999999</v>
      </c>
      <c r="K10" s="51">
        <v>0.31</v>
      </c>
      <c r="L10" s="68">
        <v>0.1055</v>
      </c>
      <c r="M10" s="71">
        <v>0.21299999999999999</v>
      </c>
      <c r="N10" s="70" t="s">
        <v>640</v>
      </c>
      <c r="O10" s="70" t="s">
        <v>641</v>
      </c>
      <c r="P10" s="71">
        <v>0.12</v>
      </c>
      <c r="Q10" s="71">
        <v>0.16</v>
      </c>
    </row>
    <row r="11" spans="1:17">
      <c r="A11" s="50"/>
      <c r="B11" s="50" t="s">
        <v>626</v>
      </c>
      <c r="C11" s="50" t="s">
        <v>627</v>
      </c>
      <c r="D11" s="50" t="s">
        <v>633</v>
      </c>
      <c r="E11" s="50" t="s">
        <v>406</v>
      </c>
      <c r="F11" s="51">
        <v>1E-3</v>
      </c>
      <c r="G11" s="51">
        <v>3.1E-2</v>
      </c>
      <c r="H11" s="51" t="s">
        <v>642</v>
      </c>
      <c r="I11" s="51" t="s">
        <v>642</v>
      </c>
      <c r="J11" s="51">
        <v>0.25969999999999999</v>
      </c>
      <c r="K11" s="51">
        <v>0.31</v>
      </c>
      <c r="L11" s="68">
        <v>1E-3</v>
      </c>
      <c r="M11" s="71">
        <v>1E-3</v>
      </c>
      <c r="N11" s="70" t="s">
        <v>635</v>
      </c>
      <c r="O11" s="70" t="s">
        <v>635</v>
      </c>
      <c r="P11" s="71">
        <v>7.0000000000000007E-2</v>
      </c>
      <c r="Q11" s="71">
        <v>0.12</v>
      </c>
    </row>
    <row r="12" spans="1:17">
      <c r="A12" s="50" t="s">
        <v>321</v>
      </c>
      <c r="B12" s="50" t="s">
        <v>638</v>
      </c>
      <c r="C12" s="50" t="s">
        <v>607</v>
      </c>
      <c r="D12" s="50" t="s">
        <v>643</v>
      </c>
      <c r="E12" s="50" t="s">
        <v>406</v>
      </c>
      <c r="F12" s="51">
        <v>0.32850000000000001</v>
      </c>
      <c r="G12" s="51">
        <v>1.57</v>
      </c>
      <c r="H12" s="51" t="s">
        <v>644</v>
      </c>
      <c r="I12" s="51" t="s">
        <v>645</v>
      </c>
      <c r="J12" s="51">
        <v>0.42349999999999999</v>
      </c>
      <c r="K12" s="51">
        <v>0.67</v>
      </c>
      <c r="L12" s="68">
        <v>0.221</v>
      </c>
      <c r="M12" s="71">
        <v>1</v>
      </c>
      <c r="N12" s="70" t="s">
        <v>646</v>
      </c>
      <c r="O12" s="70" t="s">
        <v>647</v>
      </c>
      <c r="P12" s="71">
        <v>0.29499999999999998</v>
      </c>
      <c r="Q12" s="71">
        <v>0.73</v>
      </c>
    </row>
    <row r="13" spans="1:17" ht="14.5">
      <c r="A13" s="50"/>
      <c r="B13" s="50" t="s">
        <v>626</v>
      </c>
      <c r="C13" s="50" t="s">
        <v>627</v>
      </c>
      <c r="D13" s="50" t="s">
        <v>643</v>
      </c>
      <c r="E13" s="50" t="s">
        <v>406</v>
      </c>
      <c r="F13" s="51">
        <v>5.0000000000000001E-4</v>
      </c>
      <c r="G13" s="51">
        <v>3.1E-2</v>
      </c>
      <c r="H13" s="51" t="s">
        <v>648</v>
      </c>
      <c r="I13" s="51" t="s">
        <v>648</v>
      </c>
      <c r="J13" s="51">
        <v>0.28670000000000001</v>
      </c>
      <c r="K13" s="51">
        <v>0.28999999999999998</v>
      </c>
      <c r="L13" s="68">
        <v>2E-3</v>
      </c>
      <c r="M13" s="73">
        <v>9.2999999999999999E-2</v>
      </c>
      <c r="N13" s="74" t="s">
        <v>649</v>
      </c>
      <c r="O13" s="70" t="s">
        <v>649</v>
      </c>
      <c r="P13" s="71">
        <v>0.08</v>
      </c>
      <c r="Q13" s="71">
        <v>0.1</v>
      </c>
    </row>
    <row r="14" spans="1:17">
      <c r="A14" s="50" t="s">
        <v>213</v>
      </c>
      <c r="B14" s="50" t="s">
        <v>650</v>
      </c>
      <c r="C14" s="50" t="s">
        <v>607</v>
      </c>
      <c r="D14" s="50" t="s">
        <v>651</v>
      </c>
      <c r="E14" s="50" t="s">
        <v>406</v>
      </c>
      <c r="F14" s="51">
        <v>0.57420000000000004</v>
      </c>
      <c r="G14" s="51">
        <v>1.95</v>
      </c>
      <c r="H14" s="51" t="s">
        <v>652</v>
      </c>
      <c r="I14" s="51" t="s">
        <v>653</v>
      </c>
      <c r="J14" s="51">
        <v>0.29670000000000002</v>
      </c>
      <c r="K14" s="51">
        <v>0.36</v>
      </c>
      <c r="L14" s="68">
        <v>0.60489999999999999</v>
      </c>
      <c r="M14" s="61">
        <v>1.49</v>
      </c>
      <c r="N14" s="70" t="s">
        <v>654</v>
      </c>
      <c r="O14" s="70" t="s">
        <v>655</v>
      </c>
      <c r="P14" s="71">
        <v>0.14000000000000001</v>
      </c>
      <c r="Q14" s="71">
        <v>0.14000000000000001</v>
      </c>
    </row>
    <row r="15" spans="1:17">
      <c r="A15" s="50"/>
      <c r="B15" s="50" t="s">
        <v>656</v>
      </c>
      <c r="C15" s="50"/>
      <c r="D15" s="50" t="s">
        <v>651</v>
      </c>
      <c r="E15" s="50" t="s">
        <v>406</v>
      </c>
      <c r="F15" s="51">
        <v>0.1118</v>
      </c>
      <c r="G15" s="51">
        <v>0.67600000000000005</v>
      </c>
      <c r="H15" s="51" t="s">
        <v>657</v>
      </c>
      <c r="I15" s="51" t="s">
        <v>658</v>
      </c>
      <c r="J15" s="51">
        <v>4.3299999999999998E-2</v>
      </c>
      <c r="K15" s="51">
        <v>0.05</v>
      </c>
      <c r="L15" s="68">
        <v>7.2999999999999995E-2</v>
      </c>
      <c r="M15" s="71">
        <v>1.07</v>
      </c>
      <c r="N15" s="70" t="s">
        <v>659</v>
      </c>
      <c r="O15" s="70" t="s">
        <v>660</v>
      </c>
      <c r="P15" s="71">
        <v>0.08</v>
      </c>
      <c r="Q15" s="71">
        <v>0.12</v>
      </c>
    </row>
    <row r="16" spans="1:17">
      <c r="A16" s="50"/>
      <c r="B16" s="50" t="s">
        <v>661</v>
      </c>
      <c r="C16" s="50" t="s">
        <v>607</v>
      </c>
      <c r="D16" s="50" t="s">
        <v>651</v>
      </c>
      <c r="E16" s="50" t="s">
        <v>406</v>
      </c>
      <c r="F16" s="51">
        <v>0.4199</v>
      </c>
      <c r="G16" s="51">
        <v>1.71</v>
      </c>
      <c r="H16" s="51" t="s">
        <v>662</v>
      </c>
      <c r="I16" s="51" t="s">
        <v>663</v>
      </c>
      <c r="J16" s="51">
        <v>0.43669999999999998</v>
      </c>
      <c r="K16" s="51">
        <v>0.44</v>
      </c>
      <c r="L16" s="68">
        <v>0.22819999999999999</v>
      </c>
      <c r="M16" s="71">
        <v>0.54300000000000004</v>
      </c>
      <c r="N16" s="70" t="s">
        <v>664</v>
      </c>
      <c r="O16" s="70" t="s">
        <v>663</v>
      </c>
      <c r="P16" s="71">
        <v>0.33</v>
      </c>
      <c r="Q16" s="71">
        <v>0.33</v>
      </c>
    </row>
    <row r="17" spans="1:17">
      <c r="A17" s="50"/>
      <c r="B17" s="50" t="s">
        <v>665</v>
      </c>
      <c r="C17" s="50" t="s">
        <v>607</v>
      </c>
      <c r="D17" s="50" t="s">
        <v>651</v>
      </c>
      <c r="E17" s="50" t="s">
        <v>406</v>
      </c>
      <c r="F17" s="51">
        <v>0.35420000000000001</v>
      </c>
      <c r="G17" s="51">
        <v>0.84299999999999997</v>
      </c>
      <c r="H17" s="51" t="s">
        <v>666</v>
      </c>
      <c r="I17" s="51" t="s">
        <v>667</v>
      </c>
      <c r="J17" s="51">
        <v>0.51</v>
      </c>
      <c r="K17" s="51">
        <v>0.63</v>
      </c>
      <c r="L17" s="68">
        <v>0.2273</v>
      </c>
      <c r="M17" s="71">
        <v>0.84299999999999997</v>
      </c>
      <c r="N17" s="70" t="s">
        <v>668</v>
      </c>
      <c r="O17" s="70" t="s">
        <v>669</v>
      </c>
      <c r="P17" s="71">
        <v>0.15</v>
      </c>
      <c r="Q17" s="71">
        <v>0.16</v>
      </c>
    </row>
    <row r="18" spans="1:17">
      <c r="A18" s="50"/>
      <c r="B18" s="50" t="s">
        <v>670</v>
      </c>
      <c r="C18" s="50" t="s">
        <v>607</v>
      </c>
      <c r="D18" s="50" t="s">
        <v>651</v>
      </c>
      <c r="E18" s="50" t="s">
        <v>406</v>
      </c>
      <c r="F18" s="51">
        <v>0.1981</v>
      </c>
      <c r="G18" s="51">
        <v>0.61299999999999999</v>
      </c>
      <c r="H18" s="51" t="s">
        <v>671</v>
      </c>
      <c r="I18" s="51" t="s">
        <v>658</v>
      </c>
      <c r="J18" s="51">
        <v>0.4</v>
      </c>
      <c r="K18" s="51">
        <v>0.43</v>
      </c>
      <c r="L18" s="68">
        <v>0.1681</v>
      </c>
      <c r="M18" s="71">
        <v>0.28100000000000003</v>
      </c>
      <c r="N18" s="70" t="s">
        <v>672</v>
      </c>
      <c r="O18" s="70" t="s">
        <v>673</v>
      </c>
      <c r="P18" s="71">
        <v>0.04</v>
      </c>
      <c r="Q18" s="71">
        <v>0.08</v>
      </c>
    </row>
    <row r="19" spans="1:17">
      <c r="A19" s="50"/>
      <c r="B19" s="50" t="s">
        <v>626</v>
      </c>
      <c r="C19" s="50" t="s">
        <v>627</v>
      </c>
      <c r="D19" s="50" t="s">
        <v>651</v>
      </c>
      <c r="E19" s="50" t="s">
        <v>406</v>
      </c>
      <c r="F19" s="51">
        <v>5.9700000000000003E-2</v>
      </c>
      <c r="G19" s="51">
        <v>0.20399999999999999</v>
      </c>
      <c r="H19" s="51" t="s">
        <v>674</v>
      </c>
      <c r="I19" s="51" t="s">
        <v>675</v>
      </c>
      <c r="J19" s="51">
        <v>0.32669999999999999</v>
      </c>
      <c r="K19" s="51">
        <v>0.35</v>
      </c>
      <c r="L19" s="68">
        <v>9.3600000000000003E-2</v>
      </c>
      <c r="M19" s="71">
        <v>0.93</v>
      </c>
      <c r="N19" s="70" t="s">
        <v>676</v>
      </c>
      <c r="O19" s="70" t="s">
        <v>677</v>
      </c>
      <c r="P19" s="71">
        <v>0.05</v>
      </c>
      <c r="Q19" s="71">
        <v>0.1</v>
      </c>
    </row>
    <row r="20" spans="1:17">
      <c r="A20" s="50" t="s">
        <v>678</v>
      </c>
      <c r="B20" s="50" t="s">
        <v>679</v>
      </c>
      <c r="C20" s="50" t="s">
        <v>607</v>
      </c>
      <c r="D20" s="50" t="s">
        <v>680</v>
      </c>
      <c r="E20" s="50" t="s">
        <v>406</v>
      </c>
      <c r="F20" s="51">
        <v>0.22750000000000001</v>
      </c>
      <c r="G20" s="51">
        <v>0.45900000000000002</v>
      </c>
      <c r="H20" s="51" t="s">
        <v>681</v>
      </c>
      <c r="I20" s="51" t="s">
        <v>682</v>
      </c>
      <c r="J20" s="51">
        <v>0.3533</v>
      </c>
      <c r="K20" s="51">
        <v>0.48</v>
      </c>
      <c r="L20" s="54">
        <v>0.67820000000000003</v>
      </c>
      <c r="M20" s="54">
        <v>1.1299999999999999</v>
      </c>
      <c r="N20" s="74" t="s">
        <v>683</v>
      </c>
      <c r="O20" s="70" t="s">
        <v>684</v>
      </c>
      <c r="P20" s="71">
        <v>0.43</v>
      </c>
      <c r="Q20" s="71">
        <v>0.61</v>
      </c>
    </row>
    <row r="21" spans="1:17">
      <c r="A21" s="50"/>
      <c r="B21" s="50" t="s">
        <v>626</v>
      </c>
      <c r="C21" s="50" t="s">
        <v>627</v>
      </c>
      <c r="D21" s="50" t="s">
        <v>680</v>
      </c>
      <c r="E21" s="50" t="s">
        <v>406</v>
      </c>
      <c r="F21" s="51">
        <v>5.74E-2</v>
      </c>
      <c r="G21" s="51">
        <v>0.156</v>
      </c>
      <c r="H21" s="51" t="s">
        <v>685</v>
      </c>
      <c r="I21" s="51" t="s">
        <v>684</v>
      </c>
      <c r="J21" s="51">
        <v>9.0300000000000005E-2</v>
      </c>
      <c r="K21" s="51">
        <v>0.13</v>
      </c>
      <c r="L21" s="60">
        <v>0.124</v>
      </c>
      <c r="M21" s="61">
        <v>0.30299999999999999</v>
      </c>
      <c r="N21" s="70" t="s">
        <v>686</v>
      </c>
      <c r="O21" s="70" t="s">
        <v>687</v>
      </c>
      <c r="P21" s="71">
        <v>7.0000000000000007E-2</v>
      </c>
      <c r="Q21" s="71">
        <v>0.16</v>
      </c>
    </row>
    <row r="22" spans="1:17">
      <c r="A22" s="50" t="s">
        <v>153</v>
      </c>
      <c r="B22" s="50" t="s">
        <v>665</v>
      </c>
      <c r="C22" s="50" t="s">
        <v>607</v>
      </c>
      <c r="D22" s="50" t="s">
        <v>688</v>
      </c>
      <c r="E22" s="50" t="s">
        <v>406</v>
      </c>
      <c r="F22" s="51">
        <v>0.10539999999999999</v>
      </c>
      <c r="G22" s="51">
        <v>0.94099999999999995</v>
      </c>
      <c r="H22" s="51" t="s">
        <v>689</v>
      </c>
      <c r="I22" s="51" t="s">
        <v>690</v>
      </c>
      <c r="J22" s="51">
        <v>0.24</v>
      </c>
      <c r="K22" s="51">
        <v>0.52</v>
      </c>
      <c r="L22" s="68">
        <v>1.9E-3</v>
      </c>
      <c r="M22" s="71">
        <v>0.02</v>
      </c>
      <c r="N22" s="70" t="s">
        <v>691</v>
      </c>
      <c r="O22" s="70" t="s">
        <v>692</v>
      </c>
      <c r="P22" s="71">
        <v>0.01</v>
      </c>
      <c r="Q22" s="71">
        <v>0.01</v>
      </c>
    </row>
    <row r="23" spans="1:17">
      <c r="A23" s="50"/>
      <c r="B23" s="50" t="s">
        <v>693</v>
      </c>
      <c r="C23" s="50" t="s">
        <v>607</v>
      </c>
      <c r="D23" s="50" t="s">
        <v>688</v>
      </c>
      <c r="E23" s="50" t="s">
        <v>406</v>
      </c>
      <c r="F23" s="51">
        <v>3.7999999999999999E-2</v>
      </c>
      <c r="G23" s="51">
        <v>6.2E-2</v>
      </c>
      <c r="H23" s="51" t="s">
        <v>694</v>
      </c>
      <c r="I23" s="51" t="s">
        <v>642</v>
      </c>
      <c r="J23" s="51">
        <v>7.8100000000000003E-2</v>
      </c>
      <c r="K23" s="51">
        <v>0.13</v>
      </c>
      <c r="L23" s="68">
        <v>1E-3</v>
      </c>
      <c r="M23" s="71">
        <v>3.0000000000000001E-3</v>
      </c>
      <c r="N23" s="70" t="s">
        <v>635</v>
      </c>
      <c r="O23" s="70" t="s">
        <v>695</v>
      </c>
      <c r="P23" s="71">
        <v>0.01</v>
      </c>
      <c r="Q23" s="71">
        <v>0.02</v>
      </c>
    </row>
    <row r="24" spans="1:17">
      <c r="A24" s="50"/>
      <c r="B24" s="50" t="s">
        <v>626</v>
      </c>
      <c r="C24" s="50" t="s">
        <v>627</v>
      </c>
      <c r="D24" s="50" t="s">
        <v>688</v>
      </c>
      <c r="E24" s="50" t="s">
        <v>406</v>
      </c>
      <c r="F24" s="51">
        <v>4.2999999999999997E-2</v>
      </c>
      <c r="G24" s="51">
        <v>0.125</v>
      </c>
      <c r="H24" s="51" t="s">
        <v>696</v>
      </c>
      <c r="I24" s="51" t="s">
        <v>697</v>
      </c>
      <c r="J24" s="51">
        <v>0.25580000000000003</v>
      </c>
      <c r="K24" s="51">
        <v>0.31</v>
      </c>
      <c r="L24" s="68">
        <v>1E-3</v>
      </c>
      <c r="M24" s="71">
        <v>2E-3</v>
      </c>
      <c r="N24" s="55" t="s">
        <v>695</v>
      </c>
      <c r="O24" s="55" t="s">
        <v>635</v>
      </c>
      <c r="P24" s="71">
        <v>0.01</v>
      </c>
      <c r="Q24" s="71">
        <v>0.01</v>
      </c>
    </row>
    <row r="25" spans="1:17">
      <c r="A25" s="50" t="s">
        <v>338</v>
      </c>
      <c r="B25" s="50" t="s">
        <v>638</v>
      </c>
      <c r="C25" s="50" t="s">
        <v>607</v>
      </c>
      <c r="D25" s="50" t="s">
        <v>698</v>
      </c>
      <c r="E25" s="50" t="s">
        <v>406</v>
      </c>
      <c r="F25" s="51">
        <v>0.33189999999999997</v>
      </c>
      <c r="G25" s="51">
        <v>1.03</v>
      </c>
      <c r="H25" s="51" t="s">
        <v>699</v>
      </c>
      <c r="I25" s="51" t="s">
        <v>700</v>
      </c>
      <c r="J25" s="51">
        <v>0.4415</v>
      </c>
      <c r="K25" s="51">
        <v>0.81</v>
      </c>
      <c r="L25" s="68">
        <v>0.20069999999999999</v>
      </c>
      <c r="M25" s="71">
        <v>0.33</v>
      </c>
      <c r="N25" s="62" t="s">
        <v>701</v>
      </c>
      <c r="O25" s="62" t="s">
        <v>702</v>
      </c>
      <c r="P25" s="71">
        <v>0.17</v>
      </c>
      <c r="Q25" s="71">
        <v>0.19</v>
      </c>
    </row>
    <row r="26" spans="1:17">
      <c r="A26" s="50"/>
      <c r="B26" s="50" t="s">
        <v>626</v>
      </c>
      <c r="C26" s="50" t="s">
        <v>627</v>
      </c>
      <c r="D26" s="50" t="s">
        <v>698</v>
      </c>
      <c r="E26" s="50" t="s">
        <v>406</v>
      </c>
      <c r="F26" s="51">
        <v>7.4300000000000005E-2</v>
      </c>
      <c r="G26" s="51">
        <v>0.187</v>
      </c>
      <c r="H26" s="51" t="s">
        <v>703</v>
      </c>
      <c r="I26" s="51" t="s">
        <v>704</v>
      </c>
      <c r="J26" s="51">
        <v>0.29770000000000002</v>
      </c>
      <c r="K26" s="51">
        <v>0.38</v>
      </c>
      <c r="L26" s="68">
        <v>4.9200000000000001E-2</v>
      </c>
      <c r="M26" s="71">
        <v>6.2E-2</v>
      </c>
      <c r="N26" s="70" t="s">
        <v>705</v>
      </c>
      <c r="O26" s="70" t="s">
        <v>705</v>
      </c>
      <c r="P26" s="71">
        <v>0.06</v>
      </c>
      <c r="Q26" s="71">
        <v>0.09</v>
      </c>
    </row>
    <row r="27" spans="1:17">
      <c r="A27" s="50" t="s">
        <v>286</v>
      </c>
      <c r="B27" s="50" t="s">
        <v>650</v>
      </c>
      <c r="C27" s="50" t="s">
        <v>607</v>
      </c>
      <c r="D27" s="50" t="s">
        <v>706</v>
      </c>
      <c r="E27" s="50" t="s">
        <v>406</v>
      </c>
      <c r="F27" s="51">
        <v>0.4622</v>
      </c>
      <c r="G27" s="51">
        <v>1.25</v>
      </c>
      <c r="H27" s="51" t="s">
        <v>707</v>
      </c>
      <c r="I27" s="51" t="s">
        <v>708</v>
      </c>
      <c r="J27" s="51">
        <v>0.38</v>
      </c>
      <c r="K27" s="51">
        <v>0.51</v>
      </c>
      <c r="L27" s="68">
        <v>1.1599999999999999</v>
      </c>
      <c r="M27" s="71">
        <v>0.69399999999999995</v>
      </c>
      <c r="N27" s="70" t="s">
        <v>709</v>
      </c>
      <c r="O27" s="70" t="s">
        <v>708</v>
      </c>
      <c r="P27" s="71">
        <v>0.15</v>
      </c>
      <c r="Q27" s="71">
        <v>0.17</v>
      </c>
    </row>
    <row r="28" spans="1:17">
      <c r="A28" s="50"/>
      <c r="B28" s="50" t="s">
        <v>710</v>
      </c>
      <c r="C28" s="50" t="s">
        <v>607</v>
      </c>
      <c r="D28" s="50" t="s">
        <v>706</v>
      </c>
      <c r="E28" s="50" t="s">
        <v>406</v>
      </c>
      <c r="F28" s="51">
        <v>0.18809999999999999</v>
      </c>
      <c r="G28" s="51">
        <v>0.33600000000000002</v>
      </c>
      <c r="H28" s="51" t="s">
        <v>711</v>
      </c>
      <c r="I28" s="51" t="s">
        <v>712</v>
      </c>
      <c r="J28" s="51">
        <v>0.15</v>
      </c>
      <c r="K28" s="51">
        <v>0.17</v>
      </c>
      <c r="L28" s="68">
        <v>0.2195</v>
      </c>
      <c r="M28" s="71">
        <v>0.64300000000000002</v>
      </c>
      <c r="N28" s="70" t="s">
        <v>713</v>
      </c>
      <c r="O28" s="70" t="s">
        <v>714</v>
      </c>
      <c r="P28" s="71">
        <v>0.18</v>
      </c>
      <c r="Q28" s="71">
        <v>0.18</v>
      </c>
    </row>
    <row r="29" spans="1:17">
      <c r="A29" s="50"/>
      <c r="B29" s="50" t="s">
        <v>715</v>
      </c>
      <c r="C29" s="50" t="s">
        <v>627</v>
      </c>
      <c r="D29" s="50" t="s">
        <v>706</v>
      </c>
      <c r="E29" s="50" t="s">
        <v>406</v>
      </c>
      <c r="F29" s="51">
        <v>5.9799999999999999E-2</v>
      </c>
      <c r="G29" s="51">
        <v>0.25</v>
      </c>
      <c r="H29" s="51" t="s">
        <v>716</v>
      </c>
      <c r="I29" s="51" t="s">
        <v>717</v>
      </c>
      <c r="J29" s="51">
        <v>0.32</v>
      </c>
      <c r="K29" s="51">
        <v>0.33</v>
      </c>
      <c r="L29" s="68">
        <v>0.1</v>
      </c>
      <c r="M29" s="71">
        <v>0.21</v>
      </c>
      <c r="N29" s="70" t="s">
        <v>718</v>
      </c>
      <c r="O29" s="70" t="s">
        <v>719</v>
      </c>
      <c r="P29" s="71">
        <v>0.49</v>
      </c>
      <c r="Q29" s="71">
        <v>0.49</v>
      </c>
    </row>
    <row r="30" spans="1:17">
      <c r="A30" s="50"/>
      <c r="B30" s="50" t="s">
        <v>720</v>
      </c>
      <c r="C30" s="50" t="s">
        <v>607</v>
      </c>
      <c r="D30" s="50" t="s">
        <v>706</v>
      </c>
      <c r="E30" s="50" t="s">
        <v>406</v>
      </c>
      <c r="F30" s="51">
        <v>0.45639999999999997</v>
      </c>
      <c r="G30" s="51">
        <v>1.45</v>
      </c>
      <c r="H30" s="51" t="s">
        <v>721</v>
      </c>
      <c r="I30" s="51" t="s">
        <v>722</v>
      </c>
      <c r="J30" s="51">
        <v>0.1767</v>
      </c>
      <c r="K30" s="51">
        <v>0.19</v>
      </c>
      <c r="L30" s="68">
        <v>7.8299999999999995E-2</v>
      </c>
      <c r="M30" s="71">
        <v>0.11600000000000001</v>
      </c>
      <c r="N30" s="70" t="s">
        <v>723</v>
      </c>
      <c r="O30" s="70" t="s">
        <v>658</v>
      </c>
      <c r="P30" s="71">
        <v>0.35</v>
      </c>
      <c r="Q30" s="71">
        <v>0.35</v>
      </c>
    </row>
    <row r="31" spans="1:17">
      <c r="A31" s="50"/>
      <c r="B31" s="50" t="s">
        <v>724</v>
      </c>
      <c r="C31" s="50" t="s">
        <v>607</v>
      </c>
      <c r="D31" s="50" t="s">
        <v>706</v>
      </c>
      <c r="E31" s="50" t="s">
        <v>406</v>
      </c>
      <c r="F31" s="51">
        <v>1.83E-2</v>
      </c>
      <c r="G31" s="51">
        <v>0.193</v>
      </c>
      <c r="H31" s="50" t="s">
        <v>725</v>
      </c>
      <c r="I31" s="50" t="s">
        <v>726</v>
      </c>
      <c r="J31" s="51">
        <v>0.1867</v>
      </c>
      <c r="K31" s="75">
        <v>0.28000000000000003</v>
      </c>
      <c r="L31" s="68">
        <v>5.0000000000000001E-4</v>
      </c>
      <c r="M31" s="71">
        <v>3.1E-2</v>
      </c>
      <c r="N31" s="70" t="s">
        <v>719</v>
      </c>
      <c r="O31" s="70" t="s">
        <v>719</v>
      </c>
      <c r="P31" s="71">
        <v>0.05</v>
      </c>
      <c r="Q31" s="71">
        <v>0.1</v>
      </c>
    </row>
    <row r="32" spans="1:17">
      <c r="A32" s="50"/>
      <c r="B32" s="50" t="s">
        <v>727</v>
      </c>
      <c r="C32" s="50" t="s">
        <v>607</v>
      </c>
      <c r="D32" s="50" t="s">
        <v>706</v>
      </c>
      <c r="E32" s="50" t="s">
        <v>406</v>
      </c>
      <c r="F32" s="51">
        <v>1.46E-2</v>
      </c>
      <c r="G32" s="51">
        <v>1.17</v>
      </c>
      <c r="H32" s="50" t="s">
        <v>728</v>
      </c>
      <c r="I32" s="50" t="s">
        <v>729</v>
      </c>
      <c r="J32" s="51">
        <v>7.6700000000000004E-2</v>
      </c>
      <c r="K32" s="75">
        <v>0.11</v>
      </c>
      <c r="L32" s="68">
        <v>1.1000000000000001E-3</v>
      </c>
      <c r="M32" s="71">
        <v>3.1E-2</v>
      </c>
      <c r="N32" s="70" t="s">
        <v>730</v>
      </c>
      <c r="O32" s="70" t="s">
        <v>731</v>
      </c>
      <c r="P32" s="71">
        <v>0.08</v>
      </c>
      <c r="Q32" s="71">
        <v>0.16</v>
      </c>
    </row>
    <row r="33" spans="1:17">
      <c r="A33" s="50"/>
      <c r="B33" s="50" t="s">
        <v>626</v>
      </c>
      <c r="C33" s="50" t="s">
        <v>627</v>
      </c>
      <c r="D33" s="50" t="s">
        <v>706</v>
      </c>
      <c r="E33" s="50" t="s">
        <v>406</v>
      </c>
      <c r="F33" s="51">
        <v>9.1000000000000004E-3</v>
      </c>
      <c r="G33" s="51">
        <v>0.35599999999999998</v>
      </c>
      <c r="H33" s="50" t="s">
        <v>722</v>
      </c>
      <c r="I33" s="50" t="s">
        <v>729</v>
      </c>
      <c r="J33" s="51">
        <v>0.2767</v>
      </c>
      <c r="K33" s="75">
        <v>0.32</v>
      </c>
      <c r="L33" s="76">
        <v>1E-3</v>
      </c>
      <c r="M33" s="77">
        <v>3.1E-2</v>
      </c>
      <c r="N33" s="78" t="s">
        <v>732</v>
      </c>
      <c r="O33" s="78" t="s">
        <v>733</v>
      </c>
      <c r="P33" s="77">
        <v>0.06</v>
      </c>
      <c r="Q33" s="77">
        <v>0.12</v>
      </c>
    </row>
    <row r="34" spans="1:17" ht="14.25" customHeight="1">
      <c r="A34" s="50" t="s">
        <v>734</v>
      </c>
      <c r="B34" s="50" t="s">
        <v>735</v>
      </c>
      <c r="C34" s="50" t="s">
        <v>627</v>
      </c>
      <c r="D34" s="50" t="s">
        <v>736</v>
      </c>
      <c r="E34" s="50" t="s">
        <v>406</v>
      </c>
      <c r="F34" s="51">
        <v>2.3E-3</v>
      </c>
      <c r="G34" s="51">
        <v>9.2999999999999999E-2</v>
      </c>
      <c r="H34" s="50" t="s">
        <v>737</v>
      </c>
      <c r="I34" s="50" t="s">
        <v>655</v>
      </c>
      <c r="J34" s="51">
        <v>0.23669999999999999</v>
      </c>
      <c r="K34" s="75">
        <v>0.25</v>
      </c>
      <c r="L34" s="60">
        <v>3.3000000000000002E-2</v>
      </c>
      <c r="M34" s="61">
        <v>0.16600000000000001</v>
      </c>
      <c r="N34" s="62" t="s">
        <v>738</v>
      </c>
      <c r="O34" s="62" t="s">
        <v>739</v>
      </c>
      <c r="P34" s="61">
        <v>0.05</v>
      </c>
      <c r="Q34" s="61">
        <v>0.1</v>
      </c>
    </row>
    <row r="35" spans="1:17">
      <c r="A35" s="50"/>
      <c r="B35" s="50" t="s">
        <v>740</v>
      </c>
      <c r="C35" s="50" t="s">
        <v>607</v>
      </c>
      <c r="D35" s="50" t="s">
        <v>736</v>
      </c>
      <c r="E35" s="50" t="s">
        <v>406</v>
      </c>
      <c r="F35" s="51">
        <v>8.0000000000000004E-4</v>
      </c>
      <c r="G35" s="51">
        <v>3.1E-2</v>
      </c>
      <c r="H35" s="51" t="s">
        <v>741</v>
      </c>
      <c r="I35" s="50" t="s">
        <v>742</v>
      </c>
      <c r="J35" s="51">
        <v>6.6699999999999995E-2</v>
      </c>
      <c r="K35" s="75">
        <v>0.08</v>
      </c>
      <c r="L35" s="68">
        <v>0.04</v>
      </c>
      <c r="M35" s="71">
        <v>6.2E-2</v>
      </c>
      <c r="N35" s="70" t="s">
        <v>743</v>
      </c>
      <c r="O35" s="70" t="s">
        <v>744</v>
      </c>
      <c r="P35" s="71">
        <v>0.03</v>
      </c>
      <c r="Q35" s="71">
        <v>0.08</v>
      </c>
    </row>
    <row r="36" spans="1:17">
      <c r="A36" s="50"/>
      <c r="B36" s="50" t="s">
        <v>745</v>
      </c>
      <c r="C36" s="50" t="s">
        <v>607</v>
      </c>
      <c r="D36" s="50" t="s">
        <v>736</v>
      </c>
      <c r="E36" s="50" t="s">
        <v>406</v>
      </c>
      <c r="F36" s="79">
        <v>0.1857</v>
      </c>
      <c r="G36" s="79">
        <v>0.97099999999999997</v>
      </c>
      <c r="H36" s="80" t="s">
        <v>746</v>
      </c>
      <c r="I36" s="80" t="s">
        <v>747</v>
      </c>
      <c r="J36" s="51">
        <v>0.3276</v>
      </c>
      <c r="K36" s="51">
        <v>0.7</v>
      </c>
      <c r="L36" s="68">
        <v>0.23100000000000001</v>
      </c>
      <c r="M36" s="71">
        <v>0.873</v>
      </c>
      <c r="N36" s="70" t="s">
        <v>748</v>
      </c>
      <c r="O36" s="70" t="s">
        <v>749</v>
      </c>
      <c r="P36" s="71">
        <v>0.315</v>
      </c>
      <c r="Q36" s="71">
        <v>0.6</v>
      </c>
    </row>
    <row r="37" spans="1:17">
      <c r="A37" s="50" t="s">
        <v>750</v>
      </c>
      <c r="B37" s="50" t="s">
        <v>751</v>
      </c>
      <c r="C37" s="50" t="s">
        <v>607</v>
      </c>
      <c r="D37" s="50" t="s">
        <v>752</v>
      </c>
      <c r="E37" s="50" t="s">
        <v>406</v>
      </c>
      <c r="F37" s="51">
        <v>0.25419999999999998</v>
      </c>
      <c r="G37" s="81">
        <v>0.53100000000000003</v>
      </c>
      <c r="H37" s="50" t="s">
        <v>753</v>
      </c>
      <c r="I37" s="50" t="s">
        <v>754</v>
      </c>
      <c r="J37" s="51">
        <v>0.24</v>
      </c>
      <c r="K37" s="75">
        <v>0.46</v>
      </c>
      <c r="L37" s="68">
        <v>0.27200000000000002</v>
      </c>
      <c r="M37" s="71">
        <v>0.93700000000000006</v>
      </c>
      <c r="N37" s="70" t="s">
        <v>755</v>
      </c>
      <c r="O37" s="70" t="s">
        <v>756</v>
      </c>
      <c r="P37" s="71">
        <v>0.56999999999999995</v>
      </c>
      <c r="Q37" s="71">
        <v>0.56999999999999995</v>
      </c>
    </row>
    <row r="38" spans="1:17">
      <c r="A38" s="50"/>
      <c r="B38" s="50" t="s">
        <v>757</v>
      </c>
      <c r="C38" s="50" t="s">
        <v>627</v>
      </c>
      <c r="D38" s="50" t="s">
        <v>752</v>
      </c>
      <c r="E38" s="50" t="s">
        <v>406</v>
      </c>
      <c r="F38" s="51">
        <v>0.17499999999999999</v>
      </c>
      <c r="G38" s="51">
        <v>0.249</v>
      </c>
      <c r="H38" s="50" t="s">
        <v>758</v>
      </c>
      <c r="I38" s="50" t="s">
        <v>759</v>
      </c>
      <c r="J38" s="51">
        <v>0.2</v>
      </c>
      <c r="K38" s="75">
        <v>0.37</v>
      </c>
      <c r="L38" s="68">
        <v>0.122</v>
      </c>
      <c r="M38" s="71">
        <v>0.624</v>
      </c>
      <c r="N38" s="70" t="s">
        <v>760</v>
      </c>
      <c r="O38" s="70" t="s">
        <v>761</v>
      </c>
      <c r="P38" s="71">
        <v>0.41</v>
      </c>
      <c r="Q38" s="71">
        <v>0.41</v>
      </c>
    </row>
    <row r="39" spans="1:17">
      <c r="A39" s="50"/>
      <c r="B39" s="50" t="s">
        <v>762</v>
      </c>
      <c r="C39" s="50" t="s">
        <v>607</v>
      </c>
      <c r="D39" s="50" t="s">
        <v>752</v>
      </c>
      <c r="E39" s="50" t="s">
        <v>406</v>
      </c>
      <c r="F39" s="125">
        <v>0.61629999999999996</v>
      </c>
      <c r="G39" s="125">
        <v>1.75</v>
      </c>
      <c r="H39" s="50" t="s">
        <v>763</v>
      </c>
      <c r="I39" s="50" t="s">
        <v>764</v>
      </c>
      <c r="J39" s="51">
        <v>0.48370000000000002</v>
      </c>
      <c r="K39" s="75">
        <v>0.79</v>
      </c>
      <c r="L39" s="68">
        <v>0.51370000000000005</v>
      </c>
      <c r="M39" s="71">
        <v>0.623</v>
      </c>
      <c r="N39" s="70" t="s">
        <v>765</v>
      </c>
      <c r="O39" s="70" t="s">
        <v>766</v>
      </c>
      <c r="P39" s="71">
        <v>0.2</v>
      </c>
      <c r="Q39" s="71">
        <v>0.25</v>
      </c>
    </row>
    <row r="40" spans="1:17">
      <c r="A40" s="50"/>
      <c r="B40" s="50" t="s">
        <v>767</v>
      </c>
      <c r="C40" s="50" t="s">
        <v>607</v>
      </c>
      <c r="D40" s="50" t="s">
        <v>752</v>
      </c>
      <c r="E40" s="50" t="s">
        <v>406</v>
      </c>
      <c r="F40" s="125">
        <v>0.63590000000000002</v>
      </c>
      <c r="G40" s="125">
        <v>1.87</v>
      </c>
      <c r="H40" s="50" t="s">
        <v>768</v>
      </c>
      <c r="I40" s="50" t="s">
        <v>769</v>
      </c>
      <c r="J40" s="75">
        <v>0.38</v>
      </c>
      <c r="K40" s="75">
        <v>0.73</v>
      </c>
      <c r="L40" s="68">
        <v>0.45700000000000002</v>
      </c>
      <c r="M40" s="71">
        <v>0.55000000000000004</v>
      </c>
      <c r="N40" s="70" t="s">
        <v>770</v>
      </c>
      <c r="O40" s="70" t="s">
        <v>771</v>
      </c>
      <c r="P40" s="71">
        <v>0.19</v>
      </c>
      <c r="Q40" s="71">
        <v>0.37</v>
      </c>
    </row>
    <row r="41" spans="1:17">
      <c r="A41" s="50"/>
      <c r="B41" s="50" t="s">
        <v>772</v>
      </c>
      <c r="C41" s="50" t="s">
        <v>607</v>
      </c>
      <c r="D41" s="50" t="s">
        <v>752</v>
      </c>
      <c r="E41" s="50" t="s">
        <v>406</v>
      </c>
      <c r="F41" s="125">
        <v>0.627</v>
      </c>
      <c r="G41" s="125">
        <v>2.54</v>
      </c>
      <c r="H41" s="51" t="s">
        <v>773</v>
      </c>
      <c r="I41" s="50" t="s">
        <v>774</v>
      </c>
      <c r="J41" s="75">
        <v>0.41</v>
      </c>
      <c r="K41" s="75">
        <v>0.78</v>
      </c>
      <c r="L41" s="68">
        <v>0.52849999999999997</v>
      </c>
      <c r="M41" s="71">
        <v>1.1299999999999999</v>
      </c>
      <c r="N41" s="70" t="s">
        <v>775</v>
      </c>
      <c r="O41" s="70" t="s">
        <v>776</v>
      </c>
      <c r="P41" s="71">
        <v>0.2</v>
      </c>
      <c r="Q41" s="71">
        <v>0.36</v>
      </c>
    </row>
    <row r="42" spans="1:17">
      <c r="A42" s="50"/>
      <c r="B42" s="50" t="s">
        <v>777</v>
      </c>
      <c r="C42" s="50" t="s">
        <v>607</v>
      </c>
      <c r="D42" s="50" t="s">
        <v>752</v>
      </c>
      <c r="E42" s="50" t="s">
        <v>406</v>
      </c>
      <c r="F42" s="51">
        <v>0.57689999999999997</v>
      </c>
      <c r="G42" s="51">
        <v>2.31</v>
      </c>
      <c r="H42" s="50" t="s">
        <v>778</v>
      </c>
      <c r="I42" s="50" t="s">
        <v>774</v>
      </c>
      <c r="J42" s="75">
        <v>0.46</v>
      </c>
      <c r="K42" s="75">
        <v>0.77</v>
      </c>
      <c r="L42" s="68">
        <v>0.31340000000000001</v>
      </c>
      <c r="M42" s="71">
        <v>0.84</v>
      </c>
      <c r="N42" s="70" t="s">
        <v>779</v>
      </c>
      <c r="O42" s="70" t="s">
        <v>780</v>
      </c>
      <c r="P42" s="71">
        <v>0.21</v>
      </c>
      <c r="Q42" s="71">
        <v>0.45</v>
      </c>
    </row>
    <row r="43" spans="1:17">
      <c r="A43" s="50"/>
      <c r="B43" s="50" t="s">
        <v>781</v>
      </c>
      <c r="C43" s="50" t="s">
        <v>607</v>
      </c>
      <c r="D43" s="50" t="s">
        <v>752</v>
      </c>
      <c r="E43" s="50" t="s">
        <v>406</v>
      </c>
      <c r="F43" s="125">
        <v>0.78739999999999999</v>
      </c>
      <c r="G43" s="125">
        <v>2.36</v>
      </c>
      <c r="H43" s="50" t="s">
        <v>782</v>
      </c>
      <c r="I43" s="50" t="s">
        <v>783</v>
      </c>
      <c r="J43" s="75">
        <v>0.44259999999999999</v>
      </c>
      <c r="K43" s="75">
        <v>0.74</v>
      </c>
      <c r="L43" s="68">
        <v>0.71650000000000003</v>
      </c>
      <c r="M43" s="71">
        <v>0.95599999999999996</v>
      </c>
      <c r="N43" s="70" t="s">
        <v>719</v>
      </c>
      <c r="O43" s="70" t="s">
        <v>784</v>
      </c>
      <c r="P43" s="71">
        <v>0.16</v>
      </c>
      <c r="Q43" s="71">
        <v>0.28000000000000003</v>
      </c>
    </row>
    <row r="44" spans="1:17">
      <c r="A44" s="50"/>
      <c r="B44" s="50" t="s">
        <v>785</v>
      </c>
      <c r="C44" s="50" t="s">
        <v>607</v>
      </c>
      <c r="D44" s="50" t="s">
        <v>752</v>
      </c>
      <c r="E44" s="50" t="s">
        <v>406</v>
      </c>
      <c r="F44" s="51">
        <v>0.35099999999999998</v>
      </c>
      <c r="G44" s="51">
        <v>1.63</v>
      </c>
      <c r="H44" s="50" t="s">
        <v>786</v>
      </c>
      <c r="I44" s="50" t="s">
        <v>787</v>
      </c>
      <c r="J44" s="75">
        <v>0.15359999999999999</v>
      </c>
      <c r="K44" s="75">
        <v>0.75</v>
      </c>
      <c r="L44" s="68">
        <v>0.46239999999999998</v>
      </c>
      <c r="M44" s="71">
        <v>1.07</v>
      </c>
      <c r="N44" s="70" t="s">
        <v>788</v>
      </c>
      <c r="O44" s="70" t="s">
        <v>789</v>
      </c>
      <c r="P44" s="71">
        <v>0.34</v>
      </c>
      <c r="Q44" s="71">
        <v>0.47</v>
      </c>
    </row>
    <row r="45" spans="1:17">
      <c r="A45" s="50"/>
      <c r="B45" s="50" t="s">
        <v>790</v>
      </c>
      <c r="C45" s="50" t="s">
        <v>607</v>
      </c>
      <c r="D45" s="50" t="s">
        <v>752</v>
      </c>
      <c r="E45" s="50" t="s">
        <v>406</v>
      </c>
      <c r="F45" s="82">
        <v>0.40620000000000001</v>
      </c>
      <c r="G45" s="82">
        <v>1.78</v>
      </c>
      <c r="H45" s="83" t="s">
        <v>791</v>
      </c>
      <c r="I45" s="83" t="s">
        <v>792</v>
      </c>
      <c r="J45" s="75">
        <v>0.24740000000000001</v>
      </c>
      <c r="K45" s="75">
        <v>0.7</v>
      </c>
      <c r="L45" s="68">
        <v>0.49249999999999999</v>
      </c>
      <c r="M45" s="71">
        <v>1.08</v>
      </c>
      <c r="N45" s="70" t="s">
        <v>793</v>
      </c>
      <c r="O45" s="70" t="s">
        <v>794</v>
      </c>
      <c r="P45" s="71">
        <v>0.32</v>
      </c>
      <c r="Q45" s="71">
        <v>0.55000000000000004</v>
      </c>
    </row>
    <row r="46" spans="1:17">
      <c r="A46" s="50"/>
      <c r="B46" s="50" t="s">
        <v>795</v>
      </c>
      <c r="C46" s="50" t="s">
        <v>607</v>
      </c>
      <c r="D46" s="50" t="s">
        <v>752</v>
      </c>
      <c r="E46" s="84" t="s">
        <v>406</v>
      </c>
      <c r="F46" s="85">
        <v>0.28970000000000001</v>
      </c>
      <c r="G46" s="86">
        <v>0.875</v>
      </c>
      <c r="H46" s="87" t="s">
        <v>796</v>
      </c>
      <c r="I46" s="87" t="s">
        <v>797</v>
      </c>
      <c r="J46" s="88">
        <v>0.24329999999999999</v>
      </c>
      <c r="K46" s="89">
        <v>0.42</v>
      </c>
      <c r="L46" s="68">
        <v>0.32650000000000001</v>
      </c>
      <c r="M46" s="71">
        <v>1.34</v>
      </c>
      <c r="N46" s="70" t="s">
        <v>798</v>
      </c>
      <c r="O46" s="70" t="s">
        <v>799</v>
      </c>
      <c r="P46" s="71">
        <v>0.16</v>
      </c>
      <c r="Q46" s="71">
        <v>0.28000000000000003</v>
      </c>
    </row>
    <row r="47" spans="1:17">
      <c r="A47" s="50" t="s">
        <v>800</v>
      </c>
      <c r="B47" s="50" t="s">
        <v>751</v>
      </c>
      <c r="C47" s="50" t="s">
        <v>607</v>
      </c>
      <c r="D47" s="50" t="s">
        <v>752</v>
      </c>
      <c r="E47" s="84" t="s">
        <v>406</v>
      </c>
      <c r="F47" s="90">
        <v>0.12640000000000001</v>
      </c>
      <c r="G47" s="85">
        <v>0.96799999999999997</v>
      </c>
      <c r="H47" s="91" t="s">
        <v>801</v>
      </c>
      <c r="I47" s="91" t="s">
        <v>802</v>
      </c>
      <c r="J47" s="92">
        <v>0.12239999999999999</v>
      </c>
      <c r="K47" s="92">
        <v>0.23</v>
      </c>
      <c r="L47" s="68">
        <v>0.14910000000000001</v>
      </c>
      <c r="M47" s="71">
        <v>0.16</v>
      </c>
      <c r="N47" s="70" t="s">
        <v>803</v>
      </c>
      <c r="O47" s="70" t="s">
        <v>804</v>
      </c>
      <c r="P47" s="71">
        <v>0.26</v>
      </c>
      <c r="Q47" s="71">
        <v>0.28000000000000003</v>
      </c>
    </row>
    <row r="48" spans="1:17">
      <c r="A48" s="50"/>
      <c r="B48" s="50" t="s">
        <v>757</v>
      </c>
      <c r="C48" s="50" t="s">
        <v>627</v>
      </c>
      <c r="D48" s="50" t="s">
        <v>752</v>
      </c>
      <c r="E48" s="84" t="s">
        <v>406</v>
      </c>
      <c r="F48" s="90">
        <v>9.74E-2</v>
      </c>
      <c r="G48" s="85">
        <v>0.187</v>
      </c>
      <c r="H48" s="91" t="s">
        <v>805</v>
      </c>
      <c r="I48" s="91" t="s">
        <v>806</v>
      </c>
      <c r="J48" s="92">
        <v>0.1066</v>
      </c>
      <c r="K48" s="92">
        <v>0.21</v>
      </c>
      <c r="L48" s="68">
        <v>7.7700000000000005E-2</v>
      </c>
      <c r="M48" s="71">
        <v>0.1</v>
      </c>
      <c r="N48" s="70" t="s">
        <v>807</v>
      </c>
      <c r="O48" s="70" t="s">
        <v>808</v>
      </c>
      <c r="P48" s="71">
        <v>0.05</v>
      </c>
      <c r="Q48" s="71">
        <v>0.05</v>
      </c>
    </row>
    <row r="49" spans="1:17">
      <c r="A49" s="50"/>
      <c r="B49" s="50" t="s">
        <v>762</v>
      </c>
      <c r="C49" s="50" t="s">
        <v>607</v>
      </c>
      <c r="D49" s="50" t="s">
        <v>752</v>
      </c>
      <c r="E49" s="84" t="s">
        <v>406</v>
      </c>
      <c r="F49" s="93">
        <v>0.41110000000000002</v>
      </c>
      <c r="G49" s="86">
        <v>1.03</v>
      </c>
      <c r="H49" s="87" t="s">
        <v>809</v>
      </c>
      <c r="I49" s="87" t="s">
        <v>810</v>
      </c>
      <c r="J49" s="94">
        <v>0.45279999999999998</v>
      </c>
      <c r="K49" s="94">
        <v>0.74</v>
      </c>
      <c r="L49" s="68">
        <v>1.17</v>
      </c>
      <c r="M49" s="71">
        <v>1.357</v>
      </c>
      <c r="N49" s="70" t="s">
        <v>811</v>
      </c>
      <c r="O49" s="70" t="s">
        <v>806</v>
      </c>
      <c r="P49" s="71">
        <v>0.18</v>
      </c>
      <c r="Q49" s="71">
        <v>0.35</v>
      </c>
    </row>
    <row r="50" spans="1:17">
      <c r="A50" s="50"/>
      <c r="B50" s="50" t="s">
        <v>767</v>
      </c>
      <c r="C50" s="50" t="s">
        <v>607</v>
      </c>
      <c r="D50" s="50" t="s">
        <v>752</v>
      </c>
      <c r="E50" s="84" t="s">
        <v>406</v>
      </c>
      <c r="F50" s="85">
        <v>0.31680000000000003</v>
      </c>
      <c r="G50" s="85">
        <v>0.437</v>
      </c>
      <c r="H50" s="91" t="s">
        <v>812</v>
      </c>
      <c r="I50" s="91" t="s">
        <v>684</v>
      </c>
      <c r="J50" s="92">
        <v>0.28999999999999998</v>
      </c>
      <c r="K50" s="92">
        <v>0.38</v>
      </c>
      <c r="L50" s="68">
        <v>0.5</v>
      </c>
      <c r="M50" s="71">
        <v>0.66600000000000004</v>
      </c>
      <c r="N50" s="70" t="s">
        <v>813</v>
      </c>
      <c r="O50" s="70" t="s">
        <v>814</v>
      </c>
      <c r="P50" s="71">
        <v>0.16</v>
      </c>
      <c r="Q50" s="71">
        <v>0.25</v>
      </c>
    </row>
    <row r="51" spans="1:17">
      <c r="A51" s="50"/>
      <c r="B51" s="50" t="s">
        <v>772</v>
      </c>
      <c r="C51" s="50" t="s">
        <v>607</v>
      </c>
      <c r="D51" s="50" t="s">
        <v>752</v>
      </c>
      <c r="E51" s="84" t="s">
        <v>406</v>
      </c>
      <c r="F51" s="126">
        <v>0.63070000000000004</v>
      </c>
      <c r="G51" s="126">
        <v>2.06</v>
      </c>
      <c r="H51" s="91" t="s">
        <v>815</v>
      </c>
      <c r="I51" s="91" t="s">
        <v>806</v>
      </c>
      <c r="J51" s="92">
        <v>0.4168</v>
      </c>
      <c r="K51" s="92">
        <v>0.67</v>
      </c>
      <c r="L51" s="68">
        <v>0.55010000000000003</v>
      </c>
      <c r="M51" s="71">
        <v>1.07</v>
      </c>
      <c r="N51" s="70" t="s">
        <v>816</v>
      </c>
      <c r="O51" s="70" t="s">
        <v>817</v>
      </c>
      <c r="P51" s="71">
        <v>0.1</v>
      </c>
      <c r="Q51" s="71">
        <v>0.43</v>
      </c>
    </row>
    <row r="52" spans="1:17">
      <c r="A52" s="50"/>
      <c r="B52" s="50" t="s">
        <v>777</v>
      </c>
      <c r="C52" s="50" t="s">
        <v>607</v>
      </c>
      <c r="D52" s="50" t="s">
        <v>752</v>
      </c>
      <c r="E52" s="84" t="s">
        <v>406</v>
      </c>
      <c r="F52" s="126">
        <v>0.63919999999999999</v>
      </c>
      <c r="G52" s="126">
        <v>2.25</v>
      </c>
      <c r="H52" s="85" t="s">
        <v>818</v>
      </c>
      <c r="I52" s="85" t="s">
        <v>802</v>
      </c>
      <c r="J52" s="85">
        <v>0.45860000000000001</v>
      </c>
      <c r="K52" s="85">
        <v>0.79</v>
      </c>
      <c r="L52" s="68">
        <v>0.49170000000000003</v>
      </c>
      <c r="M52" s="71">
        <v>0.64</v>
      </c>
      <c r="N52" s="70" t="s">
        <v>819</v>
      </c>
      <c r="O52" s="70" t="s">
        <v>774</v>
      </c>
      <c r="P52" s="71">
        <v>0.15</v>
      </c>
      <c r="Q52" s="71">
        <v>0.47</v>
      </c>
    </row>
    <row r="53" spans="1:17">
      <c r="A53" s="50"/>
      <c r="B53" s="50" t="s">
        <v>781</v>
      </c>
      <c r="C53" s="50" t="s">
        <v>607</v>
      </c>
      <c r="D53" s="50" t="s">
        <v>752</v>
      </c>
      <c r="E53" s="84" t="s">
        <v>406</v>
      </c>
      <c r="F53" s="126">
        <v>0.6976</v>
      </c>
      <c r="G53" s="126">
        <v>2.4700000000000002</v>
      </c>
      <c r="H53" s="85" t="s">
        <v>820</v>
      </c>
      <c r="I53" s="85" t="s">
        <v>764</v>
      </c>
      <c r="J53" s="85">
        <v>0.36209999999999998</v>
      </c>
      <c r="K53" s="85">
        <v>0.67</v>
      </c>
      <c r="L53" s="68">
        <v>1.57</v>
      </c>
      <c r="M53" s="71">
        <v>2.2050000000000001</v>
      </c>
      <c r="N53" s="70" t="s">
        <v>821</v>
      </c>
      <c r="O53" s="70" t="s">
        <v>822</v>
      </c>
      <c r="P53" s="71">
        <v>0.13</v>
      </c>
      <c r="Q53" s="71">
        <v>0.55000000000000004</v>
      </c>
    </row>
    <row r="54" spans="1:17">
      <c r="A54" s="50"/>
      <c r="B54" s="50" t="s">
        <v>823</v>
      </c>
      <c r="C54" s="50" t="s">
        <v>627</v>
      </c>
      <c r="D54" s="50" t="s">
        <v>752</v>
      </c>
      <c r="E54" s="84" t="s">
        <v>406</v>
      </c>
      <c r="F54" s="85">
        <v>0.2271</v>
      </c>
      <c r="G54" s="85">
        <v>1.37</v>
      </c>
      <c r="H54" s="85" t="s">
        <v>824</v>
      </c>
      <c r="I54" s="85" t="s">
        <v>825</v>
      </c>
      <c r="J54" s="85">
        <v>0.18429999999999999</v>
      </c>
      <c r="K54" s="85">
        <v>0.25</v>
      </c>
      <c r="L54" s="68">
        <v>0.13370000000000001</v>
      </c>
      <c r="M54" s="71">
        <v>0.57299999999999995</v>
      </c>
      <c r="N54" s="70" t="s">
        <v>826</v>
      </c>
      <c r="O54" s="70" t="s">
        <v>771</v>
      </c>
      <c r="P54" s="71">
        <v>0.28000000000000003</v>
      </c>
      <c r="Q54" s="71">
        <v>0.38</v>
      </c>
    </row>
    <row r="55" spans="1:17">
      <c r="A55" s="50"/>
      <c r="B55" s="50" t="s">
        <v>785</v>
      </c>
      <c r="C55" s="50" t="s">
        <v>607</v>
      </c>
      <c r="D55" s="50" t="s">
        <v>752</v>
      </c>
      <c r="E55" s="84" t="s">
        <v>406</v>
      </c>
      <c r="F55" s="85">
        <v>0.2984</v>
      </c>
      <c r="G55" s="85">
        <v>1.71</v>
      </c>
      <c r="H55" s="85" t="s">
        <v>827</v>
      </c>
      <c r="I55" s="85" t="s">
        <v>828</v>
      </c>
      <c r="J55" s="85">
        <v>0.1313</v>
      </c>
      <c r="K55" s="85">
        <v>0.64</v>
      </c>
      <c r="L55" s="68">
        <v>0.41160000000000002</v>
      </c>
      <c r="M55" s="71">
        <v>0.88</v>
      </c>
      <c r="N55" s="70" t="s">
        <v>829</v>
      </c>
      <c r="O55" s="70" t="s">
        <v>774</v>
      </c>
      <c r="P55" s="71">
        <v>0.24</v>
      </c>
      <c r="Q55" s="71">
        <v>0.34</v>
      </c>
    </row>
    <row r="56" spans="1:17">
      <c r="A56" s="50"/>
      <c r="B56" s="50" t="s">
        <v>790</v>
      </c>
      <c r="C56" s="50" t="s">
        <v>607</v>
      </c>
      <c r="D56" s="50" t="s">
        <v>752</v>
      </c>
      <c r="E56" s="84" t="s">
        <v>406</v>
      </c>
      <c r="F56" s="85">
        <v>0.35010000000000002</v>
      </c>
      <c r="G56" s="85">
        <v>1.87</v>
      </c>
      <c r="H56" s="85" t="s">
        <v>830</v>
      </c>
      <c r="I56" s="85" t="s">
        <v>831</v>
      </c>
      <c r="J56" s="85">
        <v>0.14269999999999999</v>
      </c>
      <c r="K56" s="85">
        <v>0.61</v>
      </c>
      <c r="L56" s="68">
        <v>0.45679999999999998</v>
      </c>
      <c r="M56" s="71">
        <v>1.0900000000000001</v>
      </c>
      <c r="N56" s="70" t="s">
        <v>832</v>
      </c>
      <c r="O56" s="70" t="s">
        <v>833</v>
      </c>
      <c r="P56" s="71">
        <v>0.38</v>
      </c>
      <c r="Q56" s="71">
        <v>0.46</v>
      </c>
    </row>
    <row r="57" spans="1:17">
      <c r="A57" s="50"/>
      <c r="B57" s="50" t="s">
        <v>795</v>
      </c>
      <c r="C57" s="50" t="s">
        <v>607</v>
      </c>
      <c r="D57" s="50" t="s">
        <v>752</v>
      </c>
      <c r="E57" s="84" t="s">
        <v>406</v>
      </c>
      <c r="F57" s="85">
        <v>0.2777</v>
      </c>
      <c r="G57" s="85">
        <v>1.25</v>
      </c>
      <c r="H57" s="85" t="s">
        <v>834</v>
      </c>
      <c r="I57" s="85" t="s">
        <v>835</v>
      </c>
      <c r="J57" s="85">
        <v>0.2087</v>
      </c>
      <c r="K57" s="85">
        <v>0.51</v>
      </c>
      <c r="L57" s="68">
        <v>0.28360000000000002</v>
      </c>
      <c r="M57" s="71">
        <v>0.53300000000000003</v>
      </c>
      <c r="N57" s="70" t="s">
        <v>836</v>
      </c>
      <c r="O57" s="70" t="s">
        <v>837</v>
      </c>
      <c r="P57" s="71">
        <v>0.17</v>
      </c>
      <c r="Q57" s="71">
        <v>0.19</v>
      </c>
    </row>
    <row r="58" spans="1:17">
      <c r="A58" s="50" t="s">
        <v>838</v>
      </c>
      <c r="B58" s="50" t="s">
        <v>839</v>
      </c>
      <c r="C58" s="50" t="s">
        <v>607</v>
      </c>
      <c r="D58" s="50" t="s">
        <v>688</v>
      </c>
      <c r="E58" s="50" t="s">
        <v>406</v>
      </c>
      <c r="F58" s="85">
        <v>0.19520000000000001</v>
      </c>
      <c r="G58" s="85">
        <v>0.69599999999999995</v>
      </c>
      <c r="H58" s="85" t="s">
        <v>840</v>
      </c>
      <c r="I58" s="85" t="s">
        <v>841</v>
      </c>
      <c r="J58" s="85">
        <v>0.45710000000000001</v>
      </c>
      <c r="K58" s="85">
        <v>0.51</v>
      </c>
      <c r="L58" s="68">
        <v>0.21299999999999999</v>
      </c>
      <c r="M58" s="71">
        <v>0.40600000000000003</v>
      </c>
      <c r="N58" s="70" t="s">
        <v>842</v>
      </c>
      <c r="O58" s="70" t="s">
        <v>843</v>
      </c>
      <c r="P58" s="71">
        <v>0.28000000000000003</v>
      </c>
      <c r="Q58" s="71">
        <v>0.4</v>
      </c>
    </row>
    <row r="59" spans="1:17">
      <c r="A59" s="50" t="s">
        <v>197</v>
      </c>
      <c r="B59" s="50" t="s">
        <v>735</v>
      </c>
      <c r="C59" s="50" t="s">
        <v>627</v>
      </c>
      <c r="D59" s="50" t="s">
        <v>844</v>
      </c>
      <c r="E59" s="50" t="s">
        <v>406</v>
      </c>
      <c r="F59" s="85">
        <v>0.11260000000000001</v>
      </c>
      <c r="G59" s="85">
        <v>0.82799999999999996</v>
      </c>
      <c r="H59" s="85" t="s">
        <v>845</v>
      </c>
      <c r="I59" s="85" t="s">
        <v>846</v>
      </c>
      <c r="J59" s="85">
        <v>0.2802</v>
      </c>
      <c r="K59" s="85">
        <v>0.55000000000000004</v>
      </c>
      <c r="L59" s="68">
        <v>0.10299999999999999</v>
      </c>
      <c r="M59" s="71">
        <v>0.23499999999999999</v>
      </c>
      <c r="N59" s="70" t="s">
        <v>847</v>
      </c>
      <c r="O59" s="70" t="s">
        <v>848</v>
      </c>
      <c r="P59" s="71">
        <v>0.26</v>
      </c>
      <c r="Q59" s="71">
        <v>0.26</v>
      </c>
    </row>
    <row r="60" spans="1:17">
      <c r="A60" s="50"/>
      <c r="B60" s="50" t="s">
        <v>740</v>
      </c>
      <c r="C60" s="50" t="s">
        <v>607</v>
      </c>
      <c r="D60" s="50" t="s">
        <v>844</v>
      </c>
      <c r="E60" s="50" t="s">
        <v>406</v>
      </c>
      <c r="F60" s="85">
        <v>0.1055</v>
      </c>
      <c r="G60" s="85">
        <v>0.187</v>
      </c>
      <c r="H60" s="85" t="s">
        <v>849</v>
      </c>
      <c r="I60" s="85" t="s">
        <v>849</v>
      </c>
      <c r="J60" s="85">
        <v>0.15629999999999999</v>
      </c>
      <c r="K60" s="85">
        <v>0.2</v>
      </c>
      <c r="L60" s="68">
        <v>9.0999999999999998E-2</v>
      </c>
      <c r="M60" s="71">
        <v>0.125</v>
      </c>
      <c r="N60" s="70" t="s">
        <v>641</v>
      </c>
      <c r="O60" s="70" t="s">
        <v>641</v>
      </c>
      <c r="P60" s="71">
        <v>0.02</v>
      </c>
      <c r="Q60" s="71">
        <v>0.03</v>
      </c>
    </row>
    <row r="61" spans="1:17">
      <c r="A61" s="50"/>
      <c r="B61" s="50" t="s">
        <v>745</v>
      </c>
      <c r="C61" s="50" t="s">
        <v>607</v>
      </c>
      <c r="D61" s="50" t="s">
        <v>844</v>
      </c>
      <c r="E61" s="50" t="s">
        <v>406</v>
      </c>
      <c r="F61" s="85">
        <v>0.25819999999999999</v>
      </c>
      <c r="G61" s="85">
        <v>2.4</v>
      </c>
      <c r="H61" s="85" t="s">
        <v>850</v>
      </c>
      <c r="I61" s="85" t="s">
        <v>851</v>
      </c>
      <c r="J61" s="85">
        <v>0.17269999999999999</v>
      </c>
      <c r="K61" s="85">
        <v>0.56000000000000005</v>
      </c>
      <c r="L61" s="68">
        <v>0.44700000000000001</v>
      </c>
      <c r="M61" s="71">
        <v>1.05</v>
      </c>
      <c r="N61" s="70" t="s">
        <v>852</v>
      </c>
      <c r="O61" s="70" t="s">
        <v>853</v>
      </c>
      <c r="P61" s="71">
        <v>0.28000000000000003</v>
      </c>
      <c r="Q61" s="71">
        <v>0.34</v>
      </c>
    </row>
    <row r="62" spans="1:17">
      <c r="A62" s="50" t="s">
        <v>361</v>
      </c>
      <c r="B62" s="50" t="s">
        <v>735</v>
      </c>
      <c r="C62" s="50" t="s">
        <v>627</v>
      </c>
      <c r="D62" s="50" t="s">
        <v>854</v>
      </c>
      <c r="E62" s="50" t="s">
        <v>406</v>
      </c>
      <c r="F62" s="85">
        <v>7.6799999999999993E-2</v>
      </c>
      <c r="G62" s="85">
        <v>0.25</v>
      </c>
      <c r="H62" s="85" t="s">
        <v>855</v>
      </c>
      <c r="I62" s="85" t="s">
        <v>849</v>
      </c>
      <c r="J62" s="85">
        <v>0.29110000000000003</v>
      </c>
      <c r="K62" s="85">
        <v>0.39</v>
      </c>
      <c r="L62" s="68">
        <v>9.1999999999999998E-2</v>
      </c>
      <c r="M62" s="71">
        <v>0.36299999999999999</v>
      </c>
      <c r="N62" s="70" t="s">
        <v>856</v>
      </c>
      <c r="O62" s="70" t="s">
        <v>857</v>
      </c>
      <c r="P62" s="71">
        <v>0.72</v>
      </c>
      <c r="Q62" s="71">
        <v>0.72</v>
      </c>
    </row>
    <row r="63" spans="1:17">
      <c r="A63" s="50"/>
      <c r="B63" s="50" t="s">
        <v>740</v>
      </c>
      <c r="C63" s="50" t="s">
        <v>607</v>
      </c>
      <c r="D63" s="50" t="s">
        <v>854</v>
      </c>
      <c r="E63" s="50" t="s">
        <v>406</v>
      </c>
      <c r="F63" s="85">
        <v>0.37490000000000001</v>
      </c>
      <c r="G63" s="85">
        <v>0.437</v>
      </c>
      <c r="H63" s="85" t="s">
        <v>858</v>
      </c>
      <c r="I63" s="85" t="s">
        <v>859</v>
      </c>
      <c r="J63" s="85">
        <v>0.68459999999999999</v>
      </c>
      <c r="K63" s="85">
        <v>0.71</v>
      </c>
      <c r="L63" s="68">
        <v>0.3407</v>
      </c>
      <c r="M63" s="71">
        <v>0.34599999999999997</v>
      </c>
      <c r="N63" s="70" t="s">
        <v>860</v>
      </c>
      <c r="O63" s="70" t="s">
        <v>861</v>
      </c>
      <c r="P63" s="71">
        <v>0.42</v>
      </c>
      <c r="Q63" s="71">
        <v>0.42</v>
      </c>
    </row>
    <row r="64" spans="1:17">
      <c r="A64" s="50"/>
      <c r="B64" s="50" t="s">
        <v>745</v>
      </c>
      <c r="C64" s="50" t="s">
        <v>607</v>
      </c>
      <c r="D64" s="50" t="s">
        <v>854</v>
      </c>
      <c r="E64" s="50" t="s">
        <v>406</v>
      </c>
      <c r="F64" s="51">
        <v>0.40970000000000001</v>
      </c>
      <c r="G64" s="51">
        <v>1.23</v>
      </c>
      <c r="H64" s="50" t="s">
        <v>862</v>
      </c>
      <c r="I64" s="50" t="s">
        <v>863</v>
      </c>
      <c r="J64" s="51">
        <v>0.60419999999999996</v>
      </c>
      <c r="K64" s="75">
        <v>0.82</v>
      </c>
      <c r="L64" s="68">
        <v>0.26090000000000002</v>
      </c>
      <c r="M64" s="71">
        <v>0.46600000000000003</v>
      </c>
      <c r="N64" s="70" t="s">
        <v>864</v>
      </c>
      <c r="O64" s="70" t="s">
        <v>865</v>
      </c>
      <c r="P64" s="71">
        <v>0.75</v>
      </c>
      <c r="Q64" s="71">
        <v>0.77</v>
      </c>
    </row>
    <row r="65" spans="1:17">
      <c r="A65" s="50" t="s">
        <v>316</v>
      </c>
      <c r="B65" s="50" t="s">
        <v>735</v>
      </c>
      <c r="C65" s="50" t="s">
        <v>627</v>
      </c>
      <c r="D65" s="50" t="s">
        <v>866</v>
      </c>
      <c r="E65" s="50" t="s">
        <v>406</v>
      </c>
      <c r="F65" s="51">
        <v>0.17430000000000001</v>
      </c>
      <c r="G65" s="51">
        <v>0.41899999999999998</v>
      </c>
      <c r="H65" s="51">
        <v>1.6009</v>
      </c>
      <c r="I65" s="51">
        <v>1.6009</v>
      </c>
      <c r="J65" s="51">
        <v>0.2661</v>
      </c>
      <c r="K65" s="75">
        <v>0.34</v>
      </c>
      <c r="L65" s="68">
        <v>0.10299999999999999</v>
      </c>
      <c r="M65" s="71">
        <v>0.218</v>
      </c>
      <c r="N65" s="70" t="s">
        <v>867</v>
      </c>
      <c r="O65" s="70" t="s">
        <v>868</v>
      </c>
      <c r="P65" s="71">
        <v>0.28999999999999998</v>
      </c>
      <c r="Q65" s="71">
        <v>0.36</v>
      </c>
    </row>
    <row r="66" spans="1:17">
      <c r="A66" s="50"/>
      <c r="B66" s="50" t="s">
        <v>740</v>
      </c>
      <c r="C66" s="50" t="s">
        <v>607</v>
      </c>
      <c r="D66" s="50" t="s">
        <v>866</v>
      </c>
      <c r="E66" s="50" t="s">
        <v>406</v>
      </c>
      <c r="F66" s="51">
        <v>0.18010000000000001</v>
      </c>
      <c r="G66" s="51">
        <v>0.28999999999999998</v>
      </c>
      <c r="H66" s="50" t="s">
        <v>869</v>
      </c>
      <c r="I66" s="50" t="s">
        <v>700</v>
      </c>
      <c r="J66" s="51">
        <v>9.5699999999999993E-2</v>
      </c>
      <c r="K66" s="75">
        <v>0.17</v>
      </c>
      <c r="L66" s="68">
        <v>0.19639999999999999</v>
      </c>
      <c r="M66" s="71">
        <v>0.216</v>
      </c>
      <c r="N66" s="70" t="s">
        <v>870</v>
      </c>
      <c r="O66" s="70" t="s">
        <v>861</v>
      </c>
      <c r="P66" s="71">
        <v>0.35</v>
      </c>
      <c r="Q66" s="71">
        <v>0.35</v>
      </c>
    </row>
    <row r="67" spans="1:17">
      <c r="A67" s="50"/>
      <c r="B67" s="50" t="s">
        <v>745</v>
      </c>
      <c r="C67" s="50" t="s">
        <v>607</v>
      </c>
      <c r="D67" s="50" t="s">
        <v>866</v>
      </c>
      <c r="E67" s="50" t="s">
        <v>406</v>
      </c>
      <c r="F67" s="51">
        <v>0.30149999999999999</v>
      </c>
      <c r="G67" s="75">
        <v>1.81</v>
      </c>
      <c r="H67" s="51" t="s">
        <v>871</v>
      </c>
      <c r="I67" s="50" t="s">
        <v>645</v>
      </c>
      <c r="J67" s="51">
        <v>0.22120000000000001</v>
      </c>
      <c r="K67" s="75">
        <v>0.66</v>
      </c>
      <c r="L67" s="68">
        <v>0.42070000000000002</v>
      </c>
      <c r="M67" s="71">
        <v>1.35</v>
      </c>
      <c r="N67" s="70" t="s">
        <v>872</v>
      </c>
      <c r="O67" s="70" t="s">
        <v>873</v>
      </c>
      <c r="P67" s="71">
        <v>0.15</v>
      </c>
      <c r="Q67" s="71">
        <v>0.17</v>
      </c>
    </row>
    <row r="68" spans="1:17">
      <c r="A68" s="50" t="s">
        <v>874</v>
      </c>
      <c r="B68" s="50" t="s">
        <v>735</v>
      </c>
      <c r="C68" s="50" t="s">
        <v>627</v>
      </c>
      <c r="D68" s="50" t="s">
        <v>875</v>
      </c>
      <c r="E68" s="50" t="s">
        <v>406</v>
      </c>
      <c r="F68" s="51">
        <v>3.5999999999999999E-3</v>
      </c>
      <c r="G68" s="51">
        <v>0.20499999999999999</v>
      </c>
      <c r="H68" s="50" t="s">
        <v>655</v>
      </c>
      <c r="I68" s="50" t="s">
        <v>655</v>
      </c>
      <c r="J68" s="51">
        <v>5.9900000000000002E-2</v>
      </c>
      <c r="K68" s="75">
        <v>0.43</v>
      </c>
      <c r="L68" s="68">
        <v>1E-3</v>
      </c>
      <c r="M68" s="71">
        <v>3.1E-2</v>
      </c>
      <c r="N68" s="70" t="s">
        <v>876</v>
      </c>
      <c r="O68" s="70" t="s">
        <v>876</v>
      </c>
      <c r="P68" s="71">
        <v>0.05</v>
      </c>
      <c r="Q68" s="71">
        <v>0.15</v>
      </c>
    </row>
    <row r="69" spans="1:17">
      <c r="A69" s="50"/>
      <c r="B69" s="50" t="s">
        <v>740</v>
      </c>
      <c r="C69" s="50" t="s">
        <v>607</v>
      </c>
      <c r="D69" s="50" t="s">
        <v>875</v>
      </c>
      <c r="E69" s="50" t="s">
        <v>406</v>
      </c>
      <c r="F69" s="51">
        <v>6.4699999999999994E-2</v>
      </c>
      <c r="G69" s="51">
        <v>0.437</v>
      </c>
      <c r="H69" s="50" t="s">
        <v>877</v>
      </c>
      <c r="I69" s="50" t="s">
        <v>878</v>
      </c>
      <c r="J69" s="51">
        <v>4.1399999999999999E-2</v>
      </c>
      <c r="K69" s="75">
        <v>7.0000000000000007E-2</v>
      </c>
      <c r="L69" s="54">
        <v>7.1400000000000005E-2</v>
      </c>
      <c r="M69" s="54">
        <v>9.2999999999999999E-2</v>
      </c>
      <c r="N69" s="55" t="s">
        <v>879</v>
      </c>
      <c r="O69" s="55" t="s">
        <v>700</v>
      </c>
      <c r="P69" s="68">
        <v>0.08</v>
      </c>
      <c r="Q69" s="71">
        <v>0.25</v>
      </c>
    </row>
    <row r="70" spans="1:17">
      <c r="A70" s="50"/>
      <c r="B70" s="50" t="s">
        <v>745</v>
      </c>
      <c r="C70" s="50" t="s">
        <v>607</v>
      </c>
      <c r="D70" s="50" t="s">
        <v>875</v>
      </c>
      <c r="E70" s="50" t="s">
        <v>406</v>
      </c>
      <c r="F70" s="51">
        <v>0.35120000000000001</v>
      </c>
      <c r="G70" s="75">
        <v>1.75</v>
      </c>
      <c r="H70" s="50" t="s">
        <v>880</v>
      </c>
      <c r="I70" s="50" t="s">
        <v>881</v>
      </c>
      <c r="J70" s="51">
        <v>0.27300000000000002</v>
      </c>
      <c r="K70" s="75">
        <v>0.67</v>
      </c>
      <c r="L70" s="60">
        <v>0.32950000000000002</v>
      </c>
      <c r="M70" s="61">
        <v>0.91600000000000004</v>
      </c>
      <c r="N70" s="62" t="s">
        <v>882</v>
      </c>
      <c r="O70" s="62" t="s">
        <v>872</v>
      </c>
      <c r="P70" s="71">
        <v>0.16</v>
      </c>
      <c r="Q70" s="71">
        <v>0.16</v>
      </c>
    </row>
  </sheetData>
  <mergeCells count="2">
    <mergeCell ref="F1:K1"/>
    <mergeCell ref="L1:Q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33EC-6791-D54E-9D2E-80EE452D8C18}">
  <dimension ref="A1:L40"/>
  <sheetViews>
    <sheetView topLeftCell="G1" zoomScale="141" workbookViewId="0">
      <selection activeCell="M7" sqref="M7"/>
    </sheetView>
  </sheetViews>
  <sheetFormatPr defaultColWidth="8.69140625" defaultRowHeight="14"/>
  <cols>
    <col min="1" max="1" width="37.69140625" style="95" customWidth="1"/>
    <col min="2" max="2" width="13.3046875" style="95" customWidth="1"/>
    <col min="3" max="3" width="79.69140625" style="95" customWidth="1"/>
    <col min="4" max="4" width="16.4609375" style="26" customWidth="1"/>
    <col min="5" max="7" width="17.4609375" style="26" customWidth="1"/>
    <col min="8" max="10" width="18" style="96" customWidth="1"/>
    <col min="11" max="11" width="14.69140625" style="26" customWidth="1"/>
    <col min="12" max="12" width="17.15234375" style="95" customWidth="1"/>
    <col min="13" max="16384" width="8.69140625" style="95"/>
  </cols>
  <sheetData>
    <row r="1" spans="1:12" ht="18" thickBot="1">
      <c r="A1" s="127" t="s">
        <v>883</v>
      </c>
      <c r="B1" s="127" t="s">
        <v>884</v>
      </c>
      <c r="C1" s="127" t="s">
        <v>885</v>
      </c>
      <c r="D1" s="128" t="s">
        <v>886</v>
      </c>
      <c r="E1" s="128" t="s">
        <v>389</v>
      </c>
      <c r="F1" s="127" t="s">
        <v>390</v>
      </c>
      <c r="G1" s="128" t="s">
        <v>391</v>
      </c>
      <c r="H1" s="129" t="s">
        <v>1692</v>
      </c>
      <c r="I1" s="130" t="s">
        <v>393</v>
      </c>
      <c r="J1" s="130" t="s">
        <v>1697</v>
      </c>
      <c r="K1" s="128" t="s">
        <v>399</v>
      </c>
    </row>
    <row r="2" spans="1:12" s="182" customFormat="1" ht="28.5" thickBot="1">
      <c r="A2" s="175" t="s">
        <v>156</v>
      </c>
      <c r="B2" s="176" t="s">
        <v>887</v>
      </c>
      <c r="C2" s="177" t="s">
        <v>888</v>
      </c>
      <c r="D2" s="178" t="s">
        <v>889</v>
      </c>
      <c r="E2" s="178">
        <v>110</v>
      </c>
      <c r="F2" s="178">
        <v>90</v>
      </c>
      <c r="G2" s="178">
        <v>120</v>
      </c>
      <c r="H2" s="179">
        <f t="shared" ref="H2:H8" si="0">AVERAGEA(E2:G2)</f>
        <v>106.66666666666667</v>
      </c>
      <c r="I2" s="180">
        <v>7500</v>
      </c>
      <c r="J2" s="181">
        <f>(I2-H2)/1000</f>
        <v>7.3933333333333326</v>
      </c>
      <c r="K2" s="178" t="s">
        <v>406</v>
      </c>
    </row>
    <row r="3" spans="1:12" s="182" customFormat="1" ht="14.5" thickBot="1">
      <c r="A3" s="183"/>
      <c r="B3" s="184"/>
      <c r="C3" s="185" t="s">
        <v>890</v>
      </c>
      <c r="D3" s="186" t="s">
        <v>891</v>
      </c>
      <c r="E3" s="187">
        <v>1880</v>
      </c>
      <c r="F3" s="188">
        <v>2530</v>
      </c>
      <c r="G3" s="187">
        <v>1530</v>
      </c>
      <c r="H3" s="189">
        <f t="shared" si="0"/>
        <v>1980</v>
      </c>
      <c r="I3" s="190">
        <v>1800</v>
      </c>
      <c r="J3" s="181">
        <f t="shared" ref="J3:J8" si="1">(I3-H3)/1000</f>
        <v>-0.18</v>
      </c>
      <c r="K3" s="186" t="s">
        <v>406</v>
      </c>
      <c r="L3" s="182" t="s">
        <v>1694</v>
      </c>
    </row>
    <row r="4" spans="1:12" s="182" customFormat="1" ht="14.5" thickBot="1">
      <c r="A4" s="175"/>
      <c r="B4" s="176"/>
      <c r="C4" s="191" t="s">
        <v>892</v>
      </c>
      <c r="D4" s="178" t="s">
        <v>891</v>
      </c>
      <c r="E4" s="192">
        <v>1730</v>
      </c>
      <c r="F4" s="193">
        <v>2720</v>
      </c>
      <c r="G4" s="192">
        <v>1970</v>
      </c>
      <c r="H4" s="179">
        <f t="shared" si="0"/>
        <v>2140</v>
      </c>
      <c r="I4" s="180">
        <v>3100</v>
      </c>
      <c r="J4" s="181">
        <f t="shared" si="1"/>
        <v>0.96</v>
      </c>
      <c r="K4" s="178" t="s">
        <v>406</v>
      </c>
    </row>
    <row r="5" spans="1:12" s="182" customFormat="1" ht="14.5" thickBot="1">
      <c r="A5" s="183"/>
      <c r="B5" s="184"/>
      <c r="C5" s="185" t="s">
        <v>893</v>
      </c>
      <c r="D5" s="186" t="s">
        <v>891</v>
      </c>
      <c r="E5" s="187">
        <v>3130</v>
      </c>
      <c r="F5" s="188">
        <v>2940</v>
      </c>
      <c r="G5" s="187">
        <v>2510</v>
      </c>
      <c r="H5" s="189">
        <f t="shared" si="0"/>
        <v>2860</v>
      </c>
      <c r="I5" s="190">
        <v>2400</v>
      </c>
      <c r="J5" s="181">
        <f t="shared" si="1"/>
        <v>-0.46</v>
      </c>
      <c r="K5" s="186" t="s">
        <v>406</v>
      </c>
      <c r="L5" s="182" t="s">
        <v>1694</v>
      </c>
    </row>
    <row r="6" spans="1:12" s="182" customFormat="1" ht="14.5" thickBot="1">
      <c r="A6" s="175"/>
      <c r="B6" s="176"/>
      <c r="C6" s="191" t="s">
        <v>894</v>
      </c>
      <c r="D6" s="178" t="s">
        <v>891</v>
      </c>
      <c r="E6" s="192">
        <v>1920</v>
      </c>
      <c r="F6" s="193">
        <v>1940</v>
      </c>
      <c r="G6" s="192">
        <v>2070</v>
      </c>
      <c r="H6" s="179">
        <f t="shared" si="0"/>
        <v>1976.6666666666667</v>
      </c>
      <c r="I6" s="180">
        <v>2600</v>
      </c>
      <c r="J6" s="181">
        <f t="shared" si="1"/>
        <v>0.62333333333333329</v>
      </c>
      <c r="K6" s="178" t="s">
        <v>406</v>
      </c>
    </row>
    <row r="7" spans="1:12" s="182" customFormat="1" ht="14.5" thickBot="1">
      <c r="A7" s="183"/>
      <c r="B7" s="184"/>
      <c r="C7" s="185" t="s">
        <v>895</v>
      </c>
      <c r="D7" s="186" t="s">
        <v>896</v>
      </c>
      <c r="E7" s="187">
        <v>5390</v>
      </c>
      <c r="F7" s="188">
        <v>5010</v>
      </c>
      <c r="G7" s="187">
        <v>4520</v>
      </c>
      <c r="H7" s="189">
        <f t="shared" si="0"/>
        <v>4973.333333333333</v>
      </c>
      <c r="I7" s="194">
        <v>1500</v>
      </c>
      <c r="J7" s="181">
        <f t="shared" si="1"/>
        <v>-3.4733333333333332</v>
      </c>
      <c r="K7" s="186" t="s">
        <v>406</v>
      </c>
      <c r="L7" s="182" t="s">
        <v>1695</v>
      </c>
    </row>
    <row r="8" spans="1:12" s="182" customFormat="1" ht="14.5" thickBot="1">
      <c r="A8" s="183"/>
      <c r="B8" s="184"/>
      <c r="C8" s="185" t="s">
        <v>897</v>
      </c>
      <c r="D8" s="186" t="s">
        <v>896</v>
      </c>
      <c r="E8" s="187">
        <v>3860</v>
      </c>
      <c r="F8" s="188">
        <v>4570</v>
      </c>
      <c r="G8" s="187">
        <v>4870</v>
      </c>
      <c r="H8" s="189">
        <f t="shared" si="0"/>
        <v>4433.333333333333</v>
      </c>
      <c r="I8" s="194">
        <v>2000</v>
      </c>
      <c r="J8" s="181">
        <f t="shared" si="1"/>
        <v>-2.4333333333333331</v>
      </c>
      <c r="K8" s="186" t="s">
        <v>406</v>
      </c>
      <c r="L8" s="182" t="s">
        <v>1695</v>
      </c>
    </row>
    <row r="9" spans="1:12" s="182" customFormat="1" ht="28">
      <c r="A9" s="175"/>
      <c r="B9" s="176"/>
      <c r="C9" s="195" t="s">
        <v>898</v>
      </c>
      <c r="D9" s="196" t="s">
        <v>899</v>
      </c>
      <c r="E9" s="196" t="s">
        <v>900</v>
      </c>
      <c r="F9" s="196" t="s">
        <v>900</v>
      </c>
      <c r="G9" s="196" t="s">
        <v>900</v>
      </c>
      <c r="H9" s="196" t="s">
        <v>900</v>
      </c>
      <c r="I9" s="197" t="s">
        <v>900</v>
      </c>
      <c r="J9" s="198"/>
      <c r="K9" s="196" t="s">
        <v>406</v>
      </c>
    </row>
    <row r="10" spans="1:12" s="182" customFormat="1" ht="14.5" thickBot="1">
      <c r="A10" s="175"/>
      <c r="B10" s="176"/>
      <c r="C10" s="199" t="s">
        <v>901</v>
      </c>
      <c r="D10" s="200" t="s">
        <v>899</v>
      </c>
      <c r="E10" s="200" t="s">
        <v>900</v>
      </c>
      <c r="F10" s="200" t="s">
        <v>900</v>
      </c>
      <c r="G10" s="200" t="s">
        <v>900</v>
      </c>
      <c r="H10" s="200" t="s">
        <v>900</v>
      </c>
      <c r="I10" s="201" t="s">
        <v>900</v>
      </c>
      <c r="J10" s="181"/>
      <c r="K10" s="200" t="s">
        <v>406</v>
      </c>
    </row>
    <row r="11" spans="1:12" s="182" customFormat="1" ht="14.5" thickBot="1">
      <c r="A11" s="183" t="s">
        <v>328</v>
      </c>
      <c r="B11" s="183" t="s">
        <v>887</v>
      </c>
      <c r="C11" s="202" t="s">
        <v>902</v>
      </c>
      <c r="D11" s="186" t="s">
        <v>903</v>
      </c>
      <c r="E11" s="187">
        <v>1460</v>
      </c>
      <c r="F11" s="188">
        <v>1670</v>
      </c>
      <c r="G11" s="187">
        <v>1240</v>
      </c>
      <c r="H11" s="189">
        <f t="shared" ref="H11:H33" si="2">AVERAGEA(E11:G11)</f>
        <v>1456.6666666666667</v>
      </c>
      <c r="I11" s="190">
        <v>1300</v>
      </c>
      <c r="J11" s="181">
        <f t="shared" ref="J11:J33" si="3">(I11-H11)/1000</f>
        <v>-0.15666666666666673</v>
      </c>
      <c r="K11" s="186" t="s">
        <v>406</v>
      </c>
      <c r="L11" s="182" t="s">
        <v>1694</v>
      </c>
    </row>
    <row r="12" spans="1:12" s="182" customFormat="1" ht="14.5" thickBot="1">
      <c r="A12" s="183"/>
      <c r="B12" s="183"/>
      <c r="C12" s="202" t="s">
        <v>904</v>
      </c>
      <c r="D12" s="186" t="s">
        <v>891</v>
      </c>
      <c r="E12" s="187">
        <v>2660</v>
      </c>
      <c r="F12" s="188">
        <v>2720</v>
      </c>
      <c r="G12" s="187">
        <v>2620</v>
      </c>
      <c r="H12" s="189">
        <f t="shared" si="2"/>
        <v>2666.6666666666665</v>
      </c>
      <c r="I12" s="190">
        <v>2200</v>
      </c>
      <c r="J12" s="181">
        <f t="shared" si="3"/>
        <v>-0.46666666666666651</v>
      </c>
      <c r="K12" s="186" t="s">
        <v>406</v>
      </c>
      <c r="L12" s="182" t="s">
        <v>1694</v>
      </c>
    </row>
    <row r="13" spans="1:12" s="182" customFormat="1" ht="14.5" thickBot="1">
      <c r="A13" s="183"/>
      <c r="B13" s="183"/>
      <c r="C13" s="202" t="s">
        <v>905</v>
      </c>
      <c r="D13" s="186" t="s">
        <v>906</v>
      </c>
      <c r="E13" s="187">
        <v>1440</v>
      </c>
      <c r="F13" s="188">
        <v>1620</v>
      </c>
      <c r="G13" s="187">
        <v>1490</v>
      </c>
      <c r="H13" s="189">
        <f t="shared" si="2"/>
        <v>1516.6666666666667</v>
      </c>
      <c r="I13" s="190">
        <v>1500</v>
      </c>
      <c r="J13" s="181">
        <f t="shared" si="3"/>
        <v>-1.6666666666666743E-2</v>
      </c>
      <c r="K13" s="186" t="s">
        <v>406</v>
      </c>
      <c r="L13" s="182" t="s">
        <v>1694</v>
      </c>
    </row>
    <row r="14" spans="1:12" s="182" customFormat="1" ht="14.5" thickBot="1">
      <c r="A14" s="183"/>
      <c r="B14" s="183"/>
      <c r="C14" s="202" t="s">
        <v>907</v>
      </c>
      <c r="D14" s="186" t="s">
        <v>903</v>
      </c>
      <c r="E14" s="187">
        <v>1460</v>
      </c>
      <c r="F14" s="188">
        <v>1670</v>
      </c>
      <c r="G14" s="187">
        <v>1540</v>
      </c>
      <c r="H14" s="189">
        <f t="shared" si="2"/>
        <v>1556.6666666666667</v>
      </c>
      <c r="I14" s="190">
        <v>1300</v>
      </c>
      <c r="J14" s="181">
        <f t="shared" si="3"/>
        <v>-0.25666666666666677</v>
      </c>
      <c r="K14" s="186" t="s">
        <v>406</v>
      </c>
      <c r="L14" s="182" t="s">
        <v>1694</v>
      </c>
    </row>
    <row r="15" spans="1:12" s="182" customFormat="1" ht="14.5" thickBot="1">
      <c r="A15" s="183"/>
      <c r="B15" s="183"/>
      <c r="C15" s="185" t="s">
        <v>908</v>
      </c>
      <c r="D15" s="186" t="s">
        <v>903</v>
      </c>
      <c r="E15" s="187">
        <v>1410</v>
      </c>
      <c r="F15" s="188">
        <v>1830</v>
      </c>
      <c r="G15" s="187">
        <v>1620</v>
      </c>
      <c r="H15" s="189">
        <f t="shared" si="2"/>
        <v>1620</v>
      </c>
      <c r="I15" s="194">
        <v>700</v>
      </c>
      <c r="J15" s="181">
        <f t="shared" si="3"/>
        <v>-0.92</v>
      </c>
      <c r="K15" s="186" t="s">
        <v>406</v>
      </c>
      <c r="L15" s="182" t="s">
        <v>1696</v>
      </c>
    </row>
    <row r="16" spans="1:12" s="182" customFormat="1" ht="14.5" thickBot="1">
      <c r="A16" s="183"/>
      <c r="B16" s="183"/>
      <c r="C16" s="185" t="s">
        <v>909</v>
      </c>
      <c r="D16" s="186" t="s">
        <v>903</v>
      </c>
      <c r="E16" s="187">
        <v>2510</v>
      </c>
      <c r="F16" s="187">
        <v>2370</v>
      </c>
      <c r="G16" s="187">
        <v>2480</v>
      </c>
      <c r="H16" s="189">
        <f t="shared" si="2"/>
        <v>2453.3333333333335</v>
      </c>
      <c r="I16" s="194">
        <v>800</v>
      </c>
      <c r="J16" s="181">
        <f t="shared" si="3"/>
        <v>-1.6533333333333335</v>
      </c>
      <c r="K16" s="186" t="s">
        <v>406</v>
      </c>
      <c r="L16" s="182" t="s">
        <v>1696</v>
      </c>
    </row>
    <row r="17" spans="1:12" s="182" customFormat="1" ht="14.5" thickBot="1">
      <c r="A17" s="183"/>
      <c r="B17" s="183"/>
      <c r="C17" s="202" t="s">
        <v>910</v>
      </c>
      <c r="D17" s="186" t="s">
        <v>891</v>
      </c>
      <c r="E17" s="187">
        <v>1280</v>
      </c>
      <c r="F17" s="188">
        <v>1330</v>
      </c>
      <c r="G17" s="187">
        <v>1280</v>
      </c>
      <c r="H17" s="189">
        <f t="shared" si="2"/>
        <v>1296.6666666666667</v>
      </c>
      <c r="I17" s="190">
        <v>1200</v>
      </c>
      <c r="J17" s="181">
        <f t="shared" si="3"/>
        <v>-9.6666666666666748E-2</v>
      </c>
      <c r="K17" s="186" t="s">
        <v>406</v>
      </c>
      <c r="L17" s="182" t="s">
        <v>1696</v>
      </c>
    </row>
    <row r="18" spans="1:12" s="182" customFormat="1" ht="14.5" thickBot="1">
      <c r="A18" s="175"/>
      <c r="B18" s="175"/>
      <c r="C18" s="177" t="s">
        <v>911</v>
      </c>
      <c r="D18" s="178" t="s">
        <v>912</v>
      </c>
      <c r="E18" s="192">
        <v>16200</v>
      </c>
      <c r="F18" s="192">
        <v>15700</v>
      </c>
      <c r="G18" s="192">
        <v>14800</v>
      </c>
      <c r="H18" s="179">
        <f t="shared" si="2"/>
        <v>15566.666666666666</v>
      </c>
      <c r="I18" s="180">
        <v>42000</v>
      </c>
      <c r="J18" s="181">
        <f t="shared" si="3"/>
        <v>26.433333333333337</v>
      </c>
      <c r="K18" s="178" t="s">
        <v>406</v>
      </c>
    </row>
    <row r="19" spans="1:12" s="182" customFormat="1" ht="14.5" thickBot="1">
      <c r="A19" s="184"/>
      <c r="B19" s="184"/>
      <c r="C19" s="202" t="s">
        <v>913</v>
      </c>
      <c r="D19" s="186" t="s">
        <v>914</v>
      </c>
      <c r="E19" s="203">
        <v>1680</v>
      </c>
      <c r="F19" s="203">
        <v>1750</v>
      </c>
      <c r="G19" s="203">
        <v>1790</v>
      </c>
      <c r="H19" s="189">
        <f t="shared" si="2"/>
        <v>1740</v>
      </c>
      <c r="I19" s="194">
        <v>1650</v>
      </c>
      <c r="J19" s="181">
        <f t="shared" si="3"/>
        <v>-0.09</v>
      </c>
      <c r="K19" s="186" t="s">
        <v>915</v>
      </c>
    </row>
    <row r="20" spans="1:12" s="182" customFormat="1" ht="14.5" thickBot="1">
      <c r="A20" s="183" t="s">
        <v>916</v>
      </c>
      <c r="B20" s="204" t="s">
        <v>917</v>
      </c>
      <c r="C20" s="185" t="s">
        <v>918</v>
      </c>
      <c r="D20" s="186" t="s">
        <v>914</v>
      </c>
      <c r="E20" s="203">
        <v>1550</v>
      </c>
      <c r="F20" s="203">
        <v>1620</v>
      </c>
      <c r="G20" s="203">
        <v>1490</v>
      </c>
      <c r="H20" s="189">
        <f t="shared" si="2"/>
        <v>1553.3333333333333</v>
      </c>
      <c r="I20" s="194">
        <v>1240</v>
      </c>
      <c r="J20" s="181">
        <f t="shared" si="3"/>
        <v>-0.31333333333333324</v>
      </c>
      <c r="K20" s="186" t="s">
        <v>406</v>
      </c>
    </row>
    <row r="21" spans="1:12" s="182" customFormat="1" ht="14.5" thickBot="1">
      <c r="A21" s="183"/>
      <c r="B21" s="204"/>
      <c r="C21" s="185" t="s">
        <v>919</v>
      </c>
      <c r="D21" s="186" t="s">
        <v>896</v>
      </c>
      <c r="E21" s="187">
        <v>1740</v>
      </c>
      <c r="F21" s="187">
        <v>1680</v>
      </c>
      <c r="G21" s="187">
        <v>2390</v>
      </c>
      <c r="H21" s="189">
        <f t="shared" si="2"/>
        <v>1936.6666666666667</v>
      </c>
      <c r="I21" s="194">
        <v>1290</v>
      </c>
      <c r="J21" s="181">
        <f t="shared" si="3"/>
        <v>-0.64666666666666672</v>
      </c>
      <c r="K21" s="186" t="s">
        <v>406</v>
      </c>
    </row>
    <row r="22" spans="1:12" s="182" customFormat="1">
      <c r="A22" s="205" t="s">
        <v>920</v>
      </c>
      <c r="B22" s="175" t="s">
        <v>917</v>
      </c>
      <c r="C22" s="206" t="s">
        <v>921</v>
      </c>
      <c r="D22" s="196" t="s">
        <v>922</v>
      </c>
      <c r="E22" s="196">
        <v>850</v>
      </c>
      <c r="F22" s="207">
        <v>940</v>
      </c>
      <c r="G22" s="196">
        <v>1170</v>
      </c>
      <c r="H22" s="208">
        <f t="shared" si="2"/>
        <v>986.66666666666663</v>
      </c>
      <c r="I22" s="197">
        <v>1530</v>
      </c>
      <c r="J22" s="181">
        <f t="shared" si="3"/>
        <v>0.54333333333333333</v>
      </c>
      <c r="K22" s="196" t="s">
        <v>406</v>
      </c>
    </row>
    <row r="23" spans="1:12" s="182" customFormat="1">
      <c r="A23" s="205"/>
      <c r="B23" s="175"/>
      <c r="C23" s="209" t="s">
        <v>923</v>
      </c>
      <c r="D23" s="210" t="s">
        <v>922</v>
      </c>
      <c r="E23" s="210">
        <v>2220</v>
      </c>
      <c r="F23" s="211">
        <v>1810</v>
      </c>
      <c r="G23" s="210">
        <v>1560</v>
      </c>
      <c r="H23" s="212">
        <f t="shared" si="2"/>
        <v>1863.3333333333333</v>
      </c>
      <c r="I23" s="213">
        <v>4160</v>
      </c>
      <c r="J23" s="181">
        <f t="shared" si="3"/>
        <v>2.2966666666666669</v>
      </c>
      <c r="K23" s="210" t="s">
        <v>406</v>
      </c>
    </row>
    <row r="24" spans="1:12" s="182" customFormat="1" ht="14.5" thickBot="1">
      <c r="A24" s="205"/>
      <c r="B24" s="175"/>
      <c r="C24" s="214" t="s">
        <v>924</v>
      </c>
      <c r="D24" s="200" t="s">
        <v>922</v>
      </c>
      <c r="E24" s="200">
        <v>1590</v>
      </c>
      <c r="F24" s="215">
        <v>1740</v>
      </c>
      <c r="G24" s="200">
        <v>1950</v>
      </c>
      <c r="H24" s="216">
        <f t="shared" si="2"/>
        <v>1760</v>
      </c>
      <c r="I24" s="201">
        <v>2340</v>
      </c>
      <c r="J24" s="181">
        <f t="shared" si="3"/>
        <v>0.57999999999999996</v>
      </c>
      <c r="K24" s="200" t="s">
        <v>406</v>
      </c>
    </row>
    <row r="25" spans="1:12" s="182" customFormat="1" ht="14.5" thickBot="1">
      <c r="A25" s="186" t="s">
        <v>200</v>
      </c>
      <c r="B25" s="186" t="s">
        <v>917</v>
      </c>
      <c r="C25" s="185" t="s">
        <v>925</v>
      </c>
      <c r="D25" s="186" t="s">
        <v>922</v>
      </c>
      <c r="E25" s="186">
        <v>3380</v>
      </c>
      <c r="F25" s="188">
        <v>4090</v>
      </c>
      <c r="G25" s="187">
        <v>4180</v>
      </c>
      <c r="H25" s="189">
        <f t="shared" si="2"/>
        <v>3883.3333333333335</v>
      </c>
      <c r="I25" s="194">
        <v>3490</v>
      </c>
      <c r="J25" s="181">
        <f t="shared" si="3"/>
        <v>-0.39333333333333348</v>
      </c>
      <c r="K25" s="186" t="s">
        <v>406</v>
      </c>
    </row>
    <row r="26" spans="1:12" s="182" customFormat="1" ht="14.5" thickBot="1">
      <c r="A26" s="183" t="s">
        <v>316</v>
      </c>
      <c r="B26" s="204" t="s">
        <v>917</v>
      </c>
      <c r="C26" s="185" t="s">
        <v>926</v>
      </c>
      <c r="D26" s="186" t="s">
        <v>922</v>
      </c>
      <c r="E26" s="186">
        <v>3120</v>
      </c>
      <c r="F26" s="217">
        <v>1610</v>
      </c>
      <c r="G26" s="186">
        <v>2790</v>
      </c>
      <c r="H26" s="189">
        <f t="shared" si="2"/>
        <v>2506.6666666666665</v>
      </c>
      <c r="I26" s="194">
        <v>1290</v>
      </c>
      <c r="J26" s="181">
        <f t="shared" si="3"/>
        <v>-1.2166666666666666</v>
      </c>
      <c r="K26" s="186" t="s">
        <v>406</v>
      </c>
    </row>
    <row r="27" spans="1:12" s="182" customFormat="1">
      <c r="A27" s="218"/>
      <c r="B27" s="219"/>
      <c r="C27" s="206" t="s">
        <v>927</v>
      </c>
      <c r="D27" s="196" t="s">
        <v>455</v>
      </c>
      <c r="E27" s="220">
        <v>3210</v>
      </c>
      <c r="F27" s="221">
        <v>3120</v>
      </c>
      <c r="G27" s="220">
        <v>3450</v>
      </c>
      <c r="H27" s="208">
        <f t="shared" si="2"/>
        <v>3260</v>
      </c>
      <c r="I27" s="213">
        <v>3280</v>
      </c>
      <c r="J27" s="181">
        <f t="shared" si="3"/>
        <v>0.02</v>
      </c>
      <c r="K27" s="196" t="s">
        <v>406</v>
      </c>
    </row>
    <row r="28" spans="1:12" s="182" customFormat="1">
      <c r="A28" s="210" t="s">
        <v>361</v>
      </c>
      <c r="B28" s="210" t="s">
        <v>917</v>
      </c>
      <c r="C28" s="209" t="s">
        <v>928</v>
      </c>
      <c r="D28" s="210" t="s">
        <v>922</v>
      </c>
      <c r="E28" s="210">
        <v>3470</v>
      </c>
      <c r="F28" s="211">
        <v>2390</v>
      </c>
      <c r="G28" s="210">
        <v>2130</v>
      </c>
      <c r="H28" s="212">
        <f t="shared" si="2"/>
        <v>2663.3333333333335</v>
      </c>
      <c r="I28" s="197">
        <v>2980</v>
      </c>
      <c r="J28" s="181">
        <f t="shared" si="3"/>
        <v>0.31666666666666654</v>
      </c>
      <c r="K28" s="210" t="s">
        <v>406</v>
      </c>
    </row>
    <row r="29" spans="1:12" s="182" customFormat="1" ht="14.5" thickBot="1">
      <c r="A29" s="222" t="s">
        <v>338</v>
      </c>
      <c r="B29" s="223" t="s">
        <v>917</v>
      </c>
      <c r="C29" s="214" t="s">
        <v>929</v>
      </c>
      <c r="D29" s="200" t="s">
        <v>922</v>
      </c>
      <c r="E29" s="200">
        <v>1060</v>
      </c>
      <c r="F29" s="215">
        <v>2390</v>
      </c>
      <c r="G29" s="200">
        <v>1260</v>
      </c>
      <c r="H29" s="216">
        <f t="shared" si="2"/>
        <v>1570</v>
      </c>
      <c r="I29" s="201">
        <v>1930</v>
      </c>
      <c r="J29" s="181">
        <f t="shared" si="3"/>
        <v>0.36</v>
      </c>
      <c r="K29" s="200" t="s">
        <v>406</v>
      </c>
    </row>
    <row r="30" spans="1:12" s="182" customFormat="1" ht="14.5" thickBot="1">
      <c r="A30" s="183"/>
      <c r="B30" s="204"/>
      <c r="C30" s="185" t="s">
        <v>930</v>
      </c>
      <c r="D30" s="186" t="s">
        <v>914</v>
      </c>
      <c r="E30" s="203">
        <v>2320</v>
      </c>
      <c r="F30" s="217">
        <v>2450</v>
      </c>
      <c r="G30" s="187">
        <v>2610</v>
      </c>
      <c r="H30" s="189">
        <f t="shared" si="2"/>
        <v>2460</v>
      </c>
      <c r="I30" s="194">
        <v>2240</v>
      </c>
      <c r="J30" s="181">
        <f t="shared" si="3"/>
        <v>-0.22</v>
      </c>
      <c r="K30" s="186" t="s">
        <v>406</v>
      </c>
    </row>
    <row r="31" spans="1:12" s="182" customFormat="1" ht="14.5" thickBot="1">
      <c r="A31" s="175" t="s">
        <v>931</v>
      </c>
      <c r="B31" s="205" t="s">
        <v>917</v>
      </c>
      <c r="C31" s="191" t="s">
        <v>932</v>
      </c>
      <c r="D31" s="178" t="s">
        <v>413</v>
      </c>
      <c r="E31" s="178">
        <v>3870</v>
      </c>
      <c r="F31" s="224">
        <v>2540</v>
      </c>
      <c r="G31" s="178">
        <v>2520</v>
      </c>
      <c r="H31" s="179">
        <f t="shared" si="2"/>
        <v>2976.6666666666665</v>
      </c>
      <c r="I31" s="201">
        <v>3360</v>
      </c>
      <c r="J31" s="181">
        <f t="shared" si="3"/>
        <v>0.38333333333333347</v>
      </c>
      <c r="K31" s="178" t="s">
        <v>406</v>
      </c>
    </row>
    <row r="32" spans="1:12" s="182" customFormat="1" ht="14.5" thickBot="1">
      <c r="A32" s="183"/>
      <c r="B32" s="204"/>
      <c r="C32" s="185" t="s">
        <v>933</v>
      </c>
      <c r="D32" s="186" t="s">
        <v>413</v>
      </c>
      <c r="E32" s="187">
        <v>5470</v>
      </c>
      <c r="F32" s="188">
        <v>6530</v>
      </c>
      <c r="G32" s="187">
        <v>6390</v>
      </c>
      <c r="H32" s="189">
        <f t="shared" si="2"/>
        <v>6130</v>
      </c>
      <c r="I32" s="190">
        <v>5540</v>
      </c>
      <c r="J32" s="181">
        <f t="shared" si="3"/>
        <v>-0.59</v>
      </c>
      <c r="K32" s="186" t="s">
        <v>406</v>
      </c>
    </row>
    <row r="33" spans="1:11" s="182" customFormat="1" ht="14.5" thickBot="1">
      <c r="A33" s="183"/>
      <c r="B33" s="204"/>
      <c r="C33" s="185" t="s">
        <v>934</v>
      </c>
      <c r="D33" s="186" t="s">
        <v>413</v>
      </c>
      <c r="E33" s="203">
        <v>4730</v>
      </c>
      <c r="F33" s="217">
        <v>4590</v>
      </c>
      <c r="G33" s="186">
        <v>4610</v>
      </c>
      <c r="H33" s="189">
        <f t="shared" si="2"/>
        <v>4643.333333333333</v>
      </c>
      <c r="I33" s="194">
        <v>4450</v>
      </c>
      <c r="J33" s="181">
        <f t="shared" si="3"/>
        <v>-0.19333333333333302</v>
      </c>
      <c r="K33" s="186" t="s">
        <v>406</v>
      </c>
    </row>
    <row r="34" spans="1:11" s="26" customFormat="1">
      <c r="A34" s="95"/>
      <c r="B34" s="95"/>
      <c r="C34" s="95"/>
      <c r="H34" s="96"/>
      <c r="I34" s="96"/>
      <c r="J34" s="96"/>
    </row>
    <row r="35" spans="1:11" s="26" customFormat="1">
      <c r="A35" s="95"/>
      <c r="B35" s="95"/>
      <c r="C35" s="95"/>
      <c r="H35" s="96"/>
      <c r="I35" s="96"/>
      <c r="J35" s="96"/>
    </row>
    <row r="36" spans="1:11" ht="71.25" customHeight="1"/>
    <row r="40" spans="1:11" s="26" customFormat="1">
      <c r="A40" s="95"/>
      <c r="B40" s="95"/>
      <c r="C40" s="95"/>
      <c r="H40" s="96"/>
      <c r="I40" s="96"/>
      <c r="J40" s="96"/>
    </row>
  </sheetData>
  <autoFilter ref="A1:K33" xr:uid="{DDE233EC-6791-D54E-9D2E-80EE452D8C18}"/>
  <mergeCells count="13">
    <mergeCell ref="A26:A27"/>
    <mergeCell ref="B26:B27"/>
    <mergeCell ref="A29:A30"/>
    <mergeCell ref="B29:B30"/>
    <mergeCell ref="A31:A33"/>
    <mergeCell ref="B31:B33"/>
    <mergeCell ref="A22:A24"/>
    <mergeCell ref="B22:B24"/>
    <mergeCell ref="A2:A10"/>
    <mergeCell ref="A11:A18"/>
    <mergeCell ref="B11:B18"/>
    <mergeCell ref="A20:A21"/>
    <mergeCell ref="B20:B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84F7-0CE9-7349-AA2F-58634525A3EF}">
  <dimension ref="A1:Q498"/>
  <sheetViews>
    <sheetView zoomScale="130" zoomScaleNormal="130" workbookViewId="0">
      <selection activeCell="C266" sqref="C266"/>
    </sheetView>
  </sheetViews>
  <sheetFormatPr defaultColWidth="9" defaultRowHeight="14"/>
  <cols>
    <col min="1" max="1" width="11" style="27" customWidth="1"/>
    <col min="2" max="2" width="37" style="27" customWidth="1"/>
    <col min="3" max="4" width="24.69140625" style="28" customWidth="1"/>
    <col min="5" max="6" width="24.69140625" style="27" hidden="1" customWidth="1"/>
    <col min="7" max="7" width="24.4609375" style="27" customWidth="1"/>
    <col min="8" max="16384" width="9" style="27"/>
  </cols>
  <sheetData>
    <row r="1" spans="1:17">
      <c r="A1" s="97" t="s">
        <v>935</v>
      </c>
      <c r="B1" s="97" t="s">
        <v>936</v>
      </c>
      <c r="C1" s="98" t="s">
        <v>1690</v>
      </c>
      <c r="D1" s="98" t="s">
        <v>1689</v>
      </c>
      <c r="E1" s="97" t="s">
        <v>937</v>
      </c>
      <c r="F1" s="97" t="s">
        <v>938</v>
      </c>
      <c r="G1" s="97" t="s">
        <v>939</v>
      </c>
    </row>
    <row r="2" spans="1:17" ht="14.25" customHeight="1">
      <c r="A2" s="99" t="s">
        <v>940</v>
      </c>
      <c r="B2" s="97" t="s">
        <v>941</v>
      </c>
      <c r="C2" s="98" t="s">
        <v>942</v>
      </c>
      <c r="D2" s="98" t="s">
        <v>942</v>
      </c>
      <c r="E2" s="98">
        <v>36</v>
      </c>
      <c r="F2" s="98">
        <v>36</v>
      </c>
      <c r="G2" s="100">
        <f t="shared" ref="G2:G65" si="0">(F2-E2)/100</f>
        <v>0</v>
      </c>
      <c r="Q2" s="29"/>
    </row>
    <row r="3" spans="1:17">
      <c r="A3" s="99"/>
      <c r="B3" s="97" t="s">
        <v>943</v>
      </c>
      <c r="C3" s="98" t="s">
        <v>944</v>
      </c>
      <c r="D3" s="98" t="s">
        <v>944</v>
      </c>
      <c r="E3" s="98">
        <v>40</v>
      </c>
      <c r="F3" s="98">
        <v>40</v>
      </c>
      <c r="G3" s="100">
        <f t="shared" si="0"/>
        <v>0</v>
      </c>
      <c r="Q3" s="29"/>
    </row>
    <row r="4" spans="1:17">
      <c r="A4" s="99"/>
      <c r="B4" s="97" t="s">
        <v>945</v>
      </c>
      <c r="C4" s="98" t="s">
        <v>946</v>
      </c>
      <c r="D4" s="98" t="s">
        <v>946</v>
      </c>
      <c r="E4" s="98">
        <v>280</v>
      </c>
      <c r="F4" s="98">
        <v>280</v>
      </c>
      <c r="G4" s="100">
        <f t="shared" si="0"/>
        <v>0</v>
      </c>
      <c r="Q4" s="29"/>
    </row>
    <row r="5" spans="1:17">
      <c r="A5" s="99"/>
      <c r="B5" s="97" t="s">
        <v>947</v>
      </c>
      <c r="C5" s="98" t="s">
        <v>948</v>
      </c>
      <c r="D5" s="98" t="s">
        <v>948</v>
      </c>
      <c r="E5" s="98">
        <v>52</v>
      </c>
      <c r="F5" s="98">
        <v>52</v>
      </c>
      <c r="G5" s="100">
        <f t="shared" si="0"/>
        <v>0</v>
      </c>
      <c r="Q5" s="29"/>
    </row>
    <row r="6" spans="1:17">
      <c r="A6" s="99"/>
      <c r="B6" s="97" t="s">
        <v>949</v>
      </c>
      <c r="C6" s="98" t="s">
        <v>950</v>
      </c>
      <c r="D6" s="98" t="s">
        <v>950</v>
      </c>
      <c r="E6" s="98">
        <v>56</v>
      </c>
      <c r="F6" s="98">
        <v>56</v>
      </c>
      <c r="G6" s="100">
        <f t="shared" si="0"/>
        <v>0</v>
      </c>
      <c r="Q6" s="29"/>
    </row>
    <row r="7" spans="1:17">
      <c r="A7" s="99"/>
      <c r="B7" s="97" t="s">
        <v>951</v>
      </c>
      <c r="C7" s="98" t="s">
        <v>952</v>
      </c>
      <c r="D7" s="98" t="s">
        <v>952</v>
      </c>
      <c r="E7" s="98">
        <v>2.6</v>
      </c>
      <c r="F7" s="98">
        <v>2.6</v>
      </c>
      <c r="G7" s="100">
        <f t="shared" si="0"/>
        <v>0</v>
      </c>
      <c r="Q7" s="29"/>
    </row>
    <row r="8" spans="1:17">
      <c r="A8" s="99"/>
      <c r="B8" s="97" t="s">
        <v>953</v>
      </c>
      <c r="C8" s="98" t="s">
        <v>954</v>
      </c>
      <c r="D8" s="98" t="s">
        <v>954</v>
      </c>
      <c r="E8" s="98">
        <v>440</v>
      </c>
      <c r="F8" s="98">
        <v>440</v>
      </c>
      <c r="G8" s="100">
        <f t="shared" si="0"/>
        <v>0</v>
      </c>
      <c r="Q8" s="29"/>
    </row>
    <row r="9" spans="1:17">
      <c r="A9" s="99"/>
      <c r="B9" s="97" t="s">
        <v>955</v>
      </c>
      <c r="C9" s="98" t="s">
        <v>956</v>
      </c>
      <c r="D9" s="98" t="s">
        <v>956</v>
      </c>
      <c r="E9" s="98">
        <v>444</v>
      </c>
      <c r="F9" s="98">
        <v>444</v>
      </c>
      <c r="G9" s="100">
        <f t="shared" si="0"/>
        <v>0</v>
      </c>
      <c r="Q9" s="29"/>
    </row>
    <row r="10" spans="1:17">
      <c r="A10" s="99"/>
      <c r="B10" s="97" t="s">
        <v>957</v>
      </c>
      <c r="C10" s="98" t="s">
        <v>958</v>
      </c>
      <c r="D10" s="98" t="s">
        <v>958</v>
      </c>
      <c r="E10" s="98">
        <v>616</v>
      </c>
      <c r="F10" s="98">
        <v>616</v>
      </c>
      <c r="G10" s="100">
        <f t="shared" si="0"/>
        <v>0</v>
      </c>
      <c r="Q10" s="29"/>
    </row>
    <row r="11" spans="1:17">
      <c r="A11" s="99"/>
      <c r="B11" s="97" t="s">
        <v>959</v>
      </c>
      <c r="C11" s="98" t="s">
        <v>960</v>
      </c>
      <c r="D11" s="98" t="s">
        <v>960</v>
      </c>
      <c r="E11" s="98">
        <v>408</v>
      </c>
      <c r="F11" s="98">
        <v>408</v>
      </c>
      <c r="G11" s="100">
        <f t="shared" si="0"/>
        <v>0</v>
      </c>
      <c r="Q11" s="29"/>
    </row>
    <row r="12" spans="1:17">
      <c r="A12" s="99"/>
      <c r="B12" s="97" t="s">
        <v>961</v>
      </c>
      <c r="C12" s="98" t="s">
        <v>962</v>
      </c>
      <c r="D12" s="98" t="s">
        <v>962</v>
      </c>
      <c r="E12" s="98">
        <v>412</v>
      </c>
      <c r="F12" s="98">
        <v>412</v>
      </c>
      <c r="G12" s="100">
        <f t="shared" si="0"/>
        <v>0</v>
      </c>
      <c r="Q12" s="29"/>
    </row>
    <row r="13" spans="1:17">
      <c r="A13" s="99"/>
      <c r="B13" s="97" t="s">
        <v>963</v>
      </c>
      <c r="C13" s="98" t="s">
        <v>964</v>
      </c>
      <c r="D13" s="98" t="s">
        <v>964</v>
      </c>
      <c r="E13" s="98">
        <v>548</v>
      </c>
      <c r="F13" s="98">
        <v>548</v>
      </c>
      <c r="G13" s="100">
        <f t="shared" si="0"/>
        <v>0</v>
      </c>
      <c r="Q13" s="29"/>
    </row>
    <row r="14" spans="1:17">
      <c r="A14" s="99"/>
      <c r="B14" s="97" t="s">
        <v>965</v>
      </c>
      <c r="C14" s="98" t="s">
        <v>966</v>
      </c>
      <c r="D14" s="98" t="s">
        <v>966</v>
      </c>
      <c r="E14" s="98">
        <v>628</v>
      </c>
      <c r="F14" s="98">
        <v>628</v>
      </c>
      <c r="G14" s="100">
        <f t="shared" si="0"/>
        <v>0</v>
      </c>
      <c r="Q14" s="29"/>
    </row>
    <row r="15" spans="1:17">
      <c r="A15" s="99"/>
      <c r="B15" s="97" t="s">
        <v>967</v>
      </c>
      <c r="C15" s="98" t="s">
        <v>968</v>
      </c>
      <c r="D15" s="98" t="s">
        <v>968</v>
      </c>
      <c r="E15" s="98">
        <v>632</v>
      </c>
      <c r="F15" s="98">
        <v>632</v>
      </c>
      <c r="G15" s="100">
        <f t="shared" si="0"/>
        <v>0</v>
      </c>
      <c r="Q15" s="29"/>
    </row>
    <row r="16" spans="1:17">
      <c r="A16" s="99"/>
      <c r="B16" s="97" t="s">
        <v>969</v>
      </c>
      <c r="C16" s="98" t="s">
        <v>970</v>
      </c>
      <c r="D16" s="98" t="s">
        <v>970</v>
      </c>
      <c r="E16" s="98">
        <v>980</v>
      </c>
      <c r="F16" s="98">
        <v>980</v>
      </c>
      <c r="G16" s="100">
        <f t="shared" si="0"/>
        <v>0</v>
      </c>
      <c r="Q16" s="29"/>
    </row>
    <row r="17" spans="1:17">
      <c r="A17" s="99"/>
      <c r="B17" s="97" t="s">
        <v>971</v>
      </c>
      <c r="C17" s="98" t="s">
        <v>944</v>
      </c>
      <c r="D17" s="98" t="s">
        <v>944</v>
      </c>
      <c r="E17" s="98">
        <v>40</v>
      </c>
      <c r="F17" s="98">
        <v>40</v>
      </c>
      <c r="G17" s="100">
        <f t="shared" si="0"/>
        <v>0</v>
      </c>
      <c r="Q17" s="29"/>
    </row>
    <row r="18" spans="1:17">
      <c r="A18" s="99"/>
      <c r="B18" s="97" t="s">
        <v>972</v>
      </c>
      <c r="C18" s="98" t="s">
        <v>973</v>
      </c>
      <c r="D18" s="98" t="s">
        <v>973</v>
      </c>
      <c r="E18" s="98">
        <v>44</v>
      </c>
      <c r="F18" s="98">
        <v>44</v>
      </c>
      <c r="G18" s="100">
        <f t="shared" si="0"/>
        <v>0</v>
      </c>
      <c r="Q18" s="29"/>
    </row>
    <row r="19" spans="1:17">
      <c r="A19" s="99"/>
      <c r="B19" s="97" t="s">
        <v>974</v>
      </c>
      <c r="C19" s="98" t="s">
        <v>975</v>
      </c>
      <c r="D19" s="98" t="s">
        <v>975</v>
      </c>
      <c r="E19" s="98">
        <v>72</v>
      </c>
      <c r="F19" s="98">
        <v>72</v>
      </c>
      <c r="G19" s="100">
        <f t="shared" si="0"/>
        <v>0</v>
      </c>
      <c r="Q19" s="29"/>
    </row>
    <row r="20" spans="1:17">
      <c r="A20" s="99"/>
      <c r="B20" s="97" t="s">
        <v>976</v>
      </c>
      <c r="C20" s="98" t="s">
        <v>977</v>
      </c>
      <c r="D20" s="98" t="s">
        <v>977</v>
      </c>
      <c r="E20" s="98">
        <v>0.9</v>
      </c>
      <c r="F20" s="98">
        <v>0.9</v>
      </c>
      <c r="G20" s="100">
        <f t="shared" si="0"/>
        <v>0</v>
      </c>
      <c r="Q20" s="29"/>
    </row>
    <row r="21" spans="1:17">
      <c r="A21" s="99"/>
      <c r="B21" s="97" t="s">
        <v>978</v>
      </c>
      <c r="C21" s="98" t="s">
        <v>977</v>
      </c>
      <c r="D21" s="98" t="s">
        <v>977</v>
      </c>
      <c r="E21" s="98">
        <v>0.9</v>
      </c>
      <c r="F21" s="98">
        <v>0.9</v>
      </c>
      <c r="G21" s="100">
        <f t="shared" si="0"/>
        <v>0</v>
      </c>
      <c r="Q21" s="29"/>
    </row>
    <row r="22" spans="1:17">
      <c r="A22" s="99"/>
      <c r="B22" s="97" t="s">
        <v>979</v>
      </c>
      <c r="C22" s="98" t="s">
        <v>980</v>
      </c>
      <c r="D22" s="98" t="s">
        <v>980</v>
      </c>
      <c r="E22" s="98">
        <v>1.3</v>
      </c>
      <c r="F22" s="98">
        <v>1.3</v>
      </c>
      <c r="G22" s="100">
        <f t="shared" si="0"/>
        <v>0</v>
      </c>
      <c r="Q22" s="29"/>
    </row>
    <row r="23" spans="1:17">
      <c r="A23" s="99"/>
      <c r="B23" s="97" t="s">
        <v>981</v>
      </c>
      <c r="C23" s="98" t="s">
        <v>982</v>
      </c>
      <c r="D23" s="98" t="s">
        <v>982</v>
      </c>
      <c r="E23" s="98">
        <v>32</v>
      </c>
      <c r="F23" s="98">
        <v>32</v>
      </c>
      <c r="G23" s="100">
        <f t="shared" si="0"/>
        <v>0</v>
      </c>
      <c r="Q23" s="29"/>
    </row>
    <row r="24" spans="1:17">
      <c r="A24" s="99"/>
      <c r="B24" s="97" t="s">
        <v>983</v>
      </c>
      <c r="C24" s="98" t="s">
        <v>942</v>
      </c>
      <c r="D24" s="98" t="s">
        <v>942</v>
      </c>
      <c r="E24" s="98">
        <v>36</v>
      </c>
      <c r="F24" s="98">
        <v>36</v>
      </c>
      <c r="G24" s="100">
        <f t="shared" si="0"/>
        <v>0</v>
      </c>
      <c r="Q24" s="29"/>
    </row>
    <row r="25" spans="1:17">
      <c r="A25" s="99"/>
      <c r="B25" s="97" t="s">
        <v>984</v>
      </c>
      <c r="C25" s="98" t="s">
        <v>985</v>
      </c>
      <c r="D25" s="98" t="s">
        <v>985</v>
      </c>
      <c r="E25" s="98">
        <v>252</v>
      </c>
      <c r="F25" s="98">
        <v>252</v>
      </c>
      <c r="G25" s="100">
        <f t="shared" si="0"/>
        <v>0</v>
      </c>
      <c r="Q25" s="29"/>
    </row>
    <row r="26" spans="1:17">
      <c r="A26" s="99"/>
      <c r="B26" s="97" t="s">
        <v>986</v>
      </c>
      <c r="C26" s="98" t="s">
        <v>987</v>
      </c>
      <c r="D26" s="98" t="s">
        <v>987</v>
      </c>
      <c r="E26" s="98">
        <v>1.6</v>
      </c>
      <c r="F26" s="98">
        <v>1.6</v>
      </c>
      <c r="G26" s="100">
        <f t="shared" si="0"/>
        <v>0</v>
      </c>
      <c r="Q26" s="29"/>
    </row>
    <row r="27" spans="1:17">
      <c r="A27" s="99"/>
      <c r="B27" s="97" t="s">
        <v>988</v>
      </c>
      <c r="C27" s="98" t="s">
        <v>987</v>
      </c>
      <c r="D27" s="98" t="s">
        <v>987</v>
      </c>
      <c r="E27" s="98">
        <v>1.6</v>
      </c>
      <c r="F27" s="98">
        <v>1.6</v>
      </c>
      <c r="G27" s="100">
        <f t="shared" si="0"/>
        <v>0</v>
      </c>
      <c r="Q27" s="29"/>
    </row>
    <row r="28" spans="1:17">
      <c r="A28" s="99"/>
      <c r="B28" s="97" t="s">
        <v>989</v>
      </c>
      <c r="C28" s="98" t="s">
        <v>990</v>
      </c>
      <c r="D28" s="98" t="s">
        <v>990</v>
      </c>
      <c r="E28" s="98">
        <v>7.9</v>
      </c>
      <c r="F28" s="98">
        <v>7.9</v>
      </c>
      <c r="G28" s="100">
        <f t="shared" si="0"/>
        <v>0</v>
      </c>
      <c r="Q28" s="29"/>
    </row>
    <row r="29" spans="1:17">
      <c r="A29" s="99"/>
      <c r="B29" s="97" t="s">
        <v>991</v>
      </c>
      <c r="C29" s="98" t="s">
        <v>992</v>
      </c>
      <c r="D29" s="98" t="s">
        <v>992</v>
      </c>
      <c r="E29" s="98">
        <v>1</v>
      </c>
      <c r="F29" s="98">
        <v>1</v>
      </c>
      <c r="G29" s="100">
        <f t="shared" si="0"/>
        <v>0</v>
      </c>
      <c r="Q29" s="29"/>
    </row>
    <row r="30" spans="1:17">
      <c r="A30" s="99"/>
      <c r="B30" s="97" t="s">
        <v>993</v>
      </c>
      <c r="C30" s="98" t="s">
        <v>992</v>
      </c>
      <c r="D30" s="98" t="s">
        <v>992</v>
      </c>
      <c r="E30" s="98">
        <v>1</v>
      </c>
      <c r="F30" s="98">
        <v>1</v>
      </c>
      <c r="G30" s="100">
        <f t="shared" si="0"/>
        <v>0</v>
      </c>
      <c r="Q30" s="29"/>
    </row>
    <row r="31" spans="1:17">
      <c r="A31" s="99"/>
      <c r="B31" s="97" t="s">
        <v>994</v>
      </c>
      <c r="C31" s="98" t="s">
        <v>987</v>
      </c>
      <c r="D31" s="98" t="s">
        <v>987</v>
      </c>
      <c r="E31" s="98">
        <v>1.6</v>
      </c>
      <c r="F31" s="98">
        <v>1.6</v>
      </c>
      <c r="G31" s="100">
        <f t="shared" si="0"/>
        <v>0</v>
      </c>
      <c r="Q31" s="29"/>
    </row>
    <row r="32" spans="1:17">
      <c r="A32" s="99"/>
      <c r="B32" s="97" t="s">
        <v>995</v>
      </c>
      <c r="C32" s="98" t="s">
        <v>996</v>
      </c>
      <c r="D32" s="98" t="s">
        <v>996</v>
      </c>
      <c r="E32" s="98">
        <v>28</v>
      </c>
      <c r="F32" s="98">
        <v>28</v>
      </c>
      <c r="G32" s="100">
        <f t="shared" si="0"/>
        <v>0</v>
      </c>
      <c r="Q32" s="29"/>
    </row>
    <row r="33" spans="1:17">
      <c r="A33" s="99"/>
      <c r="B33" s="97" t="s">
        <v>997</v>
      </c>
      <c r="C33" s="98" t="s">
        <v>998</v>
      </c>
      <c r="D33" s="98" t="s">
        <v>998</v>
      </c>
      <c r="E33" s="98">
        <v>4</v>
      </c>
      <c r="F33" s="98">
        <v>4</v>
      </c>
      <c r="G33" s="100">
        <f t="shared" si="0"/>
        <v>0</v>
      </c>
      <c r="Q33" s="29"/>
    </row>
    <row r="34" spans="1:17">
      <c r="A34" s="99"/>
      <c r="B34" s="97" t="s">
        <v>999</v>
      </c>
      <c r="C34" s="98" t="s">
        <v>1000</v>
      </c>
      <c r="D34" s="98" t="s">
        <v>1000</v>
      </c>
      <c r="E34" s="98">
        <v>8</v>
      </c>
      <c r="F34" s="98">
        <v>8</v>
      </c>
      <c r="G34" s="100">
        <f t="shared" si="0"/>
        <v>0</v>
      </c>
      <c r="Q34" s="29"/>
    </row>
    <row r="35" spans="1:17">
      <c r="A35" s="99"/>
      <c r="B35" s="97" t="s">
        <v>1001</v>
      </c>
      <c r="C35" s="98" t="s">
        <v>942</v>
      </c>
      <c r="D35" s="98" t="s">
        <v>942</v>
      </c>
      <c r="E35" s="98">
        <v>36</v>
      </c>
      <c r="F35" s="98">
        <v>36</v>
      </c>
      <c r="G35" s="100">
        <f t="shared" si="0"/>
        <v>0</v>
      </c>
      <c r="Q35" s="29"/>
    </row>
    <row r="36" spans="1:17">
      <c r="A36" s="99"/>
      <c r="B36" s="97" t="s">
        <v>1002</v>
      </c>
      <c r="C36" s="98" t="s">
        <v>944</v>
      </c>
      <c r="D36" s="98" t="s">
        <v>944</v>
      </c>
      <c r="E36" s="98">
        <v>40</v>
      </c>
      <c r="F36" s="98">
        <v>40</v>
      </c>
      <c r="G36" s="100">
        <f t="shared" si="0"/>
        <v>0</v>
      </c>
      <c r="Q36" s="29"/>
    </row>
    <row r="37" spans="1:17">
      <c r="A37" s="99"/>
      <c r="B37" s="97" t="s">
        <v>1003</v>
      </c>
      <c r="C37" s="98" t="s">
        <v>1004</v>
      </c>
      <c r="D37" s="98" t="s">
        <v>1004</v>
      </c>
      <c r="E37" s="98">
        <v>76</v>
      </c>
      <c r="F37" s="98">
        <v>76</v>
      </c>
      <c r="G37" s="100">
        <f t="shared" si="0"/>
        <v>0</v>
      </c>
      <c r="Q37" s="29"/>
    </row>
    <row r="38" spans="1:17">
      <c r="A38" s="99"/>
      <c r="B38" s="97" t="s">
        <v>1005</v>
      </c>
      <c r="C38" s="98" t="s">
        <v>1006</v>
      </c>
      <c r="D38" s="98" t="s">
        <v>1006</v>
      </c>
      <c r="E38" s="98">
        <v>504</v>
      </c>
      <c r="F38" s="98">
        <v>504</v>
      </c>
      <c r="G38" s="100">
        <f t="shared" si="0"/>
        <v>0</v>
      </c>
      <c r="Q38" s="29"/>
    </row>
    <row r="39" spans="1:17">
      <c r="A39" s="99"/>
      <c r="B39" s="97" t="s">
        <v>1007</v>
      </c>
      <c r="C39" s="98" t="s">
        <v>1008</v>
      </c>
      <c r="D39" s="98" t="s">
        <v>1008</v>
      </c>
      <c r="E39" s="98">
        <v>508</v>
      </c>
      <c r="F39" s="98">
        <v>508</v>
      </c>
      <c r="G39" s="100">
        <f t="shared" si="0"/>
        <v>0</v>
      </c>
      <c r="Q39" s="29"/>
    </row>
    <row r="40" spans="1:17">
      <c r="A40" s="99"/>
      <c r="B40" s="97" t="s">
        <v>1009</v>
      </c>
      <c r="C40" s="98" t="s">
        <v>992</v>
      </c>
      <c r="D40" s="98" t="s">
        <v>992</v>
      </c>
      <c r="E40" s="98">
        <v>1</v>
      </c>
      <c r="F40" s="98">
        <v>1</v>
      </c>
      <c r="G40" s="100">
        <f t="shared" si="0"/>
        <v>0</v>
      </c>
      <c r="Q40" s="29"/>
    </row>
    <row r="41" spans="1:17">
      <c r="A41" s="99"/>
      <c r="B41" s="97" t="s">
        <v>1010</v>
      </c>
      <c r="C41" s="98" t="s">
        <v>944</v>
      </c>
      <c r="D41" s="98" t="s">
        <v>944</v>
      </c>
      <c r="E41" s="98">
        <v>40</v>
      </c>
      <c r="F41" s="98">
        <v>40</v>
      </c>
      <c r="G41" s="100">
        <f t="shared" si="0"/>
        <v>0</v>
      </c>
      <c r="Q41" s="29"/>
    </row>
    <row r="42" spans="1:17">
      <c r="A42" s="99"/>
      <c r="B42" s="97" t="s">
        <v>1011</v>
      </c>
      <c r="C42" s="98" t="s">
        <v>973</v>
      </c>
      <c r="D42" s="98" t="s">
        <v>973</v>
      </c>
      <c r="E42" s="98">
        <v>44</v>
      </c>
      <c r="F42" s="98">
        <v>44</v>
      </c>
      <c r="G42" s="100">
        <f t="shared" si="0"/>
        <v>0</v>
      </c>
      <c r="Q42" s="29"/>
    </row>
    <row r="43" spans="1:17">
      <c r="A43" s="99"/>
      <c r="B43" s="97" t="s">
        <v>1012</v>
      </c>
      <c r="C43" s="98" t="s">
        <v>1013</v>
      </c>
      <c r="D43" s="98" t="s">
        <v>1013</v>
      </c>
      <c r="E43" s="98">
        <v>64</v>
      </c>
      <c r="F43" s="98">
        <v>64</v>
      </c>
      <c r="G43" s="100">
        <f t="shared" si="0"/>
        <v>0</v>
      </c>
      <c r="Q43" s="29"/>
    </row>
    <row r="44" spans="1:17">
      <c r="A44" s="99"/>
      <c r="B44" s="97" t="s">
        <v>1014</v>
      </c>
      <c r="C44" s="98" t="s">
        <v>948</v>
      </c>
      <c r="D44" s="98" t="s">
        <v>948</v>
      </c>
      <c r="E44" s="98">
        <v>52</v>
      </c>
      <c r="F44" s="98">
        <v>52</v>
      </c>
      <c r="G44" s="100">
        <f t="shared" si="0"/>
        <v>0</v>
      </c>
      <c r="Q44" s="29"/>
    </row>
    <row r="45" spans="1:17">
      <c r="A45" s="99"/>
      <c r="B45" s="97" t="s">
        <v>1015</v>
      </c>
      <c r="C45" s="98" t="s">
        <v>950</v>
      </c>
      <c r="D45" s="98" t="s">
        <v>950</v>
      </c>
      <c r="E45" s="98">
        <v>56</v>
      </c>
      <c r="F45" s="98">
        <v>56</v>
      </c>
      <c r="G45" s="100">
        <f t="shared" si="0"/>
        <v>0</v>
      </c>
      <c r="Q45" s="29"/>
    </row>
    <row r="46" spans="1:17">
      <c r="A46" s="99"/>
      <c r="B46" s="97" t="s">
        <v>1016</v>
      </c>
      <c r="C46" s="98" t="s">
        <v>1017</v>
      </c>
      <c r="D46" s="98" t="s">
        <v>1017</v>
      </c>
      <c r="E46" s="98">
        <v>104</v>
      </c>
      <c r="F46" s="98">
        <v>104</v>
      </c>
      <c r="G46" s="100">
        <f t="shared" si="0"/>
        <v>0</v>
      </c>
      <c r="Q46" s="29"/>
    </row>
    <row r="47" spans="1:17">
      <c r="A47" s="99"/>
      <c r="B47" s="97" t="s">
        <v>1018</v>
      </c>
      <c r="C47" s="98" t="s">
        <v>942</v>
      </c>
      <c r="D47" s="98" t="s">
        <v>942</v>
      </c>
      <c r="E47" s="98">
        <v>36</v>
      </c>
      <c r="F47" s="98">
        <v>36</v>
      </c>
      <c r="G47" s="100">
        <f t="shared" si="0"/>
        <v>0</v>
      </c>
      <c r="Q47" s="29"/>
    </row>
    <row r="48" spans="1:17">
      <c r="A48" s="99"/>
      <c r="B48" s="97" t="s">
        <v>1019</v>
      </c>
      <c r="C48" s="98" t="s">
        <v>944</v>
      </c>
      <c r="D48" s="98" t="s">
        <v>944</v>
      </c>
      <c r="E48" s="98">
        <v>40</v>
      </c>
      <c r="F48" s="98">
        <v>40</v>
      </c>
      <c r="G48" s="100">
        <f t="shared" si="0"/>
        <v>0</v>
      </c>
      <c r="Q48" s="29"/>
    </row>
    <row r="49" spans="1:17">
      <c r="A49" s="99"/>
      <c r="B49" s="97" t="s">
        <v>1020</v>
      </c>
      <c r="C49" s="98" t="s">
        <v>1021</v>
      </c>
      <c r="D49" s="98" t="s">
        <v>1021</v>
      </c>
      <c r="E49" s="98">
        <v>68</v>
      </c>
      <c r="F49" s="98">
        <v>68</v>
      </c>
      <c r="G49" s="100">
        <f t="shared" si="0"/>
        <v>0</v>
      </c>
      <c r="Q49" s="29"/>
    </row>
    <row r="50" spans="1:17">
      <c r="A50" s="99"/>
      <c r="B50" s="97" t="s">
        <v>1022</v>
      </c>
      <c r="C50" s="98" t="s">
        <v>996</v>
      </c>
      <c r="D50" s="98" t="s">
        <v>996</v>
      </c>
      <c r="E50" s="98">
        <v>28</v>
      </c>
      <c r="F50" s="98">
        <v>28</v>
      </c>
      <c r="G50" s="100">
        <f t="shared" si="0"/>
        <v>0</v>
      </c>
      <c r="Q50" s="29"/>
    </row>
    <row r="51" spans="1:17">
      <c r="A51" s="99"/>
      <c r="B51" s="97" t="s">
        <v>1023</v>
      </c>
      <c r="C51" s="98" t="s">
        <v>982</v>
      </c>
      <c r="D51" s="98" t="s">
        <v>982</v>
      </c>
      <c r="E51" s="98">
        <v>32</v>
      </c>
      <c r="F51" s="98">
        <v>32</v>
      </c>
      <c r="G51" s="100">
        <f t="shared" si="0"/>
        <v>0</v>
      </c>
      <c r="Q51" s="29"/>
    </row>
    <row r="52" spans="1:17">
      <c r="A52" s="99"/>
      <c r="B52" s="97" t="s">
        <v>1024</v>
      </c>
      <c r="C52" s="98" t="s">
        <v>1025</v>
      </c>
      <c r="D52" s="98" t="s">
        <v>1025</v>
      </c>
      <c r="E52" s="98">
        <v>272</v>
      </c>
      <c r="F52" s="98">
        <v>272</v>
      </c>
      <c r="G52" s="100">
        <f t="shared" si="0"/>
        <v>0</v>
      </c>
      <c r="Q52" s="29"/>
    </row>
    <row r="53" spans="1:17">
      <c r="A53" s="99"/>
      <c r="B53" s="97" t="s">
        <v>1026</v>
      </c>
      <c r="C53" s="98" t="s">
        <v>1027</v>
      </c>
      <c r="D53" s="98" t="s">
        <v>1027</v>
      </c>
      <c r="E53" s="98">
        <v>200</v>
      </c>
      <c r="F53" s="98">
        <v>200</v>
      </c>
      <c r="G53" s="100">
        <f t="shared" si="0"/>
        <v>0</v>
      </c>
      <c r="Q53" s="29"/>
    </row>
    <row r="54" spans="1:17">
      <c r="A54" s="99"/>
      <c r="B54" s="97" t="s">
        <v>1028</v>
      </c>
      <c r="C54" s="98" t="s">
        <v>1029</v>
      </c>
      <c r="D54" s="98" t="s">
        <v>1029</v>
      </c>
      <c r="E54" s="98">
        <v>204</v>
      </c>
      <c r="F54" s="98">
        <v>204</v>
      </c>
      <c r="G54" s="100">
        <f t="shared" si="0"/>
        <v>0</v>
      </c>
      <c r="Q54" s="29"/>
    </row>
    <row r="55" spans="1:17">
      <c r="A55" s="99"/>
      <c r="B55" s="97" t="s">
        <v>1030</v>
      </c>
      <c r="C55" s="98" t="s">
        <v>1031</v>
      </c>
      <c r="D55" s="98" t="s">
        <v>1031</v>
      </c>
      <c r="E55" s="98">
        <v>420</v>
      </c>
      <c r="F55" s="98">
        <v>420</v>
      </c>
      <c r="G55" s="100">
        <f t="shared" si="0"/>
        <v>0</v>
      </c>
      <c r="Q55" s="29"/>
    </row>
    <row r="56" spans="1:17">
      <c r="A56" s="99"/>
      <c r="B56" s="97" t="s">
        <v>1032</v>
      </c>
      <c r="C56" s="98" t="s">
        <v>1033</v>
      </c>
      <c r="D56" s="98" t="s">
        <v>1033</v>
      </c>
      <c r="E56" s="98">
        <v>100</v>
      </c>
      <c r="F56" s="98">
        <v>100</v>
      </c>
      <c r="G56" s="100">
        <f t="shared" si="0"/>
        <v>0</v>
      </c>
      <c r="Q56" s="29"/>
    </row>
    <row r="57" spans="1:17">
      <c r="A57" s="99"/>
      <c r="B57" s="97" t="s">
        <v>1034</v>
      </c>
      <c r="C57" s="98" t="s">
        <v>1017</v>
      </c>
      <c r="D57" s="98" t="s">
        <v>1017</v>
      </c>
      <c r="E57" s="98">
        <v>104</v>
      </c>
      <c r="F57" s="98">
        <v>104</v>
      </c>
      <c r="G57" s="100">
        <f t="shared" si="0"/>
        <v>0</v>
      </c>
      <c r="Q57" s="29"/>
    </row>
    <row r="58" spans="1:17">
      <c r="A58" s="99"/>
      <c r="B58" s="97" t="s">
        <v>1035</v>
      </c>
      <c r="C58" s="98" t="s">
        <v>1036</v>
      </c>
      <c r="D58" s="98" t="s">
        <v>1036</v>
      </c>
      <c r="E58" s="98">
        <v>148</v>
      </c>
      <c r="F58" s="98">
        <v>148</v>
      </c>
      <c r="G58" s="100">
        <f t="shared" si="0"/>
        <v>0</v>
      </c>
      <c r="Q58" s="29"/>
    </row>
    <row r="59" spans="1:17">
      <c r="A59" s="99"/>
      <c r="B59" s="97" t="s">
        <v>1037</v>
      </c>
      <c r="C59" s="98" t="s">
        <v>1038</v>
      </c>
      <c r="D59" s="98" t="s">
        <v>1038</v>
      </c>
      <c r="E59" s="98">
        <v>80</v>
      </c>
      <c r="F59" s="98">
        <v>80</v>
      </c>
      <c r="G59" s="100">
        <f t="shared" si="0"/>
        <v>0</v>
      </c>
      <c r="Q59" s="29"/>
    </row>
    <row r="60" spans="1:17">
      <c r="A60" s="99"/>
      <c r="B60" s="97" t="s">
        <v>1039</v>
      </c>
      <c r="C60" s="98" t="s">
        <v>1040</v>
      </c>
      <c r="D60" s="98" t="s">
        <v>1040</v>
      </c>
      <c r="E60" s="98">
        <v>84</v>
      </c>
      <c r="F60" s="98">
        <v>84</v>
      </c>
      <c r="G60" s="100">
        <f t="shared" si="0"/>
        <v>0</v>
      </c>
      <c r="Q60" s="29"/>
    </row>
    <row r="61" spans="1:17">
      <c r="A61" s="99"/>
      <c r="B61" s="97" t="s">
        <v>1041</v>
      </c>
      <c r="C61" s="98" t="s">
        <v>1042</v>
      </c>
      <c r="D61" s="98" t="s">
        <v>1042</v>
      </c>
      <c r="E61" s="98">
        <v>128</v>
      </c>
      <c r="F61" s="98">
        <v>128</v>
      </c>
      <c r="G61" s="100">
        <f t="shared" si="0"/>
        <v>0</v>
      </c>
      <c r="Q61" s="29"/>
    </row>
    <row r="62" spans="1:17">
      <c r="A62" s="99"/>
      <c r="B62" s="97" t="s">
        <v>1043</v>
      </c>
      <c r="C62" s="98" t="s">
        <v>942</v>
      </c>
      <c r="D62" s="98" t="s">
        <v>942</v>
      </c>
      <c r="E62" s="98">
        <v>36</v>
      </c>
      <c r="F62" s="98">
        <v>36</v>
      </c>
      <c r="G62" s="100">
        <f t="shared" si="0"/>
        <v>0</v>
      </c>
      <c r="Q62" s="29"/>
    </row>
    <row r="63" spans="1:17">
      <c r="A63" s="99"/>
      <c r="B63" s="97" t="s">
        <v>1044</v>
      </c>
      <c r="C63" s="98" t="s">
        <v>944</v>
      </c>
      <c r="D63" s="98" t="s">
        <v>944</v>
      </c>
      <c r="E63" s="98">
        <v>40</v>
      </c>
      <c r="F63" s="98">
        <v>40</v>
      </c>
      <c r="G63" s="100">
        <f t="shared" si="0"/>
        <v>0</v>
      </c>
      <c r="Q63" s="29"/>
    </row>
    <row r="64" spans="1:17">
      <c r="A64" s="99"/>
      <c r="B64" s="97" t="s">
        <v>1045</v>
      </c>
      <c r="C64" s="98" t="s">
        <v>1021</v>
      </c>
      <c r="D64" s="98" t="s">
        <v>1021</v>
      </c>
      <c r="E64" s="98">
        <v>68</v>
      </c>
      <c r="F64" s="98">
        <v>68</v>
      </c>
      <c r="G64" s="100">
        <f t="shared" si="0"/>
        <v>0</v>
      </c>
      <c r="Q64" s="29"/>
    </row>
    <row r="65" spans="1:17">
      <c r="A65" s="99"/>
      <c r="B65" s="97" t="s">
        <v>1046</v>
      </c>
      <c r="C65" s="98" t="s">
        <v>1047</v>
      </c>
      <c r="D65" s="98" t="s">
        <v>1047</v>
      </c>
      <c r="E65" s="98">
        <v>60</v>
      </c>
      <c r="F65" s="98">
        <v>60</v>
      </c>
      <c r="G65" s="100">
        <f t="shared" si="0"/>
        <v>0</v>
      </c>
      <c r="Q65" s="29"/>
    </row>
    <row r="66" spans="1:17">
      <c r="A66" s="99"/>
      <c r="B66" s="97" t="s">
        <v>1048</v>
      </c>
      <c r="C66" s="98" t="s">
        <v>1013</v>
      </c>
      <c r="D66" s="98" t="s">
        <v>1013</v>
      </c>
      <c r="E66" s="98">
        <v>64</v>
      </c>
      <c r="F66" s="98">
        <v>64</v>
      </c>
      <c r="G66" s="100">
        <f t="shared" ref="G66:G129" si="1">(F66-E66)/100</f>
        <v>0</v>
      </c>
      <c r="Q66" s="29"/>
    </row>
    <row r="67" spans="1:17">
      <c r="A67" s="99"/>
      <c r="B67" s="97" t="s">
        <v>1049</v>
      </c>
      <c r="C67" s="98" t="s">
        <v>1050</v>
      </c>
      <c r="D67" s="98" t="s">
        <v>1050</v>
      </c>
      <c r="E67" s="98">
        <v>88</v>
      </c>
      <c r="F67" s="98">
        <v>88</v>
      </c>
      <c r="G67" s="100">
        <f t="shared" si="1"/>
        <v>0</v>
      </c>
      <c r="Q67" s="29"/>
    </row>
    <row r="68" spans="1:17">
      <c r="A68" s="99"/>
      <c r="B68" s="97" t="s">
        <v>1051</v>
      </c>
      <c r="C68" s="98" t="s">
        <v>1052</v>
      </c>
      <c r="D68" s="98" t="s">
        <v>1052</v>
      </c>
      <c r="E68" s="98">
        <v>2.1</v>
      </c>
      <c r="F68" s="98">
        <v>2.1</v>
      </c>
      <c r="G68" s="100">
        <f t="shared" si="1"/>
        <v>0</v>
      </c>
      <c r="Q68" s="29"/>
    </row>
    <row r="69" spans="1:17">
      <c r="A69" s="99"/>
      <c r="B69" s="97" t="s">
        <v>1053</v>
      </c>
      <c r="C69" s="98" t="s">
        <v>1052</v>
      </c>
      <c r="D69" s="98" t="s">
        <v>1052</v>
      </c>
      <c r="E69" s="98">
        <v>2.1</v>
      </c>
      <c r="F69" s="98">
        <v>2.1</v>
      </c>
      <c r="G69" s="100">
        <f t="shared" si="1"/>
        <v>0</v>
      </c>
      <c r="Q69" s="29"/>
    </row>
    <row r="70" spans="1:17">
      <c r="A70" s="99"/>
      <c r="B70" s="97" t="s">
        <v>1054</v>
      </c>
      <c r="C70" s="98" t="s">
        <v>1055</v>
      </c>
      <c r="D70" s="98" t="s">
        <v>1055</v>
      </c>
      <c r="E70" s="98">
        <v>8.1</v>
      </c>
      <c r="F70" s="98">
        <v>8.1</v>
      </c>
      <c r="G70" s="100">
        <f t="shared" si="1"/>
        <v>0</v>
      </c>
      <c r="Q70" s="29"/>
    </row>
    <row r="71" spans="1:17">
      <c r="A71" s="99"/>
      <c r="B71" s="97" t="s">
        <v>1056</v>
      </c>
      <c r="C71" s="98" t="s">
        <v>996</v>
      </c>
      <c r="D71" s="98" t="s">
        <v>996</v>
      </c>
      <c r="E71" s="98">
        <v>28</v>
      </c>
      <c r="F71" s="98">
        <v>28</v>
      </c>
      <c r="G71" s="100">
        <f t="shared" si="1"/>
        <v>0</v>
      </c>
      <c r="Q71" s="29"/>
    </row>
    <row r="72" spans="1:17">
      <c r="A72" s="99"/>
      <c r="B72" s="97" t="s">
        <v>1057</v>
      </c>
      <c r="C72" s="98" t="s">
        <v>982</v>
      </c>
      <c r="D72" s="98" t="s">
        <v>982</v>
      </c>
      <c r="E72" s="98">
        <v>32</v>
      </c>
      <c r="F72" s="98">
        <v>32</v>
      </c>
      <c r="G72" s="100">
        <f t="shared" si="1"/>
        <v>0</v>
      </c>
      <c r="Q72" s="29"/>
    </row>
    <row r="73" spans="1:17">
      <c r="A73" s="99"/>
      <c r="B73" s="97" t="s">
        <v>1058</v>
      </c>
      <c r="C73" s="98" t="s">
        <v>973</v>
      </c>
      <c r="D73" s="98" t="s">
        <v>973</v>
      </c>
      <c r="E73" s="98">
        <v>44</v>
      </c>
      <c r="F73" s="98">
        <v>44</v>
      </c>
      <c r="G73" s="100">
        <f t="shared" si="1"/>
        <v>0</v>
      </c>
      <c r="Q73" s="29"/>
    </row>
    <row r="74" spans="1:17">
      <c r="A74" s="99"/>
      <c r="B74" s="97" t="s">
        <v>1059</v>
      </c>
      <c r="C74" s="98" t="s">
        <v>942</v>
      </c>
      <c r="D74" s="98" t="s">
        <v>942</v>
      </c>
      <c r="E74" s="98">
        <v>36</v>
      </c>
      <c r="F74" s="98">
        <v>36</v>
      </c>
      <c r="G74" s="100">
        <f t="shared" si="1"/>
        <v>0</v>
      </c>
      <c r="Q74" s="29"/>
    </row>
    <row r="75" spans="1:17">
      <c r="A75" s="99"/>
      <c r="B75" s="97" t="s">
        <v>1060</v>
      </c>
      <c r="C75" s="98" t="s">
        <v>944</v>
      </c>
      <c r="D75" s="98" t="s">
        <v>944</v>
      </c>
      <c r="E75" s="98">
        <v>40</v>
      </c>
      <c r="F75" s="98">
        <v>40</v>
      </c>
      <c r="G75" s="100">
        <f t="shared" si="1"/>
        <v>0</v>
      </c>
      <c r="Q75" s="29"/>
    </row>
    <row r="76" spans="1:17">
      <c r="A76" s="99"/>
      <c r="B76" s="97" t="s">
        <v>1061</v>
      </c>
      <c r="C76" s="98" t="s">
        <v>950</v>
      </c>
      <c r="D76" s="98" t="s">
        <v>950</v>
      </c>
      <c r="E76" s="98">
        <v>56</v>
      </c>
      <c r="F76" s="98">
        <v>56</v>
      </c>
      <c r="G76" s="100">
        <f t="shared" si="1"/>
        <v>0</v>
      </c>
      <c r="Q76" s="29"/>
    </row>
    <row r="77" spans="1:17">
      <c r="A77" s="99"/>
      <c r="B77" s="97" t="s">
        <v>1062</v>
      </c>
      <c r="C77" s="98" t="s">
        <v>1063</v>
      </c>
      <c r="D77" s="98" t="s">
        <v>1063</v>
      </c>
      <c r="E77" s="98">
        <v>212</v>
      </c>
      <c r="F77" s="98">
        <v>212</v>
      </c>
      <c r="G77" s="100">
        <f t="shared" si="1"/>
        <v>0</v>
      </c>
      <c r="Q77" s="29"/>
    </row>
    <row r="78" spans="1:17">
      <c r="A78" s="99"/>
      <c r="B78" s="97" t="s">
        <v>1064</v>
      </c>
      <c r="C78" s="98" t="s">
        <v>1065</v>
      </c>
      <c r="D78" s="98" t="s">
        <v>1065</v>
      </c>
      <c r="E78" s="98">
        <v>216</v>
      </c>
      <c r="F78" s="98">
        <v>216</v>
      </c>
      <c r="G78" s="100">
        <f t="shared" si="1"/>
        <v>0</v>
      </c>
      <c r="Q78" s="29"/>
    </row>
    <row r="79" spans="1:17">
      <c r="A79" s="99"/>
      <c r="B79" s="97" t="s">
        <v>1066</v>
      </c>
      <c r="C79" s="98" t="s">
        <v>1067</v>
      </c>
      <c r="D79" s="98" t="s">
        <v>1067</v>
      </c>
      <c r="E79" s="98">
        <v>404</v>
      </c>
      <c r="F79" s="98">
        <v>404</v>
      </c>
      <c r="G79" s="100">
        <f t="shared" si="1"/>
        <v>0</v>
      </c>
      <c r="Q79" s="29"/>
    </row>
    <row r="80" spans="1:17">
      <c r="A80" s="99"/>
      <c r="B80" s="97" t="s">
        <v>1068</v>
      </c>
      <c r="C80" s="98" t="s">
        <v>942</v>
      </c>
      <c r="D80" s="98" t="s">
        <v>942</v>
      </c>
      <c r="E80" s="98">
        <v>36</v>
      </c>
      <c r="F80" s="98">
        <v>36</v>
      </c>
      <c r="G80" s="100">
        <f t="shared" si="1"/>
        <v>0</v>
      </c>
      <c r="Q80" s="29"/>
    </row>
    <row r="81" spans="1:17">
      <c r="A81" s="99"/>
      <c r="B81" s="97" t="s">
        <v>1069</v>
      </c>
      <c r="C81" s="98" t="s">
        <v>944</v>
      </c>
      <c r="D81" s="98" t="s">
        <v>944</v>
      </c>
      <c r="E81" s="98">
        <v>40</v>
      </c>
      <c r="F81" s="98">
        <v>40</v>
      </c>
      <c r="G81" s="100">
        <f t="shared" si="1"/>
        <v>0</v>
      </c>
      <c r="Q81" s="29"/>
    </row>
    <row r="82" spans="1:17">
      <c r="A82" s="99"/>
      <c r="B82" s="97" t="s">
        <v>1070</v>
      </c>
      <c r="C82" s="98" t="s">
        <v>950</v>
      </c>
      <c r="D82" s="98" t="s">
        <v>950</v>
      </c>
      <c r="E82" s="98">
        <v>56</v>
      </c>
      <c r="F82" s="98">
        <v>56</v>
      </c>
      <c r="G82" s="100">
        <f t="shared" si="1"/>
        <v>0</v>
      </c>
      <c r="Q82" s="29"/>
    </row>
    <row r="83" spans="1:17">
      <c r="A83" s="99"/>
      <c r="B83" s="97" t="s">
        <v>1071</v>
      </c>
      <c r="C83" s="98" t="s">
        <v>1065</v>
      </c>
      <c r="D83" s="98" t="s">
        <v>1065</v>
      </c>
      <c r="E83" s="98">
        <v>216</v>
      </c>
      <c r="F83" s="98">
        <v>216</v>
      </c>
      <c r="G83" s="100">
        <f t="shared" si="1"/>
        <v>0</v>
      </c>
      <c r="Q83" s="29"/>
    </row>
    <row r="84" spans="1:17">
      <c r="A84" s="99"/>
      <c r="B84" s="97" t="s">
        <v>1072</v>
      </c>
      <c r="C84" s="98" t="s">
        <v>1073</v>
      </c>
      <c r="D84" s="98" t="s">
        <v>1073</v>
      </c>
      <c r="E84" s="98">
        <v>220</v>
      </c>
      <c r="F84" s="98">
        <v>220</v>
      </c>
      <c r="G84" s="100">
        <f t="shared" si="1"/>
        <v>0</v>
      </c>
      <c r="Q84" s="29"/>
    </row>
    <row r="85" spans="1:17">
      <c r="A85" s="99"/>
      <c r="B85" s="97" t="s">
        <v>1074</v>
      </c>
      <c r="C85" s="98" t="s">
        <v>1075</v>
      </c>
      <c r="D85" s="98" t="s">
        <v>1075</v>
      </c>
      <c r="E85" s="98">
        <v>480</v>
      </c>
      <c r="F85" s="98">
        <v>480</v>
      </c>
      <c r="G85" s="100">
        <f t="shared" si="1"/>
        <v>0</v>
      </c>
      <c r="Q85" s="29"/>
    </row>
    <row r="86" spans="1:17">
      <c r="A86" s="99"/>
      <c r="B86" s="97" t="s">
        <v>1076</v>
      </c>
      <c r="C86" s="98" t="s">
        <v>1077</v>
      </c>
      <c r="D86" s="98" t="s">
        <v>1077</v>
      </c>
      <c r="E86" s="98">
        <v>344</v>
      </c>
      <c r="F86" s="98">
        <v>344</v>
      </c>
      <c r="G86" s="100">
        <f t="shared" si="1"/>
        <v>0</v>
      </c>
      <c r="Q86" s="29"/>
    </row>
    <row r="87" spans="1:17">
      <c r="A87" s="99"/>
      <c r="B87" s="97" t="s">
        <v>1078</v>
      </c>
      <c r="C87" s="98" t="s">
        <v>1079</v>
      </c>
      <c r="D87" s="98" t="s">
        <v>1079</v>
      </c>
      <c r="E87" s="98">
        <v>348</v>
      </c>
      <c r="F87" s="98">
        <v>348</v>
      </c>
      <c r="G87" s="100">
        <f t="shared" si="1"/>
        <v>0</v>
      </c>
      <c r="Q87" s="29"/>
    </row>
    <row r="88" spans="1:17">
      <c r="A88" s="99"/>
      <c r="B88" s="97" t="s">
        <v>1080</v>
      </c>
      <c r="C88" s="98" t="s">
        <v>1081</v>
      </c>
      <c r="D88" s="98" t="s">
        <v>1081</v>
      </c>
      <c r="E88" s="98">
        <v>524</v>
      </c>
      <c r="F88" s="98">
        <v>524</v>
      </c>
      <c r="G88" s="100">
        <f t="shared" si="1"/>
        <v>0</v>
      </c>
      <c r="Q88" s="29"/>
    </row>
    <row r="89" spans="1:17">
      <c r="A89" s="99"/>
      <c r="B89" s="97" t="s">
        <v>1082</v>
      </c>
      <c r="C89" s="98" t="s">
        <v>1083</v>
      </c>
      <c r="D89" s="98" t="s">
        <v>1083</v>
      </c>
      <c r="E89" s="98">
        <v>96</v>
      </c>
      <c r="F89" s="98">
        <v>96</v>
      </c>
      <c r="G89" s="100">
        <f t="shared" si="1"/>
        <v>0</v>
      </c>
      <c r="Q89" s="29"/>
    </row>
    <row r="90" spans="1:17">
      <c r="A90" s="99"/>
      <c r="B90" s="97" t="s">
        <v>1084</v>
      </c>
      <c r="C90" s="98" t="s">
        <v>1033</v>
      </c>
      <c r="D90" s="98" t="s">
        <v>1033</v>
      </c>
      <c r="E90" s="98">
        <v>100</v>
      </c>
      <c r="F90" s="98">
        <v>100</v>
      </c>
      <c r="G90" s="100">
        <f t="shared" si="1"/>
        <v>0</v>
      </c>
      <c r="Q90" s="29"/>
    </row>
    <row r="91" spans="1:17">
      <c r="A91" s="99"/>
      <c r="B91" s="97" t="s">
        <v>1085</v>
      </c>
      <c r="C91" s="98" t="s">
        <v>1086</v>
      </c>
      <c r="D91" s="98" t="s">
        <v>1086</v>
      </c>
      <c r="E91" s="98">
        <v>144</v>
      </c>
      <c r="F91" s="98">
        <v>144</v>
      </c>
      <c r="G91" s="100">
        <f t="shared" si="1"/>
        <v>0</v>
      </c>
      <c r="Q91" s="29"/>
    </row>
    <row r="92" spans="1:17">
      <c r="A92" s="99"/>
      <c r="B92" s="97" t="s">
        <v>1087</v>
      </c>
      <c r="C92" s="98" t="s">
        <v>1088</v>
      </c>
      <c r="D92" s="98" t="s">
        <v>1088</v>
      </c>
      <c r="E92" s="98">
        <v>1.8</v>
      </c>
      <c r="F92" s="98">
        <v>1.8</v>
      </c>
      <c r="G92" s="100">
        <f t="shared" si="1"/>
        <v>0</v>
      </c>
      <c r="Q92" s="29"/>
    </row>
    <row r="93" spans="1:17">
      <c r="A93" s="99"/>
      <c r="B93" s="97" t="s">
        <v>1089</v>
      </c>
      <c r="C93" s="98" t="s">
        <v>1088</v>
      </c>
      <c r="D93" s="98" t="s">
        <v>1088</v>
      </c>
      <c r="E93" s="98">
        <v>1.8</v>
      </c>
      <c r="F93" s="98">
        <v>1.8</v>
      </c>
      <c r="G93" s="100">
        <f t="shared" si="1"/>
        <v>0</v>
      </c>
      <c r="Q93" s="29"/>
    </row>
    <row r="94" spans="1:17">
      <c r="A94" s="99"/>
      <c r="B94" s="97" t="s">
        <v>1090</v>
      </c>
      <c r="C94" s="98" t="s">
        <v>1091</v>
      </c>
      <c r="D94" s="98" t="s">
        <v>1091</v>
      </c>
      <c r="E94" s="98">
        <v>6.3</v>
      </c>
      <c r="F94" s="98">
        <v>6.3</v>
      </c>
      <c r="G94" s="100">
        <f t="shared" si="1"/>
        <v>0</v>
      </c>
      <c r="Q94" s="29"/>
    </row>
    <row r="95" spans="1:17">
      <c r="A95" s="99"/>
      <c r="B95" s="97" t="s">
        <v>1092</v>
      </c>
      <c r="C95" s="98" t="s">
        <v>1093</v>
      </c>
      <c r="D95" s="98" t="s">
        <v>1094</v>
      </c>
      <c r="E95" s="98">
        <v>9.1</v>
      </c>
      <c r="F95" s="98">
        <v>11</v>
      </c>
      <c r="G95" s="100">
        <f t="shared" si="1"/>
        <v>1.9000000000000003E-2</v>
      </c>
      <c r="Q95" s="29"/>
    </row>
    <row r="96" spans="1:17">
      <c r="A96" s="99"/>
      <c r="B96" s="97" t="s">
        <v>1095</v>
      </c>
      <c r="C96" s="98" t="s">
        <v>1093</v>
      </c>
      <c r="D96" s="98" t="s">
        <v>1094</v>
      </c>
      <c r="E96" s="98">
        <v>9.1</v>
      </c>
      <c r="F96" s="98">
        <v>11</v>
      </c>
      <c r="G96" s="100">
        <f t="shared" si="1"/>
        <v>1.9000000000000003E-2</v>
      </c>
      <c r="Q96" s="29"/>
    </row>
    <row r="97" spans="1:17">
      <c r="A97" s="99"/>
      <c r="B97" s="97" t="s">
        <v>1096</v>
      </c>
      <c r="C97" s="98" t="s">
        <v>1097</v>
      </c>
      <c r="D97" s="98" t="s">
        <v>1098</v>
      </c>
      <c r="E97" s="98">
        <v>224</v>
      </c>
      <c r="F97" s="98">
        <v>227</v>
      </c>
      <c r="G97" s="100">
        <f t="shared" si="1"/>
        <v>0.03</v>
      </c>
      <c r="Q97" s="29"/>
    </row>
    <row r="98" spans="1:17">
      <c r="A98" s="99"/>
      <c r="B98" s="97" t="s">
        <v>1099</v>
      </c>
      <c r="C98" s="98" t="s">
        <v>946</v>
      </c>
      <c r="D98" s="98" t="s">
        <v>946</v>
      </c>
      <c r="E98" s="98">
        <v>280</v>
      </c>
      <c r="F98" s="98">
        <v>280</v>
      </c>
      <c r="G98" s="100">
        <f t="shared" si="1"/>
        <v>0</v>
      </c>
      <c r="Q98" s="29"/>
    </row>
    <row r="99" spans="1:17">
      <c r="A99" s="99"/>
      <c r="B99" s="97" t="s">
        <v>1100</v>
      </c>
      <c r="C99" s="98" t="s">
        <v>1101</v>
      </c>
      <c r="D99" s="98" t="s">
        <v>1101</v>
      </c>
      <c r="E99" s="98">
        <v>284</v>
      </c>
      <c r="F99" s="98">
        <v>284</v>
      </c>
      <c r="G99" s="100">
        <f t="shared" si="1"/>
        <v>0</v>
      </c>
      <c r="Q99" s="29"/>
    </row>
    <row r="100" spans="1:17">
      <c r="A100" s="99"/>
      <c r="B100" s="97" t="s">
        <v>1102</v>
      </c>
      <c r="C100" s="98" t="s">
        <v>1081</v>
      </c>
      <c r="D100" s="98" t="s">
        <v>1081</v>
      </c>
      <c r="E100" s="98">
        <v>524</v>
      </c>
      <c r="F100" s="98">
        <v>524</v>
      </c>
      <c r="G100" s="100">
        <f t="shared" si="1"/>
        <v>0</v>
      </c>
      <c r="Q100" s="29"/>
    </row>
    <row r="101" spans="1:17">
      <c r="A101" s="99"/>
      <c r="B101" s="97" t="s">
        <v>1103</v>
      </c>
      <c r="C101" s="98" t="s">
        <v>942</v>
      </c>
      <c r="D101" s="98" t="s">
        <v>942</v>
      </c>
      <c r="E101" s="98">
        <v>36</v>
      </c>
      <c r="F101" s="98">
        <v>36</v>
      </c>
      <c r="G101" s="100">
        <f t="shared" si="1"/>
        <v>0</v>
      </c>
      <c r="Q101" s="29"/>
    </row>
    <row r="102" spans="1:17">
      <c r="A102" s="99"/>
      <c r="B102" s="97" t="s">
        <v>1104</v>
      </c>
      <c r="C102" s="98" t="s">
        <v>944</v>
      </c>
      <c r="D102" s="98" t="s">
        <v>944</v>
      </c>
      <c r="E102" s="98">
        <v>40</v>
      </c>
      <c r="F102" s="98">
        <v>40</v>
      </c>
      <c r="G102" s="100">
        <f t="shared" si="1"/>
        <v>0</v>
      </c>
      <c r="Q102" s="29"/>
    </row>
    <row r="103" spans="1:17">
      <c r="A103" s="99"/>
      <c r="B103" s="97" t="s">
        <v>1105</v>
      </c>
      <c r="C103" s="98" t="s">
        <v>1106</v>
      </c>
      <c r="D103" s="98" t="s">
        <v>1106</v>
      </c>
      <c r="E103" s="98">
        <v>136</v>
      </c>
      <c r="F103" s="98">
        <v>136</v>
      </c>
      <c r="G103" s="100">
        <f t="shared" si="1"/>
        <v>0</v>
      </c>
      <c r="Q103" s="29"/>
    </row>
    <row r="104" spans="1:17">
      <c r="A104" s="99"/>
      <c r="B104" s="97" t="s">
        <v>1107</v>
      </c>
      <c r="C104" s="98" t="s">
        <v>1036</v>
      </c>
      <c r="D104" s="98" t="s">
        <v>1036</v>
      </c>
      <c r="E104" s="98">
        <v>148</v>
      </c>
      <c r="F104" s="98">
        <v>148</v>
      </c>
      <c r="G104" s="100">
        <f t="shared" si="1"/>
        <v>0</v>
      </c>
      <c r="Q104" s="29"/>
    </row>
    <row r="105" spans="1:17">
      <c r="A105" s="99"/>
      <c r="B105" s="97" t="s">
        <v>1108</v>
      </c>
      <c r="C105" s="98" t="s">
        <v>1109</v>
      </c>
      <c r="D105" s="98" t="s">
        <v>1109</v>
      </c>
      <c r="E105" s="98">
        <v>152</v>
      </c>
      <c r="F105" s="98">
        <v>152</v>
      </c>
      <c r="G105" s="100">
        <f t="shared" si="1"/>
        <v>0</v>
      </c>
      <c r="Q105" s="29"/>
    </row>
    <row r="106" spans="1:17">
      <c r="A106" s="99"/>
      <c r="B106" s="97" t="s">
        <v>1110</v>
      </c>
      <c r="C106" s="98" t="s">
        <v>1111</v>
      </c>
      <c r="D106" s="98" t="s">
        <v>1111</v>
      </c>
      <c r="E106" s="98">
        <v>236</v>
      </c>
      <c r="F106" s="98">
        <v>236</v>
      </c>
      <c r="G106" s="100">
        <f t="shared" si="1"/>
        <v>0</v>
      </c>
      <c r="Q106" s="29"/>
    </row>
    <row r="107" spans="1:17">
      <c r="A107" s="101" t="s">
        <v>1112</v>
      </c>
      <c r="B107" s="102" t="s">
        <v>1113</v>
      </c>
      <c r="C107" s="103" t="s">
        <v>948</v>
      </c>
      <c r="D107" s="103" t="s">
        <v>948</v>
      </c>
      <c r="E107" s="103">
        <v>52</v>
      </c>
      <c r="F107" s="103">
        <v>52</v>
      </c>
      <c r="G107" s="100">
        <f t="shared" si="1"/>
        <v>0</v>
      </c>
      <c r="Q107" s="29"/>
    </row>
    <row r="108" spans="1:17">
      <c r="A108" s="99"/>
      <c r="B108" s="102" t="s">
        <v>1114</v>
      </c>
      <c r="C108" s="103" t="s">
        <v>950</v>
      </c>
      <c r="D108" s="103" t="s">
        <v>950</v>
      </c>
      <c r="E108" s="103">
        <v>56</v>
      </c>
      <c r="F108" s="103">
        <v>56</v>
      </c>
      <c r="G108" s="100">
        <f t="shared" si="1"/>
        <v>0</v>
      </c>
      <c r="Q108" s="29"/>
    </row>
    <row r="109" spans="1:17">
      <c r="A109" s="99"/>
      <c r="B109" s="102" t="s">
        <v>1115</v>
      </c>
      <c r="C109" s="103" t="s">
        <v>1050</v>
      </c>
      <c r="D109" s="103" t="s">
        <v>1050</v>
      </c>
      <c r="E109" s="103">
        <v>88</v>
      </c>
      <c r="F109" s="103">
        <v>88</v>
      </c>
      <c r="G109" s="100">
        <f t="shared" si="1"/>
        <v>0</v>
      </c>
      <c r="Q109" s="29"/>
    </row>
    <row r="110" spans="1:17">
      <c r="A110" s="101" t="s">
        <v>1112</v>
      </c>
      <c r="B110" s="102" t="s">
        <v>1116</v>
      </c>
      <c r="C110" s="103" t="s">
        <v>1117</v>
      </c>
      <c r="D110" s="103" t="s">
        <v>1117</v>
      </c>
      <c r="E110" s="103">
        <v>512</v>
      </c>
      <c r="F110" s="103">
        <v>512</v>
      </c>
      <c r="G110" s="100">
        <f t="shared" si="1"/>
        <v>0</v>
      </c>
      <c r="Q110" s="29"/>
    </row>
    <row r="111" spans="1:17">
      <c r="A111" s="104"/>
      <c r="B111" s="102" t="s">
        <v>1118</v>
      </c>
      <c r="C111" s="103" t="s">
        <v>1119</v>
      </c>
      <c r="D111" s="103" t="s">
        <v>1119</v>
      </c>
      <c r="E111" s="103">
        <v>516</v>
      </c>
      <c r="F111" s="103">
        <v>516</v>
      </c>
      <c r="G111" s="100">
        <f t="shared" si="1"/>
        <v>0</v>
      </c>
      <c r="Q111" s="29"/>
    </row>
    <row r="112" spans="1:17">
      <c r="A112" s="104"/>
      <c r="B112" s="102" t="s">
        <v>1120</v>
      </c>
      <c r="C112" s="103" t="s">
        <v>1121</v>
      </c>
      <c r="D112" s="103" t="s">
        <v>1121</v>
      </c>
      <c r="E112" s="103">
        <v>672</v>
      </c>
      <c r="F112" s="103">
        <v>672</v>
      </c>
      <c r="G112" s="100">
        <f t="shared" si="1"/>
        <v>0</v>
      </c>
      <c r="Q112" s="29"/>
    </row>
    <row r="113" spans="1:17">
      <c r="A113" s="104"/>
      <c r="B113" s="102" t="s">
        <v>1122</v>
      </c>
      <c r="C113" s="103" t="s">
        <v>1123</v>
      </c>
      <c r="D113" s="103" t="s">
        <v>1123</v>
      </c>
      <c r="E113" s="103">
        <v>492</v>
      </c>
      <c r="F113" s="103">
        <v>492</v>
      </c>
      <c r="G113" s="100">
        <f t="shared" si="1"/>
        <v>0</v>
      </c>
      <c r="Q113" s="29"/>
    </row>
    <row r="114" spans="1:17">
      <c r="A114" s="104"/>
      <c r="B114" s="102" t="s">
        <v>1124</v>
      </c>
      <c r="C114" s="103" t="s">
        <v>1125</v>
      </c>
      <c r="D114" s="103" t="s">
        <v>1125</v>
      </c>
      <c r="E114" s="103">
        <v>496</v>
      </c>
      <c r="F114" s="103">
        <v>496</v>
      </c>
      <c r="G114" s="100">
        <f t="shared" si="1"/>
        <v>0</v>
      </c>
      <c r="Q114" s="29"/>
    </row>
    <row r="115" spans="1:17">
      <c r="A115" s="104"/>
      <c r="B115" s="102" t="s">
        <v>1126</v>
      </c>
      <c r="C115" s="103" t="s">
        <v>1127</v>
      </c>
      <c r="D115" s="103" t="s">
        <v>1127</v>
      </c>
      <c r="E115" s="103">
        <v>652</v>
      </c>
      <c r="F115" s="103">
        <v>652</v>
      </c>
      <c r="G115" s="100">
        <f t="shared" si="1"/>
        <v>0</v>
      </c>
      <c r="Q115" s="29"/>
    </row>
    <row r="116" spans="1:17">
      <c r="A116" s="104"/>
      <c r="B116" s="102" t="s">
        <v>1128</v>
      </c>
      <c r="C116" s="103" t="s">
        <v>1129</v>
      </c>
      <c r="D116" s="103" t="s">
        <v>1129</v>
      </c>
      <c r="E116" s="103">
        <v>2.2000000000000002</v>
      </c>
      <c r="F116" s="103">
        <v>2.2000000000000002</v>
      </c>
      <c r="G116" s="100">
        <f t="shared" si="1"/>
        <v>0</v>
      </c>
      <c r="Q116" s="29"/>
    </row>
    <row r="117" spans="1:17">
      <c r="A117" s="104"/>
      <c r="B117" s="102" t="s">
        <v>1130</v>
      </c>
      <c r="C117" s="103" t="s">
        <v>1129</v>
      </c>
      <c r="D117" s="103" t="s">
        <v>1129</v>
      </c>
      <c r="E117" s="103">
        <v>2.2000000000000002</v>
      </c>
      <c r="F117" s="103">
        <v>2.2000000000000002</v>
      </c>
      <c r="G117" s="100">
        <f t="shared" si="1"/>
        <v>0</v>
      </c>
      <c r="Q117" s="29"/>
    </row>
    <row r="118" spans="1:17">
      <c r="A118" s="104"/>
      <c r="B118" s="102" t="s">
        <v>1131</v>
      </c>
      <c r="C118" s="103" t="s">
        <v>952</v>
      </c>
      <c r="D118" s="103" t="s">
        <v>952</v>
      </c>
      <c r="E118" s="103">
        <v>2.6</v>
      </c>
      <c r="F118" s="103">
        <v>2.6</v>
      </c>
      <c r="G118" s="100">
        <f t="shared" si="1"/>
        <v>0</v>
      </c>
      <c r="Q118" s="29"/>
    </row>
    <row r="119" spans="1:17">
      <c r="A119" s="104"/>
      <c r="B119" s="102" t="s">
        <v>1132</v>
      </c>
      <c r="C119" s="103" t="s">
        <v>952</v>
      </c>
      <c r="D119" s="103" t="s">
        <v>952</v>
      </c>
      <c r="E119" s="103">
        <v>2.6</v>
      </c>
      <c r="F119" s="103">
        <v>2.6</v>
      </c>
      <c r="G119" s="100">
        <f t="shared" si="1"/>
        <v>0</v>
      </c>
      <c r="Q119" s="29"/>
    </row>
    <row r="120" spans="1:17">
      <c r="A120" s="104"/>
      <c r="B120" s="102" t="s">
        <v>1133</v>
      </c>
      <c r="C120" s="103" t="s">
        <v>1134</v>
      </c>
      <c r="D120" s="103" t="s">
        <v>1134</v>
      </c>
      <c r="E120" s="103">
        <v>50</v>
      </c>
      <c r="F120" s="103">
        <v>50</v>
      </c>
      <c r="G120" s="100">
        <f t="shared" si="1"/>
        <v>0</v>
      </c>
      <c r="Q120" s="29"/>
    </row>
    <row r="121" spans="1:17">
      <c r="A121" s="104"/>
      <c r="B121" s="102" t="s">
        <v>1135</v>
      </c>
      <c r="C121" s="103" t="s">
        <v>1136</v>
      </c>
      <c r="D121" s="103" t="s">
        <v>1136</v>
      </c>
      <c r="E121" s="103">
        <v>392</v>
      </c>
      <c r="F121" s="103">
        <v>392</v>
      </c>
      <c r="G121" s="100">
        <f t="shared" si="1"/>
        <v>0</v>
      </c>
      <c r="Q121" s="29"/>
    </row>
    <row r="122" spans="1:17">
      <c r="A122" s="104"/>
      <c r="B122" s="102" t="s">
        <v>1137</v>
      </c>
      <c r="C122" s="103" t="s">
        <v>1138</v>
      </c>
      <c r="D122" s="103" t="s">
        <v>1138</v>
      </c>
      <c r="E122" s="103">
        <v>396</v>
      </c>
      <c r="F122" s="103">
        <v>396</v>
      </c>
      <c r="G122" s="100">
        <f t="shared" si="1"/>
        <v>0</v>
      </c>
      <c r="Q122" s="29"/>
    </row>
    <row r="123" spans="1:17">
      <c r="A123" s="104"/>
      <c r="B123" s="102" t="s">
        <v>1139</v>
      </c>
      <c r="C123" s="103" t="s">
        <v>952</v>
      </c>
      <c r="D123" s="103" t="s">
        <v>952</v>
      </c>
      <c r="E123" s="103">
        <v>2.6</v>
      </c>
      <c r="F123" s="103">
        <v>2.6</v>
      </c>
      <c r="G123" s="100">
        <f t="shared" si="1"/>
        <v>0</v>
      </c>
      <c r="Q123" s="29"/>
    </row>
    <row r="124" spans="1:17">
      <c r="A124" s="104"/>
      <c r="B124" s="102" t="s">
        <v>1140</v>
      </c>
      <c r="C124" s="103" t="s">
        <v>952</v>
      </c>
      <c r="D124" s="103" t="s">
        <v>952</v>
      </c>
      <c r="E124" s="103">
        <v>2.6</v>
      </c>
      <c r="F124" s="103">
        <v>2.6</v>
      </c>
      <c r="G124" s="100">
        <f t="shared" si="1"/>
        <v>0</v>
      </c>
      <c r="Q124" s="29"/>
    </row>
    <row r="125" spans="1:17">
      <c r="A125" s="104"/>
      <c r="B125" s="102" t="s">
        <v>1141</v>
      </c>
      <c r="C125" s="103" t="s">
        <v>1142</v>
      </c>
      <c r="D125" s="103" t="s">
        <v>1142</v>
      </c>
      <c r="E125" s="103">
        <v>21</v>
      </c>
      <c r="F125" s="103">
        <v>21</v>
      </c>
      <c r="G125" s="100">
        <f t="shared" si="1"/>
        <v>0</v>
      </c>
      <c r="Q125" s="29"/>
    </row>
    <row r="126" spans="1:17">
      <c r="A126" s="104"/>
      <c r="B126" s="102" t="s">
        <v>1143</v>
      </c>
      <c r="C126" s="103" t="s">
        <v>1129</v>
      </c>
      <c r="D126" s="103" t="s">
        <v>1129</v>
      </c>
      <c r="E126" s="103">
        <v>2.2000000000000002</v>
      </c>
      <c r="F126" s="103">
        <v>2.2000000000000002</v>
      </c>
      <c r="G126" s="100">
        <f t="shared" si="1"/>
        <v>0</v>
      </c>
      <c r="Q126" s="29"/>
    </row>
    <row r="127" spans="1:17">
      <c r="A127" s="104"/>
      <c r="B127" s="102" t="s">
        <v>1144</v>
      </c>
      <c r="C127" s="103" t="s">
        <v>1129</v>
      </c>
      <c r="D127" s="103" t="s">
        <v>1129</v>
      </c>
      <c r="E127" s="103">
        <v>2.2000000000000002</v>
      </c>
      <c r="F127" s="103">
        <v>2.2000000000000002</v>
      </c>
      <c r="G127" s="100">
        <f t="shared" si="1"/>
        <v>0</v>
      </c>
      <c r="Q127" s="29"/>
    </row>
    <row r="128" spans="1:17">
      <c r="A128" s="104"/>
      <c r="B128" s="102" t="s">
        <v>1145</v>
      </c>
      <c r="C128" s="103" t="s">
        <v>1129</v>
      </c>
      <c r="D128" s="103" t="s">
        <v>1129</v>
      </c>
      <c r="E128" s="103">
        <v>2.2000000000000002</v>
      </c>
      <c r="F128" s="103">
        <v>2.2000000000000002</v>
      </c>
      <c r="G128" s="100">
        <f t="shared" si="1"/>
        <v>0</v>
      </c>
      <c r="Q128" s="29"/>
    </row>
    <row r="129" spans="1:17">
      <c r="A129" s="104"/>
      <c r="B129" s="102" t="s">
        <v>1146</v>
      </c>
      <c r="C129" s="103" t="s">
        <v>1129</v>
      </c>
      <c r="D129" s="103" t="s">
        <v>1129</v>
      </c>
      <c r="E129" s="103">
        <v>2.2000000000000002</v>
      </c>
      <c r="F129" s="103">
        <v>2.2000000000000002</v>
      </c>
      <c r="G129" s="100">
        <f t="shared" si="1"/>
        <v>0</v>
      </c>
      <c r="Q129" s="29"/>
    </row>
    <row r="130" spans="1:17">
      <c r="A130" s="104"/>
      <c r="B130" s="102" t="s">
        <v>1147</v>
      </c>
      <c r="C130" s="103" t="s">
        <v>1148</v>
      </c>
      <c r="D130" s="103" t="s">
        <v>1148</v>
      </c>
      <c r="E130" s="103">
        <v>54</v>
      </c>
      <c r="F130" s="103">
        <v>54</v>
      </c>
      <c r="G130" s="100">
        <f t="shared" ref="G130:G193" si="2">(F130-E130)/100</f>
        <v>0</v>
      </c>
      <c r="Q130" s="29"/>
    </row>
    <row r="131" spans="1:17">
      <c r="A131" s="104"/>
      <c r="B131" s="102" t="s">
        <v>1149</v>
      </c>
      <c r="C131" s="103" t="s">
        <v>992</v>
      </c>
      <c r="D131" s="103" t="s">
        <v>992</v>
      </c>
      <c r="E131" s="103">
        <v>1</v>
      </c>
      <c r="F131" s="103">
        <v>1</v>
      </c>
      <c r="G131" s="100">
        <f t="shared" si="2"/>
        <v>0</v>
      </c>
      <c r="Q131" s="29"/>
    </row>
    <row r="132" spans="1:17">
      <c r="A132" s="104"/>
      <c r="B132" s="102" t="s">
        <v>1150</v>
      </c>
      <c r="C132" s="103" t="s">
        <v>992</v>
      </c>
      <c r="D132" s="103" t="s">
        <v>992</v>
      </c>
      <c r="E132" s="103">
        <v>1</v>
      </c>
      <c r="F132" s="103">
        <v>1</v>
      </c>
      <c r="G132" s="100">
        <f t="shared" si="2"/>
        <v>0</v>
      </c>
      <c r="Q132" s="29"/>
    </row>
    <row r="133" spans="1:17">
      <c r="A133" s="104"/>
      <c r="B133" s="102" t="s">
        <v>1151</v>
      </c>
      <c r="C133" s="103" t="s">
        <v>950</v>
      </c>
      <c r="D133" s="103" t="s">
        <v>950</v>
      </c>
      <c r="E133" s="103">
        <v>56</v>
      </c>
      <c r="F133" s="103">
        <v>56</v>
      </c>
      <c r="G133" s="100">
        <f t="shared" si="2"/>
        <v>0</v>
      </c>
      <c r="Q133" s="29"/>
    </row>
    <row r="134" spans="1:17">
      <c r="A134" s="104"/>
      <c r="B134" s="102" t="s">
        <v>1152</v>
      </c>
      <c r="C134" s="103" t="s">
        <v>1047</v>
      </c>
      <c r="D134" s="103" t="s">
        <v>1047</v>
      </c>
      <c r="E134" s="103">
        <v>60</v>
      </c>
      <c r="F134" s="103">
        <v>60</v>
      </c>
      <c r="G134" s="100">
        <f t="shared" si="2"/>
        <v>0</v>
      </c>
      <c r="Q134" s="29"/>
    </row>
    <row r="135" spans="1:17">
      <c r="A135" s="104"/>
      <c r="B135" s="102" t="s">
        <v>1153</v>
      </c>
      <c r="C135" s="103" t="s">
        <v>1154</v>
      </c>
      <c r="D135" s="103" t="s">
        <v>1154</v>
      </c>
      <c r="E135" s="103">
        <v>15</v>
      </c>
      <c r="F135" s="103">
        <v>15</v>
      </c>
      <c r="G135" s="100">
        <f t="shared" si="2"/>
        <v>0</v>
      </c>
      <c r="Q135" s="29"/>
    </row>
    <row r="136" spans="1:17">
      <c r="A136" s="104"/>
      <c r="B136" s="102" t="s">
        <v>1155</v>
      </c>
      <c r="C136" s="103" t="s">
        <v>1156</v>
      </c>
      <c r="D136" s="103" t="s">
        <v>1157</v>
      </c>
      <c r="E136" s="103">
        <v>56</v>
      </c>
      <c r="F136" s="103">
        <v>60</v>
      </c>
      <c r="G136" s="100">
        <f t="shared" si="2"/>
        <v>0.04</v>
      </c>
      <c r="Q136" s="29"/>
    </row>
    <row r="137" spans="1:17">
      <c r="A137" s="104"/>
      <c r="B137" s="102" t="s">
        <v>1158</v>
      </c>
      <c r="C137" s="103" t="s">
        <v>1156</v>
      </c>
      <c r="D137" s="103" t="s">
        <v>1157</v>
      </c>
      <c r="E137" s="103">
        <v>56</v>
      </c>
      <c r="F137" s="103">
        <v>60</v>
      </c>
      <c r="G137" s="100">
        <f t="shared" si="2"/>
        <v>0.04</v>
      </c>
      <c r="Q137" s="29"/>
    </row>
    <row r="138" spans="1:17">
      <c r="A138" s="104"/>
      <c r="B138" s="102" t="s">
        <v>1159</v>
      </c>
      <c r="C138" s="103" t="s">
        <v>1160</v>
      </c>
      <c r="D138" s="103" t="s">
        <v>1160</v>
      </c>
      <c r="E138" s="103">
        <v>10</v>
      </c>
      <c r="F138" s="103">
        <v>10</v>
      </c>
      <c r="G138" s="100">
        <f t="shared" si="2"/>
        <v>0</v>
      </c>
      <c r="L138" s="29"/>
      <c r="Q138" s="29"/>
    </row>
    <row r="139" spans="1:17">
      <c r="A139" s="104"/>
      <c r="B139" s="102" t="s">
        <v>1161</v>
      </c>
      <c r="C139" s="103" t="s">
        <v>1160</v>
      </c>
      <c r="D139" s="103" t="s">
        <v>1160</v>
      </c>
      <c r="E139" s="103">
        <v>10</v>
      </c>
      <c r="F139" s="103">
        <v>10</v>
      </c>
      <c r="G139" s="100">
        <f t="shared" si="2"/>
        <v>0</v>
      </c>
      <c r="L139" s="29"/>
      <c r="Q139" s="29"/>
    </row>
    <row r="140" spans="1:17">
      <c r="A140" s="104"/>
      <c r="B140" s="102" t="s">
        <v>1162</v>
      </c>
      <c r="C140" s="103" t="s">
        <v>1163</v>
      </c>
      <c r="D140" s="103" t="s">
        <v>1164</v>
      </c>
      <c r="E140" s="103">
        <v>237</v>
      </c>
      <c r="F140" s="103">
        <v>364</v>
      </c>
      <c r="G140" s="100">
        <f t="shared" si="2"/>
        <v>1.27</v>
      </c>
      <c r="Q140" s="29"/>
    </row>
    <row r="141" spans="1:17">
      <c r="A141" s="104"/>
      <c r="B141" s="102" t="s">
        <v>1165</v>
      </c>
      <c r="C141" s="103" t="s">
        <v>1166</v>
      </c>
      <c r="D141" s="103" t="s">
        <v>1166</v>
      </c>
      <c r="E141" s="103">
        <v>904</v>
      </c>
      <c r="F141" s="103">
        <v>904</v>
      </c>
      <c r="G141" s="100">
        <f t="shared" si="2"/>
        <v>0</v>
      </c>
      <c r="Q141" s="29"/>
    </row>
    <row r="142" spans="1:17">
      <c r="A142" s="104"/>
      <c r="B142" s="102" t="s">
        <v>1167</v>
      </c>
      <c r="C142" s="103" t="s">
        <v>1168</v>
      </c>
      <c r="D142" s="103" t="s">
        <v>1168</v>
      </c>
      <c r="E142" s="103">
        <v>908</v>
      </c>
      <c r="F142" s="103">
        <v>908</v>
      </c>
      <c r="G142" s="100">
        <f t="shared" si="2"/>
        <v>0</v>
      </c>
      <c r="Q142" s="29"/>
    </row>
    <row r="143" spans="1:17">
      <c r="A143" s="104"/>
      <c r="B143" s="102" t="s">
        <v>1169</v>
      </c>
      <c r="C143" s="103" t="s">
        <v>1004</v>
      </c>
      <c r="D143" s="103" t="s">
        <v>1004</v>
      </c>
      <c r="E143" s="103">
        <v>76</v>
      </c>
      <c r="F143" s="103">
        <v>76</v>
      </c>
      <c r="G143" s="100">
        <f t="shared" si="2"/>
        <v>0</v>
      </c>
      <c r="Q143" s="29"/>
    </row>
    <row r="144" spans="1:17">
      <c r="A144" s="104"/>
      <c r="B144" s="102" t="s">
        <v>1170</v>
      </c>
      <c r="C144" s="103" t="s">
        <v>1038</v>
      </c>
      <c r="D144" s="103" t="s">
        <v>1038</v>
      </c>
      <c r="E144" s="103">
        <v>80</v>
      </c>
      <c r="F144" s="103">
        <v>80</v>
      </c>
      <c r="G144" s="100">
        <f t="shared" si="2"/>
        <v>0</v>
      </c>
      <c r="Q144" s="29"/>
    </row>
    <row r="145" spans="1:17">
      <c r="A145" s="104"/>
      <c r="B145" s="102" t="s">
        <v>1171</v>
      </c>
      <c r="C145" s="103" t="s">
        <v>1172</v>
      </c>
      <c r="D145" s="103" t="s">
        <v>1173</v>
      </c>
      <c r="E145" s="103">
        <v>6.5</v>
      </c>
      <c r="F145" s="103">
        <v>3.6</v>
      </c>
      <c r="G145" s="100">
        <f t="shared" si="2"/>
        <v>-2.8999999999999998E-2</v>
      </c>
      <c r="Q145" s="29"/>
    </row>
    <row r="146" spans="1:17">
      <c r="A146" s="104"/>
      <c r="B146" s="102" t="s">
        <v>1174</v>
      </c>
      <c r="C146" s="103" t="s">
        <v>944</v>
      </c>
      <c r="D146" s="103" t="s">
        <v>944</v>
      </c>
      <c r="E146" s="103">
        <v>40</v>
      </c>
      <c r="F146" s="103">
        <v>40</v>
      </c>
      <c r="G146" s="100">
        <f t="shared" si="2"/>
        <v>0</v>
      </c>
      <c r="Q146" s="29"/>
    </row>
    <row r="147" spans="1:17">
      <c r="A147" s="104"/>
      <c r="B147" s="102" t="s">
        <v>1175</v>
      </c>
      <c r="C147" s="103" t="s">
        <v>973</v>
      </c>
      <c r="D147" s="103" t="s">
        <v>973</v>
      </c>
      <c r="E147" s="103">
        <v>44</v>
      </c>
      <c r="F147" s="103">
        <v>44</v>
      </c>
      <c r="G147" s="100">
        <f t="shared" si="2"/>
        <v>0</v>
      </c>
      <c r="Q147" s="29"/>
    </row>
    <row r="148" spans="1:17">
      <c r="A148" s="104"/>
      <c r="B148" s="102" t="s">
        <v>1176</v>
      </c>
      <c r="C148" s="103" t="s">
        <v>1050</v>
      </c>
      <c r="D148" s="103" t="s">
        <v>1050</v>
      </c>
      <c r="E148" s="103">
        <v>88</v>
      </c>
      <c r="F148" s="103">
        <v>88</v>
      </c>
      <c r="G148" s="100">
        <f t="shared" si="2"/>
        <v>0</v>
      </c>
      <c r="Q148" s="29"/>
    </row>
    <row r="149" spans="1:17">
      <c r="A149" s="104"/>
      <c r="B149" s="102" t="s">
        <v>1177</v>
      </c>
      <c r="C149" s="103" t="s">
        <v>1178</v>
      </c>
      <c r="D149" s="103" t="s">
        <v>1178</v>
      </c>
      <c r="E149" s="103">
        <v>304</v>
      </c>
      <c r="F149" s="103">
        <v>304</v>
      </c>
      <c r="G149" s="100">
        <f t="shared" si="2"/>
        <v>0</v>
      </c>
      <c r="Q149" s="29"/>
    </row>
    <row r="150" spans="1:17">
      <c r="A150" s="104"/>
      <c r="B150" s="102" t="s">
        <v>1179</v>
      </c>
      <c r="C150" s="103" t="s">
        <v>1180</v>
      </c>
      <c r="D150" s="103" t="s">
        <v>1180</v>
      </c>
      <c r="E150" s="103">
        <v>308</v>
      </c>
      <c r="F150" s="103">
        <v>308</v>
      </c>
      <c r="G150" s="100">
        <f t="shared" si="2"/>
        <v>0</v>
      </c>
      <c r="Q150" s="29"/>
    </row>
    <row r="151" spans="1:17">
      <c r="A151" s="104"/>
      <c r="B151" s="102" t="s">
        <v>1181</v>
      </c>
      <c r="C151" s="103" t="s">
        <v>954</v>
      </c>
      <c r="D151" s="103" t="s">
        <v>954</v>
      </c>
      <c r="E151" s="103">
        <v>440</v>
      </c>
      <c r="F151" s="103">
        <v>440</v>
      </c>
      <c r="G151" s="100">
        <f t="shared" si="2"/>
        <v>0</v>
      </c>
      <c r="Q151" s="29"/>
    </row>
    <row r="152" spans="1:17">
      <c r="A152" s="104"/>
      <c r="B152" s="102" t="s">
        <v>1182</v>
      </c>
      <c r="C152" s="103" t="s">
        <v>973</v>
      </c>
      <c r="D152" s="103" t="s">
        <v>973</v>
      </c>
      <c r="E152" s="103">
        <v>44</v>
      </c>
      <c r="F152" s="103">
        <v>44</v>
      </c>
      <c r="G152" s="100">
        <f t="shared" si="2"/>
        <v>0</v>
      </c>
      <c r="Q152" s="29"/>
    </row>
    <row r="153" spans="1:17">
      <c r="A153" s="104"/>
      <c r="B153" s="102" t="s">
        <v>1183</v>
      </c>
      <c r="C153" s="103" t="s">
        <v>1184</v>
      </c>
      <c r="D153" s="103" t="s">
        <v>1184</v>
      </c>
      <c r="E153" s="103">
        <v>48</v>
      </c>
      <c r="F153" s="103">
        <v>48</v>
      </c>
      <c r="G153" s="100">
        <f t="shared" si="2"/>
        <v>0</v>
      </c>
      <c r="Q153" s="29"/>
    </row>
    <row r="154" spans="1:17">
      <c r="A154" s="104"/>
      <c r="B154" s="102" t="s">
        <v>1185</v>
      </c>
      <c r="C154" s="103" t="s">
        <v>1021</v>
      </c>
      <c r="D154" s="103" t="s">
        <v>1021</v>
      </c>
      <c r="E154" s="103">
        <v>68</v>
      </c>
      <c r="F154" s="103">
        <v>68</v>
      </c>
      <c r="G154" s="100">
        <f t="shared" si="2"/>
        <v>0</v>
      </c>
      <c r="Q154" s="29"/>
    </row>
    <row r="155" spans="1:17">
      <c r="A155" s="104"/>
      <c r="B155" s="102" t="s">
        <v>1186</v>
      </c>
      <c r="C155" s="103" t="s">
        <v>952</v>
      </c>
      <c r="D155" s="103" t="s">
        <v>952</v>
      </c>
      <c r="E155" s="103">
        <v>2.6</v>
      </c>
      <c r="F155" s="103">
        <v>2.6</v>
      </c>
      <c r="G155" s="100">
        <f t="shared" si="2"/>
        <v>0</v>
      </c>
      <c r="Q155" s="29"/>
    </row>
    <row r="156" spans="1:17">
      <c r="A156" s="104"/>
      <c r="B156" s="102" t="s">
        <v>1187</v>
      </c>
      <c r="C156" s="103" t="s">
        <v>952</v>
      </c>
      <c r="D156" s="103" t="s">
        <v>952</v>
      </c>
      <c r="E156" s="103">
        <v>2.6</v>
      </c>
      <c r="F156" s="103">
        <v>2.6</v>
      </c>
      <c r="G156" s="100">
        <f t="shared" si="2"/>
        <v>0</v>
      </c>
      <c r="Q156" s="29"/>
    </row>
    <row r="157" spans="1:17">
      <c r="A157" s="104"/>
      <c r="B157" s="102" t="s">
        <v>1188</v>
      </c>
      <c r="C157" s="103" t="s">
        <v>1189</v>
      </c>
      <c r="D157" s="103" t="s">
        <v>1189</v>
      </c>
      <c r="E157" s="103">
        <v>3.7</v>
      </c>
      <c r="F157" s="103">
        <v>3.7</v>
      </c>
      <c r="G157" s="100">
        <f t="shared" si="2"/>
        <v>0</v>
      </c>
      <c r="Q157" s="29"/>
    </row>
    <row r="158" spans="1:17">
      <c r="A158" s="104"/>
      <c r="B158" s="102" t="s">
        <v>1190</v>
      </c>
      <c r="C158" s="103" t="s">
        <v>1191</v>
      </c>
      <c r="D158" s="103" t="s">
        <v>1191</v>
      </c>
      <c r="E158" s="103">
        <v>1.9</v>
      </c>
      <c r="F158" s="103">
        <v>1.9</v>
      </c>
      <c r="G158" s="100">
        <f t="shared" si="2"/>
        <v>0</v>
      </c>
      <c r="Q158" s="29"/>
    </row>
    <row r="159" spans="1:17">
      <c r="A159" s="104"/>
      <c r="B159" s="102" t="s">
        <v>1192</v>
      </c>
      <c r="C159" s="103" t="s">
        <v>1191</v>
      </c>
      <c r="D159" s="103" t="s">
        <v>1191</v>
      </c>
      <c r="E159" s="103">
        <v>1.9</v>
      </c>
      <c r="F159" s="103">
        <v>1.9</v>
      </c>
      <c r="G159" s="100">
        <f t="shared" si="2"/>
        <v>0</v>
      </c>
      <c r="Q159" s="29"/>
    </row>
    <row r="160" spans="1:17">
      <c r="A160" s="104"/>
      <c r="B160" s="102" t="s">
        <v>1193</v>
      </c>
      <c r="C160" s="103" t="s">
        <v>952</v>
      </c>
      <c r="D160" s="103" t="s">
        <v>952</v>
      </c>
      <c r="E160" s="103">
        <v>2.6</v>
      </c>
      <c r="F160" s="103">
        <v>2.6</v>
      </c>
      <c r="G160" s="100">
        <f t="shared" si="2"/>
        <v>0</v>
      </c>
      <c r="Q160" s="29"/>
    </row>
    <row r="161" spans="1:17">
      <c r="A161" s="104"/>
      <c r="B161" s="102" t="s">
        <v>1194</v>
      </c>
      <c r="C161" s="103" t="s">
        <v>996</v>
      </c>
      <c r="D161" s="103" t="s">
        <v>996</v>
      </c>
      <c r="E161" s="103">
        <v>28</v>
      </c>
      <c r="F161" s="103">
        <v>28</v>
      </c>
      <c r="G161" s="100">
        <f t="shared" si="2"/>
        <v>0</v>
      </c>
      <c r="Q161" s="29"/>
    </row>
    <row r="162" spans="1:17">
      <c r="A162" s="104"/>
      <c r="B162" s="102" t="s">
        <v>1195</v>
      </c>
      <c r="C162" s="103" t="s">
        <v>982</v>
      </c>
      <c r="D162" s="103" t="s">
        <v>982</v>
      </c>
      <c r="E162" s="103">
        <v>32</v>
      </c>
      <c r="F162" s="103">
        <v>32</v>
      </c>
      <c r="G162" s="100">
        <f t="shared" si="2"/>
        <v>0</v>
      </c>
      <c r="Q162" s="29"/>
    </row>
    <row r="163" spans="1:17">
      <c r="A163" s="104"/>
      <c r="B163" s="102" t="s">
        <v>1196</v>
      </c>
      <c r="C163" s="103" t="s">
        <v>950</v>
      </c>
      <c r="D163" s="103" t="s">
        <v>950</v>
      </c>
      <c r="E163" s="103">
        <v>56</v>
      </c>
      <c r="F163" s="103">
        <v>56</v>
      </c>
      <c r="G163" s="100">
        <f t="shared" si="2"/>
        <v>0</v>
      </c>
      <c r="Q163" s="29"/>
    </row>
    <row r="164" spans="1:17">
      <c r="A164" s="104"/>
      <c r="B164" s="102" t="s">
        <v>1197</v>
      </c>
      <c r="C164" s="103" t="s">
        <v>1184</v>
      </c>
      <c r="D164" s="103" t="s">
        <v>1184</v>
      </c>
      <c r="E164" s="103">
        <v>48</v>
      </c>
      <c r="F164" s="103">
        <v>48</v>
      </c>
      <c r="G164" s="100">
        <f t="shared" si="2"/>
        <v>0</v>
      </c>
      <c r="Q164" s="29"/>
    </row>
    <row r="165" spans="1:17">
      <c r="A165" s="104"/>
      <c r="B165" s="102" t="s">
        <v>1198</v>
      </c>
      <c r="C165" s="103" t="s">
        <v>948</v>
      </c>
      <c r="D165" s="103" t="s">
        <v>948</v>
      </c>
      <c r="E165" s="103">
        <v>52</v>
      </c>
      <c r="F165" s="103">
        <v>52</v>
      </c>
      <c r="G165" s="100">
        <f t="shared" si="2"/>
        <v>0</v>
      </c>
      <c r="Q165" s="29"/>
    </row>
    <row r="166" spans="1:17">
      <c r="A166" s="104"/>
      <c r="B166" s="102" t="s">
        <v>1199</v>
      </c>
      <c r="C166" s="103" t="s">
        <v>1050</v>
      </c>
      <c r="D166" s="103" t="s">
        <v>1050</v>
      </c>
      <c r="E166" s="103">
        <v>88</v>
      </c>
      <c r="F166" s="103">
        <v>88</v>
      </c>
      <c r="G166" s="100">
        <f t="shared" si="2"/>
        <v>0</v>
      </c>
      <c r="Q166" s="29"/>
    </row>
    <row r="167" spans="1:17">
      <c r="A167" s="104"/>
      <c r="B167" s="102" t="s">
        <v>1200</v>
      </c>
      <c r="C167" s="103" t="s">
        <v>998</v>
      </c>
      <c r="D167" s="103" t="s">
        <v>998</v>
      </c>
      <c r="E167" s="103">
        <v>4</v>
      </c>
      <c r="F167" s="103">
        <v>4</v>
      </c>
      <c r="G167" s="100">
        <f t="shared" si="2"/>
        <v>0</v>
      </c>
      <c r="Q167" s="29"/>
    </row>
    <row r="168" spans="1:17">
      <c r="A168" s="104"/>
      <c r="B168" s="102" t="s">
        <v>1201</v>
      </c>
      <c r="C168" s="103" t="s">
        <v>1000</v>
      </c>
      <c r="D168" s="103" t="s">
        <v>1000</v>
      </c>
      <c r="E168" s="103">
        <v>8</v>
      </c>
      <c r="F168" s="103">
        <v>8</v>
      </c>
      <c r="G168" s="100">
        <f t="shared" si="2"/>
        <v>0</v>
      </c>
      <c r="Q168" s="29"/>
    </row>
    <row r="169" spans="1:17">
      <c r="A169" s="104"/>
      <c r="B169" s="102" t="s">
        <v>1202</v>
      </c>
      <c r="C169" s="103" t="s">
        <v>1203</v>
      </c>
      <c r="D169" s="103" t="s">
        <v>1203</v>
      </c>
      <c r="E169" s="103">
        <v>140</v>
      </c>
      <c r="F169" s="103">
        <v>140</v>
      </c>
      <c r="G169" s="100">
        <f t="shared" si="2"/>
        <v>0</v>
      </c>
      <c r="Q169" s="29"/>
    </row>
    <row r="170" spans="1:17">
      <c r="A170" s="104"/>
      <c r="B170" s="102" t="s">
        <v>1204</v>
      </c>
      <c r="C170" s="103" t="s">
        <v>1086</v>
      </c>
      <c r="D170" s="103" t="s">
        <v>1086</v>
      </c>
      <c r="E170" s="103">
        <v>144</v>
      </c>
      <c r="F170" s="103">
        <v>144</v>
      </c>
      <c r="G170" s="100">
        <f t="shared" si="2"/>
        <v>0</v>
      </c>
      <c r="Q170" s="29"/>
    </row>
    <row r="171" spans="1:17">
      <c r="A171" s="104"/>
      <c r="B171" s="102" t="s">
        <v>1205</v>
      </c>
      <c r="C171" s="103" t="s">
        <v>1077</v>
      </c>
      <c r="D171" s="103" t="s">
        <v>1077</v>
      </c>
      <c r="E171" s="103">
        <v>344</v>
      </c>
      <c r="F171" s="103">
        <v>344</v>
      </c>
      <c r="G171" s="100">
        <f t="shared" si="2"/>
        <v>0</v>
      </c>
      <c r="Q171" s="29"/>
    </row>
    <row r="172" spans="1:17">
      <c r="A172" s="104"/>
      <c r="B172" s="102" t="s">
        <v>1206</v>
      </c>
      <c r="C172" s="103" t="s">
        <v>1207</v>
      </c>
      <c r="D172" s="103" t="s">
        <v>1207</v>
      </c>
      <c r="E172" s="103">
        <v>3.2</v>
      </c>
      <c r="F172" s="103">
        <v>3.2</v>
      </c>
      <c r="G172" s="100">
        <f t="shared" si="2"/>
        <v>0</v>
      </c>
      <c r="Q172" s="29"/>
    </row>
    <row r="173" spans="1:17">
      <c r="A173" s="104"/>
      <c r="B173" s="102" t="s">
        <v>1208</v>
      </c>
      <c r="C173" s="103" t="s">
        <v>1207</v>
      </c>
      <c r="D173" s="103" t="s">
        <v>1207</v>
      </c>
      <c r="E173" s="103">
        <v>3.2</v>
      </c>
      <c r="F173" s="103">
        <v>3.2</v>
      </c>
      <c r="G173" s="100">
        <f t="shared" si="2"/>
        <v>0</v>
      </c>
      <c r="Q173" s="29"/>
    </row>
    <row r="174" spans="1:17">
      <c r="A174" s="104"/>
      <c r="B174" s="102" t="s">
        <v>1209</v>
      </c>
      <c r="C174" s="103" t="s">
        <v>1094</v>
      </c>
      <c r="D174" s="103" t="s">
        <v>1094</v>
      </c>
      <c r="E174" s="103">
        <v>11</v>
      </c>
      <c r="F174" s="103">
        <v>11</v>
      </c>
      <c r="G174" s="100">
        <f t="shared" si="2"/>
        <v>0</v>
      </c>
      <c r="Q174" s="29"/>
    </row>
    <row r="175" spans="1:17">
      <c r="A175" s="104"/>
      <c r="B175" s="102" t="s">
        <v>1210</v>
      </c>
      <c r="C175" s="103" t="s">
        <v>1184</v>
      </c>
      <c r="D175" s="103" t="s">
        <v>1184</v>
      </c>
      <c r="E175" s="103">
        <v>48</v>
      </c>
      <c r="F175" s="103">
        <v>48</v>
      </c>
      <c r="G175" s="100">
        <f t="shared" si="2"/>
        <v>0</v>
      </c>
      <c r="Q175" s="29"/>
    </row>
    <row r="176" spans="1:17">
      <c r="A176" s="104"/>
      <c r="B176" s="102" t="s">
        <v>1211</v>
      </c>
      <c r="C176" s="103" t="s">
        <v>948</v>
      </c>
      <c r="D176" s="103" t="s">
        <v>948</v>
      </c>
      <c r="E176" s="103">
        <v>52</v>
      </c>
      <c r="F176" s="103">
        <v>52</v>
      </c>
      <c r="G176" s="100">
        <f t="shared" si="2"/>
        <v>0</v>
      </c>
      <c r="Q176" s="29"/>
    </row>
    <row r="177" spans="1:17">
      <c r="A177" s="104"/>
      <c r="B177" s="102" t="s">
        <v>1212</v>
      </c>
      <c r="C177" s="103" t="s">
        <v>1106</v>
      </c>
      <c r="D177" s="103" t="s">
        <v>1106</v>
      </c>
      <c r="E177" s="103">
        <v>136</v>
      </c>
      <c r="F177" s="103">
        <v>136</v>
      </c>
      <c r="G177" s="100">
        <f t="shared" si="2"/>
        <v>0</v>
      </c>
      <c r="Q177" s="29"/>
    </row>
    <row r="178" spans="1:17">
      <c r="A178" s="104"/>
      <c r="B178" s="102" t="s">
        <v>1213</v>
      </c>
      <c r="C178" s="103" t="s">
        <v>1214</v>
      </c>
      <c r="D178" s="103" t="s">
        <v>1214</v>
      </c>
      <c r="E178" s="103">
        <v>600</v>
      </c>
      <c r="F178" s="103">
        <v>600</v>
      </c>
      <c r="G178" s="100">
        <f t="shared" si="2"/>
        <v>0</v>
      </c>
      <c r="Q178" s="29"/>
    </row>
    <row r="179" spans="1:17">
      <c r="A179" s="104"/>
      <c r="B179" s="102" t="s">
        <v>1215</v>
      </c>
      <c r="C179" s="103" t="s">
        <v>1216</v>
      </c>
      <c r="D179" s="103" t="s">
        <v>1216</v>
      </c>
      <c r="E179" s="103">
        <v>604</v>
      </c>
      <c r="F179" s="103">
        <v>604</v>
      </c>
      <c r="G179" s="100">
        <f t="shared" si="2"/>
        <v>0</v>
      </c>
      <c r="Q179" s="29"/>
    </row>
    <row r="180" spans="1:17">
      <c r="A180" s="104"/>
      <c r="B180" s="102" t="s">
        <v>1217</v>
      </c>
      <c r="C180" s="103" t="s">
        <v>1129</v>
      </c>
      <c r="D180" s="103" t="s">
        <v>1129</v>
      </c>
      <c r="E180" s="103">
        <v>2.2000000000000002</v>
      </c>
      <c r="F180" s="103">
        <v>2.2000000000000002</v>
      </c>
      <c r="G180" s="100">
        <f t="shared" si="2"/>
        <v>0</v>
      </c>
      <c r="Q180" s="29"/>
    </row>
    <row r="181" spans="1:17">
      <c r="A181" s="104"/>
      <c r="B181" s="102" t="s">
        <v>1218</v>
      </c>
      <c r="C181" s="103" t="s">
        <v>1129</v>
      </c>
      <c r="D181" s="103" t="s">
        <v>1129</v>
      </c>
      <c r="E181" s="103">
        <v>2.2000000000000002</v>
      </c>
      <c r="F181" s="103">
        <v>2.2000000000000002</v>
      </c>
      <c r="G181" s="100">
        <f t="shared" si="2"/>
        <v>0</v>
      </c>
      <c r="Q181" s="29"/>
    </row>
    <row r="182" spans="1:17">
      <c r="A182" s="104"/>
      <c r="B182" s="102" t="s">
        <v>1219</v>
      </c>
      <c r="C182" s="103" t="s">
        <v>1142</v>
      </c>
      <c r="D182" s="103" t="s">
        <v>1142</v>
      </c>
      <c r="E182" s="103">
        <v>21</v>
      </c>
      <c r="F182" s="103">
        <v>21</v>
      </c>
      <c r="G182" s="100">
        <f t="shared" si="2"/>
        <v>0</v>
      </c>
      <c r="Q182" s="29"/>
    </row>
    <row r="183" spans="1:17">
      <c r="A183" s="104"/>
      <c r="B183" s="102" t="s">
        <v>1220</v>
      </c>
      <c r="C183" s="103" t="s">
        <v>1154</v>
      </c>
      <c r="D183" s="103" t="s">
        <v>1154</v>
      </c>
      <c r="E183" s="103">
        <v>15</v>
      </c>
      <c r="F183" s="103">
        <v>15</v>
      </c>
      <c r="G183" s="100">
        <f t="shared" si="2"/>
        <v>0</v>
      </c>
      <c r="Q183" s="29"/>
    </row>
    <row r="184" spans="1:17">
      <c r="A184" s="104"/>
      <c r="B184" s="102" t="s">
        <v>1221</v>
      </c>
      <c r="C184" s="103" t="s">
        <v>1154</v>
      </c>
      <c r="D184" s="103" t="s">
        <v>1154</v>
      </c>
      <c r="E184" s="103">
        <v>15</v>
      </c>
      <c r="F184" s="103">
        <v>15</v>
      </c>
      <c r="G184" s="100">
        <f t="shared" si="2"/>
        <v>0</v>
      </c>
      <c r="Q184" s="29"/>
    </row>
    <row r="185" spans="1:17">
      <c r="A185" s="104"/>
      <c r="B185" s="102" t="s">
        <v>1222</v>
      </c>
      <c r="C185" s="103" t="s">
        <v>1004</v>
      </c>
      <c r="D185" s="103" t="s">
        <v>1004</v>
      </c>
      <c r="E185" s="103">
        <v>76</v>
      </c>
      <c r="F185" s="103">
        <v>76</v>
      </c>
      <c r="G185" s="100">
        <f t="shared" si="2"/>
        <v>0</v>
      </c>
      <c r="L185" s="29"/>
      <c r="Q185" s="29"/>
    </row>
    <row r="186" spans="1:17">
      <c r="A186" s="104"/>
      <c r="B186" s="102" t="s">
        <v>1223</v>
      </c>
      <c r="C186" s="103" t="s">
        <v>1038</v>
      </c>
      <c r="D186" s="103" t="s">
        <v>1038</v>
      </c>
      <c r="E186" s="103">
        <v>80</v>
      </c>
      <c r="F186" s="103">
        <v>80</v>
      </c>
      <c r="G186" s="100">
        <f t="shared" si="2"/>
        <v>0</v>
      </c>
      <c r="L186" s="29"/>
      <c r="Q186" s="29"/>
    </row>
    <row r="187" spans="1:17">
      <c r="A187" s="104"/>
      <c r="B187" s="102" t="s">
        <v>1224</v>
      </c>
      <c r="C187" s="103" t="s">
        <v>1225</v>
      </c>
      <c r="D187" s="103" t="s">
        <v>1226</v>
      </c>
      <c r="E187" s="103">
        <v>310</v>
      </c>
      <c r="F187" s="103">
        <v>208</v>
      </c>
      <c r="G187" s="100">
        <f t="shared" si="2"/>
        <v>-1.02</v>
      </c>
      <c r="Q187" s="29"/>
    </row>
    <row r="188" spans="1:17">
      <c r="A188" s="104"/>
      <c r="B188" s="102" t="s">
        <v>1227</v>
      </c>
      <c r="C188" s="103" t="s">
        <v>1228</v>
      </c>
      <c r="D188" s="103" t="s">
        <v>1228</v>
      </c>
      <c r="E188" s="103">
        <v>1.2</v>
      </c>
      <c r="F188" s="103">
        <v>1.2</v>
      </c>
      <c r="G188" s="100">
        <f t="shared" si="2"/>
        <v>0</v>
      </c>
      <c r="Q188" s="29"/>
    </row>
    <row r="189" spans="1:17">
      <c r="A189" s="104"/>
      <c r="B189" s="102" t="s">
        <v>1229</v>
      </c>
      <c r="C189" s="103" t="s">
        <v>1228</v>
      </c>
      <c r="D189" s="103" t="s">
        <v>1228</v>
      </c>
      <c r="E189" s="103">
        <v>1.2</v>
      </c>
      <c r="F189" s="103">
        <v>1.2</v>
      </c>
      <c r="G189" s="100">
        <f t="shared" si="2"/>
        <v>0</v>
      </c>
      <c r="Q189" s="29"/>
    </row>
    <row r="190" spans="1:17">
      <c r="A190" s="104"/>
      <c r="B190" s="102" t="s">
        <v>1230</v>
      </c>
      <c r="C190" s="103" t="s">
        <v>1160</v>
      </c>
      <c r="D190" s="103" t="s">
        <v>1160</v>
      </c>
      <c r="E190" s="103">
        <v>10</v>
      </c>
      <c r="F190" s="103">
        <v>10</v>
      </c>
      <c r="G190" s="100">
        <f t="shared" si="2"/>
        <v>0</v>
      </c>
      <c r="Q190" s="29"/>
    </row>
    <row r="191" spans="1:17">
      <c r="A191" s="104"/>
      <c r="B191" s="102" t="s">
        <v>1231</v>
      </c>
      <c r="C191" s="103" t="s">
        <v>1160</v>
      </c>
      <c r="D191" s="103" t="s">
        <v>1160</v>
      </c>
      <c r="E191" s="103">
        <v>10</v>
      </c>
      <c r="F191" s="103">
        <v>10</v>
      </c>
      <c r="G191" s="100">
        <f t="shared" si="2"/>
        <v>0</v>
      </c>
      <c r="Q191" s="29"/>
    </row>
    <row r="192" spans="1:17">
      <c r="A192" s="104"/>
      <c r="B192" s="102" t="s">
        <v>1232</v>
      </c>
      <c r="C192" s="103" t="s">
        <v>1233</v>
      </c>
      <c r="D192" s="103" t="s">
        <v>1233</v>
      </c>
      <c r="E192" s="103">
        <v>53</v>
      </c>
      <c r="F192" s="103">
        <v>53</v>
      </c>
      <c r="G192" s="100">
        <f t="shared" si="2"/>
        <v>0</v>
      </c>
      <c r="Q192" s="29"/>
    </row>
    <row r="193" spans="1:17">
      <c r="A193" s="104"/>
      <c r="B193" s="102" t="s">
        <v>1234</v>
      </c>
      <c r="C193" s="103" t="s">
        <v>1228</v>
      </c>
      <c r="D193" s="103" t="s">
        <v>1228</v>
      </c>
      <c r="E193" s="103">
        <v>1.2</v>
      </c>
      <c r="F193" s="103">
        <v>1.2</v>
      </c>
      <c r="G193" s="100">
        <f t="shared" si="2"/>
        <v>0</v>
      </c>
      <c r="Q193" s="29"/>
    </row>
    <row r="194" spans="1:17">
      <c r="A194" s="104"/>
      <c r="B194" s="102" t="s">
        <v>1235</v>
      </c>
      <c r="C194" s="103" t="s">
        <v>1228</v>
      </c>
      <c r="D194" s="103" t="s">
        <v>1228</v>
      </c>
      <c r="E194" s="103">
        <v>1.2</v>
      </c>
      <c r="F194" s="103">
        <v>1.2</v>
      </c>
      <c r="G194" s="100">
        <f t="shared" ref="G194:G257" si="3">(F194-E194)/100</f>
        <v>0</v>
      </c>
      <c r="Q194" s="29"/>
    </row>
    <row r="195" spans="1:17">
      <c r="A195" s="104"/>
      <c r="B195" s="102" t="s">
        <v>1236</v>
      </c>
      <c r="C195" s="103" t="s">
        <v>1160</v>
      </c>
      <c r="D195" s="103" t="s">
        <v>1160</v>
      </c>
      <c r="E195" s="103">
        <v>10</v>
      </c>
      <c r="F195" s="103">
        <v>10</v>
      </c>
      <c r="G195" s="100">
        <f t="shared" si="3"/>
        <v>0</v>
      </c>
      <c r="Q195" s="29"/>
    </row>
    <row r="196" spans="1:17">
      <c r="A196" s="104"/>
      <c r="B196" s="102" t="s">
        <v>1237</v>
      </c>
      <c r="C196" s="103" t="s">
        <v>1160</v>
      </c>
      <c r="D196" s="103" t="s">
        <v>1160</v>
      </c>
      <c r="E196" s="103">
        <v>10</v>
      </c>
      <c r="F196" s="103">
        <v>10</v>
      </c>
      <c r="G196" s="100">
        <f t="shared" si="3"/>
        <v>0</v>
      </c>
      <c r="Q196" s="29"/>
    </row>
    <row r="197" spans="1:17">
      <c r="A197" s="104"/>
      <c r="B197" s="102" t="s">
        <v>1238</v>
      </c>
      <c r="C197" s="103" t="s">
        <v>1233</v>
      </c>
      <c r="D197" s="103" t="s">
        <v>1233</v>
      </c>
      <c r="E197" s="103">
        <v>53</v>
      </c>
      <c r="F197" s="103">
        <v>53</v>
      </c>
      <c r="G197" s="100">
        <f t="shared" si="3"/>
        <v>0</v>
      </c>
      <c r="Q197" s="29"/>
    </row>
    <row r="198" spans="1:17">
      <c r="A198" s="104"/>
      <c r="B198" s="102" t="s">
        <v>1239</v>
      </c>
      <c r="C198" s="103" t="s">
        <v>1214</v>
      </c>
      <c r="D198" s="103" t="s">
        <v>1214</v>
      </c>
      <c r="E198" s="103">
        <v>600</v>
      </c>
      <c r="F198" s="103">
        <v>600</v>
      </c>
      <c r="G198" s="100">
        <f t="shared" si="3"/>
        <v>0</v>
      </c>
      <c r="Q198" s="29"/>
    </row>
    <row r="199" spans="1:17">
      <c r="A199" s="104"/>
      <c r="B199" s="102" t="s">
        <v>1240</v>
      </c>
      <c r="C199" s="103" t="s">
        <v>1216</v>
      </c>
      <c r="D199" s="103" t="s">
        <v>1216</v>
      </c>
      <c r="E199" s="103">
        <v>604</v>
      </c>
      <c r="F199" s="103">
        <v>604</v>
      </c>
      <c r="G199" s="100">
        <f t="shared" si="3"/>
        <v>0</v>
      </c>
      <c r="Q199" s="29"/>
    </row>
    <row r="200" spans="1:17">
      <c r="A200" s="104"/>
      <c r="B200" s="102" t="s">
        <v>1241</v>
      </c>
      <c r="C200" s="103" t="s">
        <v>1052</v>
      </c>
      <c r="D200" s="103" t="s">
        <v>1052</v>
      </c>
      <c r="E200" s="103">
        <v>2.1</v>
      </c>
      <c r="F200" s="103">
        <v>2.1</v>
      </c>
      <c r="G200" s="100">
        <f t="shared" si="3"/>
        <v>0</v>
      </c>
      <c r="Q200" s="29"/>
    </row>
    <row r="201" spans="1:17">
      <c r="A201" s="104"/>
      <c r="B201" s="102" t="s">
        <v>1242</v>
      </c>
      <c r="C201" s="103" t="s">
        <v>1052</v>
      </c>
      <c r="D201" s="103" t="s">
        <v>1052</v>
      </c>
      <c r="E201" s="103">
        <v>2.1</v>
      </c>
      <c r="F201" s="103">
        <v>2.1</v>
      </c>
      <c r="G201" s="100">
        <f t="shared" si="3"/>
        <v>0</v>
      </c>
      <c r="Q201" s="29"/>
    </row>
    <row r="202" spans="1:17">
      <c r="A202" s="104"/>
      <c r="B202" s="102" t="s">
        <v>1243</v>
      </c>
      <c r="C202" s="103" t="s">
        <v>1244</v>
      </c>
      <c r="D202" s="103" t="s">
        <v>1244</v>
      </c>
      <c r="E202" s="103">
        <v>5.3</v>
      </c>
      <c r="F202" s="103">
        <v>5.3</v>
      </c>
      <c r="G202" s="100">
        <f t="shared" si="3"/>
        <v>0</v>
      </c>
      <c r="Q202" s="29"/>
    </row>
    <row r="203" spans="1:17">
      <c r="A203" s="104"/>
      <c r="B203" s="102" t="s">
        <v>1245</v>
      </c>
      <c r="C203" s="103" t="s">
        <v>1047</v>
      </c>
      <c r="D203" s="103" t="s">
        <v>1047</v>
      </c>
      <c r="E203" s="103">
        <v>60</v>
      </c>
      <c r="F203" s="103">
        <v>60</v>
      </c>
      <c r="G203" s="100">
        <f t="shared" si="3"/>
        <v>0</v>
      </c>
      <c r="Q203" s="29"/>
    </row>
    <row r="204" spans="1:17">
      <c r="A204" s="104"/>
      <c r="B204" s="102" t="s">
        <v>1246</v>
      </c>
      <c r="C204" s="103" t="s">
        <v>1013</v>
      </c>
      <c r="D204" s="103" t="s">
        <v>1013</v>
      </c>
      <c r="E204" s="103">
        <v>64</v>
      </c>
      <c r="F204" s="103">
        <v>64</v>
      </c>
      <c r="G204" s="100">
        <f t="shared" si="3"/>
        <v>0</v>
      </c>
      <c r="Q204" s="29"/>
    </row>
    <row r="205" spans="1:17">
      <c r="A205" s="104"/>
      <c r="B205" s="102" t="s">
        <v>1247</v>
      </c>
      <c r="C205" s="103" t="s">
        <v>1248</v>
      </c>
      <c r="D205" s="103" t="s">
        <v>1248</v>
      </c>
      <c r="E205" s="103">
        <v>192</v>
      </c>
      <c r="F205" s="103">
        <v>192</v>
      </c>
      <c r="G205" s="100">
        <f t="shared" si="3"/>
        <v>0</v>
      </c>
      <c r="Q205" s="29"/>
    </row>
    <row r="206" spans="1:17">
      <c r="A206" s="104"/>
      <c r="B206" s="102" t="s">
        <v>1249</v>
      </c>
      <c r="C206" s="103" t="s">
        <v>1021</v>
      </c>
      <c r="D206" s="103" t="s">
        <v>1021</v>
      </c>
      <c r="E206" s="103">
        <v>68</v>
      </c>
      <c r="F206" s="103">
        <v>68</v>
      </c>
      <c r="G206" s="100">
        <f t="shared" si="3"/>
        <v>0</v>
      </c>
      <c r="Q206" s="29"/>
    </row>
    <row r="207" spans="1:17">
      <c r="A207" s="104"/>
      <c r="B207" s="102" t="s">
        <v>1250</v>
      </c>
      <c r="C207" s="103" t="s">
        <v>975</v>
      </c>
      <c r="D207" s="103" t="s">
        <v>975</v>
      </c>
      <c r="E207" s="103">
        <v>72</v>
      </c>
      <c r="F207" s="103">
        <v>72</v>
      </c>
      <c r="G207" s="100">
        <f t="shared" si="3"/>
        <v>0</v>
      </c>
      <c r="Q207" s="29"/>
    </row>
    <row r="208" spans="1:17">
      <c r="A208" s="104"/>
      <c r="B208" s="102" t="s">
        <v>1251</v>
      </c>
      <c r="C208" s="103" t="s">
        <v>1252</v>
      </c>
      <c r="D208" s="103" t="s">
        <v>1252</v>
      </c>
      <c r="E208" s="103">
        <v>460</v>
      </c>
      <c r="F208" s="103">
        <v>460</v>
      </c>
      <c r="G208" s="100">
        <f t="shared" si="3"/>
        <v>0</v>
      </c>
      <c r="Q208" s="29"/>
    </row>
    <row r="209" spans="1:17">
      <c r="A209" s="104"/>
      <c r="B209" s="102" t="s">
        <v>1253</v>
      </c>
      <c r="C209" s="103" t="s">
        <v>1184</v>
      </c>
      <c r="D209" s="103" t="s">
        <v>1184</v>
      </c>
      <c r="E209" s="103">
        <v>48</v>
      </c>
      <c r="F209" s="103">
        <v>48</v>
      </c>
      <c r="G209" s="100">
        <f t="shared" si="3"/>
        <v>0</v>
      </c>
      <c r="Q209" s="29"/>
    </row>
    <row r="210" spans="1:17">
      <c r="A210" s="104"/>
      <c r="B210" s="102" t="s">
        <v>1254</v>
      </c>
      <c r="C210" s="103" t="s">
        <v>948</v>
      </c>
      <c r="D210" s="103" t="s">
        <v>948</v>
      </c>
      <c r="E210" s="103">
        <v>52</v>
      </c>
      <c r="F210" s="103">
        <v>52</v>
      </c>
      <c r="G210" s="100">
        <f t="shared" si="3"/>
        <v>0</v>
      </c>
      <c r="Q210" s="29"/>
    </row>
    <row r="211" spans="1:17">
      <c r="A211" s="104"/>
      <c r="B211" s="102" t="s">
        <v>1255</v>
      </c>
      <c r="C211" s="103" t="s">
        <v>1038</v>
      </c>
      <c r="D211" s="103" t="s">
        <v>1038</v>
      </c>
      <c r="E211" s="103">
        <v>80</v>
      </c>
      <c r="F211" s="103">
        <v>80</v>
      </c>
      <c r="G211" s="100">
        <f t="shared" si="3"/>
        <v>0</v>
      </c>
      <c r="Q211" s="29"/>
    </row>
    <row r="212" spans="1:17">
      <c r="A212" s="104"/>
      <c r="B212" s="102" t="s">
        <v>1256</v>
      </c>
      <c r="C212" s="103" t="s">
        <v>973</v>
      </c>
      <c r="D212" s="103" t="s">
        <v>973</v>
      </c>
      <c r="E212" s="103">
        <v>44</v>
      </c>
      <c r="F212" s="103">
        <v>44</v>
      </c>
      <c r="G212" s="100">
        <f t="shared" si="3"/>
        <v>0</v>
      </c>
      <c r="Q212" s="29"/>
    </row>
    <row r="213" spans="1:17">
      <c r="A213" s="104"/>
      <c r="B213" s="102" t="s">
        <v>1257</v>
      </c>
      <c r="C213" s="103" t="s">
        <v>1184</v>
      </c>
      <c r="D213" s="103" t="s">
        <v>1184</v>
      </c>
      <c r="E213" s="103">
        <v>48</v>
      </c>
      <c r="F213" s="103">
        <v>48</v>
      </c>
      <c r="G213" s="100">
        <f t="shared" si="3"/>
        <v>0</v>
      </c>
      <c r="Q213" s="29"/>
    </row>
    <row r="214" spans="1:17">
      <c r="A214" s="104"/>
      <c r="B214" s="102" t="s">
        <v>1258</v>
      </c>
      <c r="C214" s="103" t="s">
        <v>1038</v>
      </c>
      <c r="D214" s="103" t="s">
        <v>1038</v>
      </c>
      <c r="E214" s="103">
        <v>80</v>
      </c>
      <c r="F214" s="103">
        <v>80</v>
      </c>
      <c r="G214" s="100">
        <f t="shared" si="3"/>
        <v>0</v>
      </c>
      <c r="Q214" s="29"/>
    </row>
    <row r="215" spans="1:17">
      <c r="A215" s="104"/>
      <c r="B215" s="102" t="s">
        <v>1259</v>
      </c>
      <c r="C215" s="103" t="s">
        <v>1260</v>
      </c>
      <c r="D215" s="103" t="s">
        <v>1260</v>
      </c>
      <c r="E215" s="103">
        <v>3.1</v>
      </c>
      <c r="F215" s="103">
        <v>3.1</v>
      </c>
      <c r="G215" s="100">
        <f t="shared" si="3"/>
        <v>0</v>
      </c>
      <c r="Q215" s="29"/>
    </row>
    <row r="216" spans="1:17">
      <c r="A216" s="104"/>
      <c r="B216" s="102" t="s">
        <v>1261</v>
      </c>
      <c r="C216" s="103" t="s">
        <v>1260</v>
      </c>
      <c r="D216" s="103" t="s">
        <v>1260</v>
      </c>
      <c r="E216" s="103">
        <v>3.1</v>
      </c>
      <c r="F216" s="103">
        <v>3.1</v>
      </c>
      <c r="G216" s="100">
        <f t="shared" si="3"/>
        <v>0</v>
      </c>
      <c r="Q216" s="29"/>
    </row>
    <row r="217" spans="1:17">
      <c r="A217" s="104"/>
      <c r="B217" s="102" t="s">
        <v>1262</v>
      </c>
      <c r="C217" s="103" t="s">
        <v>1263</v>
      </c>
      <c r="D217" s="103" t="s">
        <v>1263</v>
      </c>
      <c r="E217" s="103">
        <v>5.0999999999999996</v>
      </c>
      <c r="F217" s="103">
        <v>5.0999999999999996</v>
      </c>
      <c r="G217" s="100">
        <f t="shared" si="3"/>
        <v>0</v>
      </c>
      <c r="Q217" s="29"/>
    </row>
    <row r="218" spans="1:17">
      <c r="A218" s="104"/>
      <c r="B218" s="102" t="s">
        <v>1264</v>
      </c>
      <c r="C218" s="103" t="s">
        <v>1265</v>
      </c>
      <c r="D218" s="103" t="s">
        <v>1265</v>
      </c>
      <c r="E218" s="103">
        <v>12</v>
      </c>
      <c r="F218" s="103">
        <v>12</v>
      </c>
      <c r="G218" s="100">
        <f t="shared" si="3"/>
        <v>0</v>
      </c>
      <c r="Q218" s="29"/>
    </row>
    <row r="219" spans="1:17">
      <c r="A219" s="104"/>
      <c r="B219" s="102" t="s">
        <v>1266</v>
      </c>
      <c r="C219" s="103" t="s">
        <v>1267</v>
      </c>
      <c r="D219" s="103" t="s">
        <v>1268</v>
      </c>
      <c r="E219" s="103">
        <v>3.9</v>
      </c>
      <c r="F219" s="103">
        <v>4.4000000000000004</v>
      </c>
      <c r="G219" s="100">
        <f t="shared" si="3"/>
        <v>5.0000000000000044E-3</v>
      </c>
      <c r="Q219" s="29"/>
    </row>
    <row r="220" spans="1:17">
      <c r="A220" s="104"/>
      <c r="B220" s="102" t="s">
        <v>1269</v>
      </c>
      <c r="C220" s="103" t="s">
        <v>1267</v>
      </c>
      <c r="D220" s="103" t="s">
        <v>1268</v>
      </c>
      <c r="E220" s="103">
        <v>3.9</v>
      </c>
      <c r="F220" s="103">
        <v>4.4000000000000004</v>
      </c>
      <c r="G220" s="100">
        <f t="shared" si="3"/>
        <v>5.0000000000000044E-3</v>
      </c>
      <c r="Q220" s="29"/>
    </row>
    <row r="221" spans="1:17">
      <c r="A221" s="104"/>
      <c r="B221" s="102" t="s">
        <v>1270</v>
      </c>
      <c r="C221" s="103" t="s">
        <v>1271</v>
      </c>
      <c r="D221" s="103" t="s">
        <v>1272</v>
      </c>
      <c r="E221" s="103">
        <v>13</v>
      </c>
      <c r="F221" s="103">
        <v>17</v>
      </c>
      <c r="G221" s="100">
        <f t="shared" si="3"/>
        <v>0.04</v>
      </c>
      <c r="Q221" s="29"/>
    </row>
    <row r="222" spans="1:17">
      <c r="A222" s="104"/>
      <c r="B222" s="102" t="s">
        <v>1273</v>
      </c>
      <c r="C222" s="103" t="s">
        <v>1274</v>
      </c>
      <c r="D222" s="103" t="s">
        <v>1274</v>
      </c>
      <c r="E222" s="103">
        <v>1.4</v>
      </c>
      <c r="F222" s="103">
        <v>1.4</v>
      </c>
      <c r="G222" s="100">
        <f t="shared" si="3"/>
        <v>0</v>
      </c>
      <c r="Q222" s="29"/>
    </row>
    <row r="223" spans="1:17">
      <c r="A223" s="104"/>
      <c r="B223" s="102" t="s">
        <v>1275</v>
      </c>
      <c r="C223" s="103" t="s">
        <v>1274</v>
      </c>
      <c r="D223" s="103" t="s">
        <v>1274</v>
      </c>
      <c r="E223" s="103">
        <v>1.4</v>
      </c>
      <c r="F223" s="103">
        <v>1.4</v>
      </c>
      <c r="G223" s="100">
        <f t="shared" si="3"/>
        <v>0</v>
      </c>
      <c r="Q223" s="29"/>
    </row>
    <row r="224" spans="1:17">
      <c r="A224" s="104"/>
      <c r="B224" s="102" t="s">
        <v>1276</v>
      </c>
      <c r="C224" s="103" t="s">
        <v>1160</v>
      </c>
      <c r="D224" s="103" t="s">
        <v>1160</v>
      </c>
      <c r="E224" s="103">
        <v>10</v>
      </c>
      <c r="F224" s="103">
        <v>10</v>
      </c>
      <c r="G224" s="100">
        <f t="shared" si="3"/>
        <v>0</v>
      </c>
      <c r="Q224" s="29"/>
    </row>
    <row r="225" spans="1:17">
      <c r="A225" s="104"/>
      <c r="B225" s="102" t="s">
        <v>1277</v>
      </c>
      <c r="C225" s="103" t="s">
        <v>1278</v>
      </c>
      <c r="D225" s="103" t="s">
        <v>1278</v>
      </c>
      <c r="E225" s="103">
        <v>6.6</v>
      </c>
      <c r="F225" s="103">
        <v>6.6</v>
      </c>
      <c r="G225" s="100">
        <f t="shared" si="3"/>
        <v>0</v>
      </c>
      <c r="Q225" s="29"/>
    </row>
    <row r="226" spans="1:17">
      <c r="A226" s="104"/>
      <c r="B226" s="102" t="s">
        <v>1279</v>
      </c>
      <c r="C226" s="103" t="s">
        <v>1278</v>
      </c>
      <c r="D226" s="103" t="s">
        <v>1278</v>
      </c>
      <c r="E226" s="103">
        <v>6.6</v>
      </c>
      <c r="F226" s="103">
        <v>6.6</v>
      </c>
      <c r="G226" s="100">
        <f t="shared" si="3"/>
        <v>0</v>
      </c>
      <c r="Q226" s="29"/>
    </row>
    <row r="227" spans="1:17">
      <c r="A227" s="104"/>
      <c r="B227" s="102" t="s">
        <v>1280</v>
      </c>
      <c r="C227" s="103" t="s">
        <v>1281</v>
      </c>
      <c r="D227" s="103" t="s">
        <v>1281</v>
      </c>
      <c r="E227" s="103">
        <v>24</v>
      </c>
      <c r="F227" s="103">
        <v>24</v>
      </c>
      <c r="G227" s="100">
        <f t="shared" si="3"/>
        <v>0</v>
      </c>
      <c r="Q227" s="29"/>
    </row>
    <row r="228" spans="1:17">
      <c r="A228" s="104"/>
      <c r="B228" s="102" t="s">
        <v>1282</v>
      </c>
      <c r="C228" s="103" t="s">
        <v>1283</v>
      </c>
      <c r="D228" s="103" t="s">
        <v>1283</v>
      </c>
      <c r="E228" s="103">
        <v>2.2999999999999998</v>
      </c>
      <c r="F228" s="103">
        <v>2.2999999999999998</v>
      </c>
      <c r="G228" s="100">
        <f t="shared" si="3"/>
        <v>0</v>
      </c>
      <c r="Q228" s="29"/>
    </row>
    <row r="229" spans="1:17">
      <c r="A229" s="104"/>
      <c r="B229" s="102" t="s">
        <v>1284</v>
      </c>
      <c r="C229" s="103" t="s">
        <v>1283</v>
      </c>
      <c r="D229" s="103" t="s">
        <v>1283</v>
      </c>
      <c r="E229" s="103">
        <v>2.2999999999999998</v>
      </c>
      <c r="F229" s="103">
        <v>2.2999999999999998</v>
      </c>
      <c r="G229" s="100">
        <f t="shared" si="3"/>
        <v>0</v>
      </c>
      <c r="Q229" s="29"/>
    </row>
    <row r="230" spans="1:17">
      <c r="A230" s="104"/>
      <c r="B230" s="102" t="s">
        <v>1285</v>
      </c>
      <c r="C230" s="103" t="s">
        <v>1286</v>
      </c>
      <c r="D230" s="103" t="s">
        <v>1286</v>
      </c>
      <c r="E230" s="103">
        <v>7.1</v>
      </c>
      <c r="F230" s="103">
        <v>7.1</v>
      </c>
      <c r="G230" s="100">
        <f t="shared" si="3"/>
        <v>0</v>
      </c>
      <c r="Q230" s="29"/>
    </row>
    <row r="231" spans="1:17">
      <c r="A231" s="104"/>
      <c r="B231" s="102" t="s">
        <v>1287</v>
      </c>
      <c r="C231" s="103" t="s">
        <v>1191</v>
      </c>
      <c r="D231" s="103" t="s">
        <v>1052</v>
      </c>
      <c r="E231" s="103">
        <v>1.9</v>
      </c>
      <c r="F231" s="103">
        <v>2.1</v>
      </c>
      <c r="G231" s="100">
        <f t="shared" si="3"/>
        <v>2.0000000000000018E-3</v>
      </c>
      <c r="Q231" s="29"/>
    </row>
    <row r="232" spans="1:17">
      <c r="A232" s="104"/>
      <c r="B232" s="102" t="s">
        <v>1288</v>
      </c>
      <c r="C232" s="103" t="s">
        <v>1191</v>
      </c>
      <c r="D232" s="103" t="s">
        <v>1052</v>
      </c>
      <c r="E232" s="103">
        <v>1.9</v>
      </c>
      <c r="F232" s="103">
        <v>2.1</v>
      </c>
      <c r="G232" s="100">
        <f t="shared" si="3"/>
        <v>2.0000000000000018E-3</v>
      </c>
      <c r="Q232" s="29"/>
    </row>
    <row r="233" spans="1:17">
      <c r="A233" s="104"/>
      <c r="B233" s="102" t="s">
        <v>1289</v>
      </c>
      <c r="C233" s="103" t="s">
        <v>1290</v>
      </c>
      <c r="D233" s="103" t="s">
        <v>1173</v>
      </c>
      <c r="E233" s="103">
        <v>3.3</v>
      </c>
      <c r="F233" s="103">
        <v>3.6</v>
      </c>
      <c r="G233" s="100">
        <f t="shared" si="3"/>
        <v>3.0000000000000027E-3</v>
      </c>
      <c r="Q233" s="29"/>
    </row>
    <row r="234" spans="1:17">
      <c r="A234" s="104"/>
      <c r="B234" s="102" t="s">
        <v>1291</v>
      </c>
      <c r="C234" s="103" t="s">
        <v>944</v>
      </c>
      <c r="D234" s="103" t="s">
        <v>944</v>
      </c>
      <c r="E234" s="103">
        <v>40</v>
      </c>
      <c r="F234" s="103">
        <v>40</v>
      </c>
      <c r="G234" s="100">
        <f t="shared" si="3"/>
        <v>0</v>
      </c>
      <c r="Q234" s="29"/>
    </row>
    <row r="235" spans="1:17">
      <c r="A235" s="104"/>
      <c r="B235" s="102" t="s">
        <v>1292</v>
      </c>
      <c r="C235" s="103" t="s">
        <v>973</v>
      </c>
      <c r="D235" s="103" t="s">
        <v>973</v>
      </c>
      <c r="E235" s="103">
        <v>44</v>
      </c>
      <c r="F235" s="103">
        <v>44</v>
      </c>
      <c r="G235" s="100">
        <f t="shared" si="3"/>
        <v>0</v>
      </c>
      <c r="Q235" s="29"/>
    </row>
    <row r="236" spans="1:17">
      <c r="A236" s="104"/>
      <c r="B236" s="102" t="s">
        <v>1293</v>
      </c>
      <c r="C236" s="103" t="s">
        <v>1294</v>
      </c>
      <c r="D236" s="103" t="s">
        <v>1294</v>
      </c>
      <c r="E236" s="103">
        <v>292</v>
      </c>
      <c r="F236" s="103">
        <v>292</v>
      </c>
      <c r="G236" s="100">
        <f t="shared" si="3"/>
        <v>0</v>
      </c>
      <c r="Q236" s="29"/>
    </row>
    <row r="237" spans="1:17">
      <c r="A237" s="104"/>
      <c r="B237" s="102" t="s">
        <v>1295</v>
      </c>
      <c r="C237" s="103" t="s">
        <v>1207</v>
      </c>
      <c r="D237" s="103" t="s">
        <v>1173</v>
      </c>
      <c r="E237" s="103">
        <v>3.2</v>
      </c>
      <c r="F237" s="103">
        <v>3.6</v>
      </c>
      <c r="G237" s="100">
        <f t="shared" si="3"/>
        <v>3.9999999999999992E-3</v>
      </c>
      <c r="Q237" s="29"/>
    </row>
    <row r="238" spans="1:17">
      <c r="A238" s="104"/>
      <c r="B238" s="102" t="s">
        <v>1296</v>
      </c>
      <c r="C238" s="103" t="s">
        <v>1207</v>
      </c>
      <c r="D238" s="103" t="s">
        <v>1173</v>
      </c>
      <c r="E238" s="103">
        <v>3.2</v>
      </c>
      <c r="F238" s="103">
        <v>3.6</v>
      </c>
      <c r="G238" s="100">
        <f t="shared" si="3"/>
        <v>3.9999999999999992E-3</v>
      </c>
      <c r="Q238" s="29"/>
    </row>
    <row r="239" spans="1:17">
      <c r="A239" s="104"/>
      <c r="B239" s="102" t="s">
        <v>1297</v>
      </c>
      <c r="C239" s="103" t="s">
        <v>1298</v>
      </c>
      <c r="D239" s="103" t="s">
        <v>1160</v>
      </c>
      <c r="E239" s="103">
        <v>7.3</v>
      </c>
      <c r="F239" s="103">
        <v>10</v>
      </c>
      <c r="G239" s="100">
        <f t="shared" si="3"/>
        <v>2.7000000000000003E-2</v>
      </c>
      <c r="Q239" s="29"/>
    </row>
    <row r="240" spans="1:17">
      <c r="A240" s="104"/>
      <c r="B240" s="102" t="s">
        <v>1299</v>
      </c>
      <c r="C240" s="103" t="s">
        <v>1300</v>
      </c>
      <c r="D240" s="103" t="s">
        <v>1300</v>
      </c>
      <c r="E240" s="103">
        <v>584</v>
      </c>
      <c r="F240" s="103">
        <v>584</v>
      </c>
      <c r="G240" s="100">
        <f t="shared" si="3"/>
        <v>0</v>
      </c>
      <c r="Q240" s="29"/>
    </row>
    <row r="241" spans="1:17">
      <c r="A241" s="104"/>
      <c r="B241" s="102" t="s">
        <v>1301</v>
      </c>
      <c r="C241" s="103" t="s">
        <v>1302</v>
      </c>
      <c r="D241" s="103" t="s">
        <v>1302</v>
      </c>
      <c r="E241" s="103">
        <v>588</v>
      </c>
      <c r="F241" s="103">
        <v>588</v>
      </c>
      <c r="G241" s="100">
        <f t="shared" si="3"/>
        <v>0</v>
      </c>
      <c r="Q241" s="29"/>
    </row>
    <row r="242" spans="1:17">
      <c r="A242" s="104"/>
      <c r="B242" s="102" t="s">
        <v>1303</v>
      </c>
      <c r="C242" s="103" t="s">
        <v>1304</v>
      </c>
      <c r="D242" s="103" t="s">
        <v>1304</v>
      </c>
      <c r="E242" s="103">
        <v>868</v>
      </c>
      <c r="F242" s="103">
        <v>868</v>
      </c>
      <c r="G242" s="100">
        <f t="shared" si="3"/>
        <v>0</v>
      </c>
      <c r="Q242" s="29"/>
    </row>
    <row r="243" spans="1:17">
      <c r="A243" s="104"/>
      <c r="B243" s="102" t="s">
        <v>1305</v>
      </c>
      <c r="C243" s="103" t="s">
        <v>1306</v>
      </c>
      <c r="D243" s="103" t="s">
        <v>1306</v>
      </c>
      <c r="E243" s="103">
        <v>3</v>
      </c>
      <c r="F243" s="103">
        <v>3</v>
      </c>
      <c r="G243" s="100">
        <f t="shared" si="3"/>
        <v>0</v>
      </c>
      <c r="Q243" s="29"/>
    </row>
    <row r="244" spans="1:17">
      <c r="A244" s="104"/>
      <c r="B244" s="102" t="s">
        <v>1307</v>
      </c>
      <c r="C244" s="103" t="s">
        <v>1306</v>
      </c>
      <c r="D244" s="103" t="s">
        <v>1306</v>
      </c>
      <c r="E244" s="103">
        <v>3</v>
      </c>
      <c r="F244" s="103">
        <v>3</v>
      </c>
      <c r="G244" s="100">
        <f t="shared" si="3"/>
        <v>0</v>
      </c>
      <c r="Q244" s="29"/>
    </row>
    <row r="245" spans="1:17">
      <c r="A245" s="104"/>
      <c r="B245" s="102" t="s">
        <v>1308</v>
      </c>
      <c r="C245" s="103" t="s">
        <v>952</v>
      </c>
      <c r="D245" s="103" t="s">
        <v>952</v>
      </c>
      <c r="E245" s="103">
        <v>2.6</v>
      </c>
      <c r="F245" s="103">
        <v>2.6</v>
      </c>
      <c r="G245" s="100">
        <f t="shared" si="3"/>
        <v>0</v>
      </c>
      <c r="Q245" s="29"/>
    </row>
    <row r="246" spans="1:17">
      <c r="A246" s="104"/>
      <c r="B246" s="102" t="s">
        <v>1309</v>
      </c>
      <c r="C246" s="103" t="s">
        <v>952</v>
      </c>
      <c r="D246" s="103" t="s">
        <v>952</v>
      </c>
      <c r="E246" s="103">
        <v>2.6</v>
      </c>
      <c r="F246" s="103">
        <v>2.6</v>
      </c>
      <c r="G246" s="100">
        <f t="shared" si="3"/>
        <v>0</v>
      </c>
      <c r="Q246" s="29"/>
    </row>
    <row r="247" spans="1:17">
      <c r="A247" s="104"/>
      <c r="B247" s="102" t="s">
        <v>1310</v>
      </c>
      <c r="C247" s="103" t="s">
        <v>1311</v>
      </c>
      <c r="D247" s="103" t="s">
        <v>1311</v>
      </c>
      <c r="E247" s="103">
        <v>30</v>
      </c>
      <c r="F247" s="103">
        <v>30</v>
      </c>
      <c r="G247" s="100">
        <f t="shared" si="3"/>
        <v>0</v>
      </c>
      <c r="Q247" s="29"/>
    </row>
    <row r="248" spans="1:17">
      <c r="A248" s="104"/>
      <c r="B248" s="102" t="s">
        <v>1312</v>
      </c>
      <c r="C248" s="103" t="s">
        <v>1313</v>
      </c>
      <c r="D248" s="103" t="s">
        <v>1313</v>
      </c>
      <c r="E248" s="103">
        <v>130</v>
      </c>
      <c r="F248" s="103">
        <v>130</v>
      </c>
      <c r="G248" s="100">
        <f t="shared" si="3"/>
        <v>0</v>
      </c>
      <c r="Q248" s="29"/>
    </row>
    <row r="249" spans="1:17">
      <c r="A249" s="104"/>
      <c r="B249" s="102" t="s">
        <v>1314</v>
      </c>
      <c r="C249" s="103" t="s">
        <v>1313</v>
      </c>
      <c r="D249" s="103" t="s">
        <v>1313</v>
      </c>
      <c r="E249" s="103">
        <v>130</v>
      </c>
      <c r="F249" s="103">
        <v>130</v>
      </c>
      <c r="G249" s="100">
        <f t="shared" si="3"/>
        <v>0</v>
      </c>
      <c r="Q249" s="29"/>
    </row>
    <row r="250" spans="1:17">
      <c r="A250" s="104"/>
      <c r="B250" s="102" t="s">
        <v>1315</v>
      </c>
      <c r="C250" s="103" t="s">
        <v>1004</v>
      </c>
      <c r="D250" s="103" t="s">
        <v>1004</v>
      </c>
      <c r="E250" s="103">
        <v>76</v>
      </c>
      <c r="F250" s="103">
        <v>76</v>
      </c>
      <c r="G250" s="100">
        <f t="shared" si="3"/>
        <v>0</v>
      </c>
      <c r="Q250" s="29"/>
    </row>
    <row r="251" spans="1:17">
      <c r="A251" s="104"/>
      <c r="B251" s="102" t="s">
        <v>1316</v>
      </c>
      <c r="C251" s="103" t="s">
        <v>1038</v>
      </c>
      <c r="D251" s="103" t="s">
        <v>1038</v>
      </c>
      <c r="E251" s="103">
        <v>80</v>
      </c>
      <c r="F251" s="103">
        <v>80</v>
      </c>
      <c r="G251" s="100">
        <f t="shared" si="3"/>
        <v>0</v>
      </c>
      <c r="Q251" s="29"/>
    </row>
    <row r="252" spans="1:17">
      <c r="A252" s="104"/>
      <c r="B252" s="102" t="s">
        <v>1317</v>
      </c>
      <c r="C252" s="103" t="s">
        <v>1318</v>
      </c>
      <c r="D252" s="103" t="s">
        <v>1318</v>
      </c>
      <c r="E252" s="103">
        <v>278</v>
      </c>
      <c r="F252" s="103">
        <v>278</v>
      </c>
      <c r="G252" s="100">
        <f t="shared" si="3"/>
        <v>0</v>
      </c>
      <c r="Q252" s="29"/>
    </row>
    <row r="253" spans="1:17">
      <c r="A253" s="104"/>
      <c r="B253" s="102" t="s">
        <v>1319</v>
      </c>
      <c r="C253" s="103" t="s">
        <v>1094</v>
      </c>
      <c r="D253" s="103" t="s">
        <v>1278</v>
      </c>
      <c r="E253" s="103">
        <v>11</v>
      </c>
      <c r="F253" s="103">
        <v>6.6</v>
      </c>
      <c r="G253" s="100">
        <f t="shared" si="3"/>
        <v>-4.4000000000000004E-2</v>
      </c>
      <c r="Q253" s="29"/>
    </row>
    <row r="254" spans="1:17">
      <c r="A254" s="104"/>
      <c r="B254" s="102" t="s">
        <v>1320</v>
      </c>
      <c r="C254" s="103" t="s">
        <v>1094</v>
      </c>
      <c r="D254" s="103" t="s">
        <v>1278</v>
      </c>
      <c r="E254" s="103">
        <v>11</v>
      </c>
      <c r="F254" s="103">
        <v>6.6</v>
      </c>
      <c r="G254" s="100">
        <f t="shared" si="3"/>
        <v>-4.4000000000000004E-2</v>
      </c>
      <c r="Q254" s="29"/>
    </row>
    <row r="255" spans="1:17">
      <c r="A255" s="104"/>
      <c r="B255" s="102" t="s">
        <v>1321</v>
      </c>
      <c r="C255" s="103" t="s">
        <v>1021</v>
      </c>
      <c r="D255" s="103" t="s">
        <v>1322</v>
      </c>
      <c r="E255" s="103">
        <v>68</v>
      </c>
      <c r="F255" s="103">
        <f>2.9*1024</f>
        <v>2969.6</v>
      </c>
      <c r="G255" s="100">
        <f t="shared" si="3"/>
        <v>29.015999999999998</v>
      </c>
      <c r="Q255" s="29"/>
    </row>
    <row r="256" spans="1:17">
      <c r="A256" s="104"/>
      <c r="B256" s="102" t="s">
        <v>1323</v>
      </c>
      <c r="C256" s="103" t="s">
        <v>975</v>
      </c>
      <c r="D256" s="103" t="s">
        <v>1322</v>
      </c>
      <c r="E256" s="103">
        <v>72</v>
      </c>
      <c r="F256" s="103">
        <f>2.9*1024</f>
        <v>2969.6</v>
      </c>
      <c r="G256" s="100">
        <f t="shared" si="3"/>
        <v>28.975999999999999</v>
      </c>
      <c r="Q256" s="29"/>
    </row>
    <row r="257" spans="1:17">
      <c r="A257" s="104"/>
      <c r="B257" s="102" t="s">
        <v>1324</v>
      </c>
      <c r="C257" s="103" t="s">
        <v>1325</v>
      </c>
      <c r="D257" s="103" t="s">
        <v>1326</v>
      </c>
      <c r="E257" s="103">
        <v>67</v>
      </c>
      <c r="F257" s="103">
        <v>66</v>
      </c>
      <c r="G257" s="100">
        <f t="shared" si="3"/>
        <v>-0.01</v>
      </c>
      <c r="Q257" s="29"/>
    </row>
    <row r="258" spans="1:17">
      <c r="A258" s="104"/>
      <c r="B258" s="102" t="s">
        <v>1327</v>
      </c>
      <c r="C258" s="103" t="s">
        <v>1328</v>
      </c>
      <c r="D258" s="103" t="s">
        <v>1328</v>
      </c>
      <c r="E258" s="103">
        <v>5.9</v>
      </c>
      <c r="F258" s="103">
        <v>5.9</v>
      </c>
      <c r="G258" s="100">
        <f t="shared" ref="G258:G321" si="4">(F258-E258)/100</f>
        <v>0</v>
      </c>
      <c r="Q258" s="29"/>
    </row>
    <row r="259" spans="1:17">
      <c r="A259" s="104"/>
      <c r="B259" s="102" t="s">
        <v>1329</v>
      </c>
      <c r="C259" s="103" t="s">
        <v>1328</v>
      </c>
      <c r="D259" s="103" t="s">
        <v>1328</v>
      </c>
      <c r="E259" s="103">
        <v>5.9</v>
      </c>
      <c r="F259" s="103">
        <v>5.9</v>
      </c>
      <c r="G259" s="100">
        <f t="shared" si="4"/>
        <v>0</v>
      </c>
      <c r="Q259" s="29"/>
    </row>
    <row r="260" spans="1:17">
      <c r="A260" s="104"/>
      <c r="B260" s="102" t="s">
        <v>1330</v>
      </c>
      <c r="C260" s="103" t="s">
        <v>1281</v>
      </c>
      <c r="D260" s="103" t="s">
        <v>1271</v>
      </c>
      <c r="E260" s="103">
        <v>24</v>
      </c>
      <c r="F260" s="103">
        <v>13</v>
      </c>
      <c r="G260" s="100">
        <f t="shared" si="4"/>
        <v>-0.11</v>
      </c>
      <c r="Q260" s="29"/>
    </row>
    <row r="261" spans="1:17">
      <c r="A261" s="104"/>
      <c r="B261" s="102" t="s">
        <v>1331</v>
      </c>
      <c r="C261" s="103" t="s">
        <v>1119</v>
      </c>
      <c r="D261" s="103" t="s">
        <v>1119</v>
      </c>
      <c r="E261" s="103">
        <v>516</v>
      </c>
      <c r="F261" s="103">
        <v>516</v>
      </c>
      <c r="G261" s="100">
        <f t="shared" si="4"/>
        <v>0</v>
      </c>
      <c r="Q261" s="29"/>
    </row>
    <row r="262" spans="1:17">
      <c r="A262" s="104"/>
      <c r="B262" s="102" t="s">
        <v>1332</v>
      </c>
      <c r="C262" s="103" t="s">
        <v>1333</v>
      </c>
      <c r="D262" s="103" t="s">
        <v>1333</v>
      </c>
      <c r="E262" s="103">
        <v>520</v>
      </c>
      <c r="F262" s="103">
        <v>520</v>
      </c>
      <c r="G262" s="100">
        <f t="shared" si="4"/>
        <v>0</v>
      </c>
      <c r="Q262" s="29"/>
    </row>
    <row r="263" spans="1:17">
      <c r="A263" s="104"/>
      <c r="B263" s="102" t="s">
        <v>1334</v>
      </c>
      <c r="C263" s="103" t="s">
        <v>1335</v>
      </c>
      <c r="D263" s="103" t="s">
        <v>1335</v>
      </c>
      <c r="E263" s="103">
        <v>756</v>
      </c>
      <c r="F263" s="103">
        <v>756</v>
      </c>
      <c r="G263" s="100">
        <f t="shared" si="4"/>
        <v>0</v>
      </c>
      <c r="Q263" s="29"/>
    </row>
    <row r="264" spans="1:17">
      <c r="A264" s="104"/>
      <c r="B264" s="102" t="s">
        <v>1336</v>
      </c>
      <c r="C264" s="103" t="s">
        <v>1337</v>
      </c>
      <c r="D264" s="103" t="s">
        <v>1338</v>
      </c>
      <c r="E264" s="103">
        <v>312</v>
      </c>
      <c r="F264" s="103">
        <v>364</v>
      </c>
      <c r="G264" s="100">
        <f t="shared" si="4"/>
        <v>0.52</v>
      </c>
      <c r="Q264" s="29"/>
    </row>
    <row r="265" spans="1:17">
      <c r="A265" s="104"/>
      <c r="B265" s="102" t="s">
        <v>1339</v>
      </c>
      <c r="C265" s="103" t="s">
        <v>1340</v>
      </c>
      <c r="D265" s="103" t="s">
        <v>1341</v>
      </c>
      <c r="E265" s="103">
        <v>316</v>
      </c>
      <c r="F265" s="103">
        <v>368</v>
      </c>
      <c r="G265" s="100">
        <f t="shared" si="4"/>
        <v>0.52</v>
      </c>
      <c r="Q265" s="29"/>
    </row>
    <row r="266" spans="1:17">
      <c r="A266" s="104"/>
      <c r="B266" s="102" t="s">
        <v>1342</v>
      </c>
      <c r="C266" s="103" t="s">
        <v>1343</v>
      </c>
      <c r="D266" s="103" t="s">
        <v>1344</v>
      </c>
      <c r="E266" s="103">
        <v>812</v>
      </c>
      <c r="F266" s="103">
        <f>1.5*1024</f>
        <v>1536</v>
      </c>
      <c r="G266" s="100">
        <f t="shared" si="4"/>
        <v>7.24</v>
      </c>
      <c r="Q266" s="29"/>
    </row>
    <row r="267" spans="1:17">
      <c r="A267" s="104"/>
      <c r="B267" s="102" t="s">
        <v>1345</v>
      </c>
      <c r="C267" s="105" t="s">
        <v>1346</v>
      </c>
      <c r="D267" s="105" t="s">
        <v>1347</v>
      </c>
      <c r="E267" s="105">
        <v>2.7</v>
      </c>
      <c r="F267" s="105">
        <v>2.8</v>
      </c>
      <c r="G267" s="100">
        <f t="shared" si="4"/>
        <v>9.9999999999999655E-4</v>
      </c>
      <c r="Q267" s="29"/>
    </row>
    <row r="268" spans="1:17">
      <c r="A268" s="104"/>
      <c r="B268" s="102" t="s">
        <v>1348</v>
      </c>
      <c r="C268" s="105" t="s">
        <v>1346</v>
      </c>
      <c r="D268" s="105" t="s">
        <v>1347</v>
      </c>
      <c r="E268" s="105">
        <v>2.7</v>
      </c>
      <c r="F268" s="105">
        <v>2.8</v>
      </c>
      <c r="G268" s="100">
        <f t="shared" si="4"/>
        <v>9.9999999999999655E-4</v>
      </c>
      <c r="Q268" s="29"/>
    </row>
    <row r="269" spans="1:17">
      <c r="A269" s="104"/>
      <c r="B269" s="102" t="s">
        <v>1349</v>
      </c>
      <c r="C269" s="103" t="s">
        <v>1350</v>
      </c>
      <c r="D269" s="103" t="s">
        <v>1351</v>
      </c>
      <c r="E269" s="103">
        <v>5.6</v>
      </c>
      <c r="F269" s="103">
        <v>5.8</v>
      </c>
      <c r="G269" s="100">
        <f t="shared" si="4"/>
        <v>2.0000000000000018E-3</v>
      </c>
      <c r="Q269" s="29"/>
    </row>
    <row r="270" spans="1:17">
      <c r="A270" s="104"/>
      <c r="B270" s="102" t="s">
        <v>1352</v>
      </c>
      <c r="C270" s="103" t="s">
        <v>1350</v>
      </c>
      <c r="D270" s="103" t="s">
        <v>1351</v>
      </c>
      <c r="E270" s="103">
        <v>5.6</v>
      </c>
      <c r="F270" s="103">
        <v>5.8</v>
      </c>
      <c r="G270" s="100">
        <f t="shared" si="4"/>
        <v>2.0000000000000018E-3</v>
      </c>
      <c r="Q270" s="29"/>
    </row>
    <row r="271" spans="1:17">
      <c r="A271" s="104"/>
      <c r="B271" s="102" t="s">
        <v>1353</v>
      </c>
      <c r="C271" s="103" t="s">
        <v>1354</v>
      </c>
      <c r="D271" s="103" t="s">
        <v>1354</v>
      </c>
      <c r="E271" s="103">
        <v>18</v>
      </c>
      <c r="F271" s="103">
        <v>18</v>
      </c>
      <c r="G271" s="100">
        <f t="shared" si="4"/>
        <v>0</v>
      </c>
      <c r="Q271" s="29"/>
    </row>
    <row r="272" spans="1:17">
      <c r="A272" s="104"/>
      <c r="B272" s="102" t="s">
        <v>1355</v>
      </c>
      <c r="C272" s="103" t="s">
        <v>1344</v>
      </c>
      <c r="D272" s="103" t="s">
        <v>1214</v>
      </c>
      <c r="E272" s="103">
        <v>1.5</v>
      </c>
      <c r="F272" s="103">
        <f>600/1024</f>
        <v>0.5859375</v>
      </c>
      <c r="G272" s="100">
        <f t="shared" si="4"/>
        <v>-9.1406249999999994E-3</v>
      </c>
      <c r="Q272" s="29"/>
    </row>
    <row r="273" spans="1:17">
      <c r="A273" s="104"/>
      <c r="B273" s="102" t="s">
        <v>1356</v>
      </c>
      <c r="C273" s="103" t="s">
        <v>1344</v>
      </c>
      <c r="D273" s="103" t="s">
        <v>1216</v>
      </c>
      <c r="E273" s="103">
        <v>1.5</v>
      </c>
      <c r="F273" s="103">
        <f>604/1024</f>
        <v>0.58984375</v>
      </c>
      <c r="G273" s="100">
        <f t="shared" si="4"/>
        <v>-9.1015625000000003E-3</v>
      </c>
      <c r="Q273" s="29"/>
    </row>
    <row r="274" spans="1:17">
      <c r="A274" s="104"/>
      <c r="B274" s="102" t="s">
        <v>1357</v>
      </c>
      <c r="C274" s="103" t="s">
        <v>1358</v>
      </c>
      <c r="D274" s="103" t="s">
        <v>1358</v>
      </c>
      <c r="E274" s="103">
        <v>264</v>
      </c>
      <c r="F274" s="103">
        <v>264</v>
      </c>
      <c r="G274" s="100">
        <f t="shared" si="4"/>
        <v>0</v>
      </c>
      <c r="Q274" s="29"/>
    </row>
    <row r="275" spans="1:17">
      <c r="A275" s="104"/>
      <c r="B275" s="102" t="s">
        <v>1359</v>
      </c>
      <c r="C275" s="103" t="s">
        <v>1360</v>
      </c>
      <c r="D275" s="103" t="s">
        <v>1360</v>
      </c>
      <c r="E275" s="103">
        <v>268</v>
      </c>
      <c r="F275" s="103">
        <v>268</v>
      </c>
      <c r="G275" s="100">
        <f t="shared" si="4"/>
        <v>0</v>
      </c>
      <c r="Q275" s="29"/>
    </row>
    <row r="276" spans="1:17">
      <c r="A276" s="104"/>
      <c r="B276" s="102" t="s">
        <v>1361</v>
      </c>
      <c r="C276" s="103" t="s">
        <v>1362</v>
      </c>
      <c r="D276" s="103" t="s">
        <v>1142</v>
      </c>
      <c r="E276" s="103">
        <v>23</v>
      </c>
      <c r="F276" s="103">
        <v>21</v>
      </c>
      <c r="G276" s="100">
        <f t="shared" si="4"/>
        <v>-0.02</v>
      </c>
      <c r="Q276" s="29"/>
    </row>
    <row r="277" spans="1:17">
      <c r="A277" s="104"/>
      <c r="B277" s="102" t="s">
        <v>1363</v>
      </c>
      <c r="C277" s="103" t="s">
        <v>1207</v>
      </c>
      <c r="D277" s="103" t="s">
        <v>1207</v>
      </c>
      <c r="E277" s="103">
        <v>3.2</v>
      </c>
      <c r="F277" s="103">
        <v>3.2</v>
      </c>
      <c r="G277" s="100">
        <f t="shared" si="4"/>
        <v>0</v>
      </c>
      <c r="Q277" s="29"/>
    </row>
    <row r="278" spans="1:17">
      <c r="A278" s="104"/>
      <c r="B278" s="102" t="s">
        <v>1364</v>
      </c>
      <c r="C278" s="103" t="s">
        <v>1207</v>
      </c>
      <c r="D278" s="103" t="s">
        <v>1207</v>
      </c>
      <c r="E278" s="103">
        <v>3.2</v>
      </c>
      <c r="F278" s="103">
        <v>3.2</v>
      </c>
      <c r="G278" s="100">
        <f t="shared" si="4"/>
        <v>0</v>
      </c>
      <c r="Q278" s="29"/>
    </row>
    <row r="279" spans="1:17">
      <c r="A279" s="104"/>
      <c r="B279" s="102" t="s">
        <v>1365</v>
      </c>
      <c r="C279" s="103" t="s">
        <v>1366</v>
      </c>
      <c r="D279" s="103" t="s">
        <v>1366</v>
      </c>
      <c r="E279" s="103">
        <v>4.7</v>
      </c>
      <c r="F279" s="103">
        <v>4.7</v>
      </c>
      <c r="G279" s="100">
        <f t="shared" si="4"/>
        <v>0</v>
      </c>
      <c r="Q279" s="29"/>
    </row>
    <row r="280" spans="1:17">
      <c r="A280" s="104"/>
      <c r="B280" s="102" t="s">
        <v>1367</v>
      </c>
      <c r="C280" s="103" t="s">
        <v>1368</v>
      </c>
      <c r="D280" s="103" t="s">
        <v>1368</v>
      </c>
      <c r="E280" s="103">
        <v>636</v>
      </c>
      <c r="F280" s="103">
        <v>636</v>
      </c>
      <c r="G280" s="100">
        <f t="shared" si="4"/>
        <v>0</v>
      </c>
      <c r="Q280" s="29"/>
    </row>
    <row r="281" spans="1:17">
      <c r="A281" s="104"/>
      <c r="B281" s="102" t="s">
        <v>1369</v>
      </c>
      <c r="C281" s="103" t="s">
        <v>1370</v>
      </c>
      <c r="D281" s="103" t="s">
        <v>1370</v>
      </c>
      <c r="E281" s="103">
        <v>640</v>
      </c>
      <c r="F281" s="103">
        <v>640</v>
      </c>
      <c r="G281" s="100">
        <f t="shared" si="4"/>
        <v>0</v>
      </c>
      <c r="Q281" s="29"/>
    </row>
    <row r="282" spans="1:17">
      <c r="A282" s="104"/>
      <c r="B282" s="102" t="s">
        <v>1371</v>
      </c>
      <c r="C282" s="103" t="s">
        <v>1372</v>
      </c>
      <c r="D282" s="103" t="s">
        <v>1372</v>
      </c>
      <c r="E282" s="103">
        <v>944</v>
      </c>
      <c r="F282" s="103">
        <v>944</v>
      </c>
      <c r="G282" s="100">
        <f t="shared" si="4"/>
        <v>0</v>
      </c>
      <c r="Q282" s="29"/>
    </row>
    <row r="283" spans="1:17">
      <c r="A283" s="104"/>
      <c r="B283" s="102" t="s">
        <v>1373</v>
      </c>
      <c r="C283" s="103" t="s">
        <v>996</v>
      </c>
      <c r="D283" s="103" t="s">
        <v>996</v>
      </c>
      <c r="E283" s="103">
        <v>28</v>
      </c>
      <c r="F283" s="103">
        <v>28</v>
      </c>
      <c r="G283" s="100">
        <f t="shared" si="4"/>
        <v>0</v>
      </c>
      <c r="Q283" s="29"/>
    </row>
    <row r="284" spans="1:17">
      <c r="A284" s="104"/>
      <c r="B284" s="102" t="s">
        <v>1374</v>
      </c>
      <c r="C284" s="103" t="s">
        <v>982</v>
      </c>
      <c r="D284" s="103" t="s">
        <v>982</v>
      </c>
      <c r="E284" s="103">
        <v>32</v>
      </c>
      <c r="F284" s="103">
        <v>32</v>
      </c>
      <c r="G284" s="100">
        <f t="shared" si="4"/>
        <v>0</v>
      </c>
      <c r="Q284" s="29"/>
    </row>
    <row r="285" spans="1:17">
      <c r="A285" s="104"/>
      <c r="B285" s="102" t="s">
        <v>1375</v>
      </c>
      <c r="C285" s="103" t="s">
        <v>973</v>
      </c>
      <c r="D285" s="103" t="s">
        <v>973</v>
      </c>
      <c r="E285" s="103">
        <v>44</v>
      </c>
      <c r="F285" s="103">
        <v>44</v>
      </c>
      <c r="G285" s="100">
        <f t="shared" si="4"/>
        <v>0</v>
      </c>
      <c r="Q285" s="29"/>
    </row>
    <row r="286" spans="1:17">
      <c r="A286" s="104"/>
      <c r="B286" s="102" t="s">
        <v>1376</v>
      </c>
      <c r="C286" s="103" t="s">
        <v>1377</v>
      </c>
      <c r="D286" s="103" t="s">
        <v>1377</v>
      </c>
      <c r="E286" s="103">
        <v>2</v>
      </c>
      <c r="F286" s="103">
        <v>2</v>
      </c>
      <c r="G286" s="100">
        <f t="shared" si="4"/>
        <v>0</v>
      </c>
      <c r="Q286" s="29"/>
    </row>
    <row r="287" spans="1:17">
      <c r="A287" s="104"/>
      <c r="B287" s="102" t="s">
        <v>1378</v>
      </c>
      <c r="C287" s="103" t="s">
        <v>1052</v>
      </c>
      <c r="D287" s="103" t="s">
        <v>1052</v>
      </c>
      <c r="E287" s="103">
        <v>2.1</v>
      </c>
      <c r="F287" s="103">
        <v>2.1</v>
      </c>
      <c r="G287" s="100">
        <f t="shared" si="4"/>
        <v>0</v>
      </c>
      <c r="Q287" s="29"/>
    </row>
    <row r="288" spans="1:17">
      <c r="A288" s="104"/>
      <c r="B288" s="102" t="s">
        <v>1379</v>
      </c>
      <c r="C288" s="103" t="s">
        <v>1013</v>
      </c>
      <c r="D288" s="103" t="s">
        <v>1013</v>
      </c>
      <c r="E288" s="103">
        <v>64</v>
      </c>
      <c r="F288" s="103">
        <v>64</v>
      </c>
      <c r="G288" s="100">
        <f t="shared" si="4"/>
        <v>0</v>
      </c>
      <c r="Q288" s="29"/>
    </row>
    <row r="289" spans="1:17">
      <c r="A289" s="104"/>
      <c r="B289" s="102" t="s">
        <v>1380</v>
      </c>
      <c r="C289" s="103" t="s">
        <v>1021</v>
      </c>
      <c r="D289" s="103" t="s">
        <v>1021</v>
      </c>
      <c r="E289" s="103">
        <v>68</v>
      </c>
      <c r="F289" s="103">
        <v>68</v>
      </c>
      <c r="G289" s="100">
        <f t="shared" si="4"/>
        <v>0</v>
      </c>
      <c r="Q289" s="29"/>
    </row>
    <row r="290" spans="1:17">
      <c r="A290" s="104"/>
      <c r="B290" s="102" t="s">
        <v>1381</v>
      </c>
      <c r="C290" s="103" t="s">
        <v>1271</v>
      </c>
      <c r="D290" s="103" t="s">
        <v>1271</v>
      </c>
      <c r="E290" s="103">
        <v>13</v>
      </c>
      <c r="F290" s="103">
        <v>13</v>
      </c>
      <c r="G290" s="100">
        <f t="shared" si="4"/>
        <v>0</v>
      </c>
      <c r="Q290" s="29"/>
    </row>
    <row r="291" spans="1:17">
      <c r="A291" s="104"/>
      <c r="B291" s="102" t="s">
        <v>1382</v>
      </c>
      <c r="C291" s="103" t="s">
        <v>1271</v>
      </c>
      <c r="D291" s="103" t="s">
        <v>1383</v>
      </c>
      <c r="E291" s="103">
        <v>13</v>
      </c>
      <c r="F291" s="103">
        <f>688/1024</f>
        <v>0.671875</v>
      </c>
      <c r="G291" s="100">
        <f t="shared" si="4"/>
        <v>-0.12328125</v>
      </c>
      <c r="Q291" s="29"/>
    </row>
    <row r="292" spans="1:17">
      <c r="A292" s="104"/>
      <c r="B292" s="102" t="s">
        <v>1384</v>
      </c>
      <c r="C292" s="103" t="s">
        <v>1385</v>
      </c>
      <c r="D292" s="103" t="s">
        <v>1386</v>
      </c>
      <c r="E292" s="103">
        <v>1.1000000000000001</v>
      </c>
      <c r="F292" s="103">
        <f>692/1024</f>
        <v>0.67578125</v>
      </c>
      <c r="G292" s="100">
        <f t="shared" si="4"/>
        <v>-4.2421875000000012E-3</v>
      </c>
      <c r="Q292" s="29"/>
    </row>
    <row r="293" spans="1:17">
      <c r="A293" s="104"/>
      <c r="B293" s="102" t="s">
        <v>1387</v>
      </c>
      <c r="C293" s="103" t="s">
        <v>1385</v>
      </c>
      <c r="D293" s="103" t="s">
        <v>1347</v>
      </c>
      <c r="E293" s="103">
        <v>1.1000000000000001</v>
      </c>
      <c r="F293" s="103">
        <v>2.8</v>
      </c>
      <c r="G293" s="100">
        <f t="shared" si="4"/>
        <v>1.6999999999999998E-2</v>
      </c>
      <c r="Q293" s="29"/>
    </row>
    <row r="294" spans="1:17">
      <c r="A294" s="104"/>
      <c r="B294" s="102" t="s">
        <v>1388</v>
      </c>
      <c r="C294" s="103" t="s">
        <v>1021</v>
      </c>
      <c r="D294" s="103" t="s">
        <v>1347</v>
      </c>
      <c r="E294" s="103">
        <v>68</v>
      </c>
      <c r="F294" s="103">
        <f>2.8*1024</f>
        <v>2867.2</v>
      </c>
      <c r="G294" s="100">
        <f t="shared" si="4"/>
        <v>27.991999999999997</v>
      </c>
      <c r="Q294" s="29"/>
    </row>
    <row r="295" spans="1:17">
      <c r="A295" s="104"/>
      <c r="B295" s="102" t="s">
        <v>1389</v>
      </c>
      <c r="C295" s="103" t="s">
        <v>1390</v>
      </c>
      <c r="D295" s="103" t="s">
        <v>1390</v>
      </c>
      <c r="E295" s="103">
        <v>47</v>
      </c>
      <c r="F295" s="103">
        <v>47</v>
      </c>
      <c r="G295" s="100">
        <f t="shared" si="4"/>
        <v>0</v>
      </c>
      <c r="Q295" s="29"/>
    </row>
    <row r="296" spans="1:17">
      <c r="A296" s="104"/>
      <c r="B296" s="102" t="s">
        <v>1391</v>
      </c>
      <c r="C296" s="103" t="s">
        <v>1274</v>
      </c>
      <c r="D296" s="103" t="s">
        <v>1274</v>
      </c>
      <c r="E296" s="103">
        <v>1.4</v>
      </c>
      <c r="F296" s="103">
        <v>1.4</v>
      </c>
      <c r="G296" s="100">
        <f t="shared" si="4"/>
        <v>0</v>
      </c>
      <c r="Q296" s="29"/>
    </row>
    <row r="297" spans="1:17">
      <c r="A297" s="104"/>
      <c r="B297" s="102" t="s">
        <v>1392</v>
      </c>
      <c r="C297" s="103" t="s">
        <v>1274</v>
      </c>
      <c r="D297" s="103" t="s">
        <v>1274</v>
      </c>
      <c r="E297" s="103">
        <v>1.4</v>
      </c>
      <c r="F297" s="103">
        <v>1.4</v>
      </c>
      <c r="G297" s="100">
        <f t="shared" si="4"/>
        <v>0</v>
      </c>
      <c r="Q297" s="29"/>
    </row>
    <row r="298" spans="1:17">
      <c r="A298" s="104"/>
      <c r="B298" s="102" t="s">
        <v>1393</v>
      </c>
      <c r="C298" s="103" t="s">
        <v>1328</v>
      </c>
      <c r="D298" s="103" t="s">
        <v>1328</v>
      </c>
      <c r="E298" s="103">
        <v>5.9</v>
      </c>
      <c r="F298" s="103">
        <v>5.9</v>
      </c>
      <c r="G298" s="100">
        <f t="shared" si="4"/>
        <v>0</v>
      </c>
      <c r="Q298" s="29"/>
    </row>
    <row r="299" spans="1:17">
      <c r="A299" s="104"/>
      <c r="B299" s="102" t="s">
        <v>1394</v>
      </c>
      <c r="C299" s="103" t="s">
        <v>1328</v>
      </c>
      <c r="D299" s="103" t="s">
        <v>1328</v>
      </c>
      <c r="E299" s="103">
        <v>5.9</v>
      </c>
      <c r="F299" s="103">
        <v>5.9</v>
      </c>
      <c r="G299" s="100">
        <f t="shared" si="4"/>
        <v>0</v>
      </c>
      <c r="Q299" s="29"/>
    </row>
    <row r="300" spans="1:17">
      <c r="A300" s="104"/>
      <c r="B300" s="102" t="s">
        <v>1395</v>
      </c>
      <c r="C300" s="103" t="s">
        <v>1396</v>
      </c>
      <c r="D300" s="103" t="s">
        <v>1396</v>
      </c>
      <c r="E300" s="103">
        <v>19</v>
      </c>
      <c r="F300" s="103">
        <v>19</v>
      </c>
      <c r="G300" s="100">
        <f t="shared" si="4"/>
        <v>0</v>
      </c>
      <c r="Q300" s="29"/>
    </row>
    <row r="301" spans="1:17">
      <c r="A301" s="104"/>
      <c r="B301" s="102" t="s">
        <v>1397</v>
      </c>
      <c r="C301" s="103" t="s">
        <v>1398</v>
      </c>
      <c r="D301" s="103" t="s">
        <v>1398</v>
      </c>
      <c r="E301" s="103">
        <v>4.8</v>
      </c>
      <c r="F301" s="103">
        <v>4.8</v>
      </c>
      <c r="G301" s="100">
        <f t="shared" si="4"/>
        <v>0</v>
      </c>
      <c r="Q301" s="29"/>
    </row>
    <row r="302" spans="1:17">
      <c r="A302" s="104"/>
      <c r="B302" s="102" t="s">
        <v>1399</v>
      </c>
      <c r="C302" s="103" t="s">
        <v>1398</v>
      </c>
      <c r="D302" s="103" t="s">
        <v>1398</v>
      </c>
      <c r="E302" s="103">
        <v>4.8</v>
      </c>
      <c r="F302" s="103">
        <v>4.8</v>
      </c>
      <c r="G302" s="100">
        <f t="shared" si="4"/>
        <v>0</v>
      </c>
      <c r="Q302" s="29"/>
    </row>
    <row r="303" spans="1:17">
      <c r="A303" s="104"/>
      <c r="B303" s="102" t="s">
        <v>1400</v>
      </c>
      <c r="C303" s="103" t="s">
        <v>1401</v>
      </c>
      <c r="D303" s="103" t="s">
        <v>1401</v>
      </c>
      <c r="E303" s="103">
        <v>7.2</v>
      </c>
      <c r="F303" s="103">
        <v>7.2</v>
      </c>
      <c r="G303" s="100">
        <f t="shared" si="4"/>
        <v>0</v>
      </c>
      <c r="Q303" s="29"/>
    </row>
    <row r="304" spans="1:17">
      <c r="A304" s="104"/>
      <c r="B304" s="102" t="s">
        <v>1402</v>
      </c>
      <c r="C304" s="103" t="s">
        <v>1385</v>
      </c>
      <c r="D304" s="103" t="s">
        <v>1385</v>
      </c>
      <c r="E304" s="103">
        <v>1.1000000000000001</v>
      </c>
      <c r="F304" s="103">
        <v>1.1000000000000001</v>
      </c>
      <c r="G304" s="100">
        <f t="shared" si="4"/>
        <v>0</v>
      </c>
      <c r="L304" s="29"/>
      <c r="Q304" s="29"/>
    </row>
    <row r="305" spans="1:17">
      <c r="A305" s="104"/>
      <c r="B305" s="102" t="s">
        <v>1403</v>
      </c>
      <c r="C305" s="103" t="s">
        <v>1385</v>
      </c>
      <c r="D305" s="103" t="s">
        <v>1385</v>
      </c>
      <c r="E305" s="103">
        <v>1.1000000000000001</v>
      </c>
      <c r="F305" s="103">
        <v>1.1000000000000001</v>
      </c>
      <c r="G305" s="100">
        <f t="shared" si="4"/>
        <v>0</v>
      </c>
      <c r="L305" s="29"/>
      <c r="Q305" s="29"/>
    </row>
    <row r="306" spans="1:17">
      <c r="A306" s="104"/>
      <c r="B306" s="102" t="s">
        <v>1404</v>
      </c>
      <c r="C306" s="103" t="s">
        <v>1154</v>
      </c>
      <c r="D306" s="103" t="s">
        <v>1154</v>
      </c>
      <c r="E306" s="103">
        <v>15</v>
      </c>
      <c r="F306" s="103">
        <v>15</v>
      </c>
      <c r="G306" s="100">
        <f t="shared" si="4"/>
        <v>0</v>
      </c>
      <c r="Q306" s="29"/>
    </row>
    <row r="307" spans="1:17">
      <c r="A307" s="104"/>
      <c r="B307" s="102" t="s">
        <v>1405</v>
      </c>
      <c r="C307" s="103" t="s">
        <v>1207</v>
      </c>
      <c r="D307" s="103" t="s">
        <v>1207</v>
      </c>
      <c r="E307" s="103">
        <v>3.2</v>
      </c>
      <c r="F307" s="103">
        <v>3.2</v>
      </c>
      <c r="G307" s="100">
        <f t="shared" si="4"/>
        <v>0</v>
      </c>
      <c r="Q307" s="29"/>
    </row>
    <row r="308" spans="1:17">
      <c r="A308" s="104"/>
      <c r="B308" s="102" t="s">
        <v>1406</v>
      </c>
      <c r="C308" s="103" t="s">
        <v>1207</v>
      </c>
      <c r="D308" s="103" t="s">
        <v>1207</v>
      </c>
      <c r="E308" s="103">
        <v>3.2</v>
      </c>
      <c r="F308" s="103">
        <v>3.2</v>
      </c>
      <c r="G308" s="100">
        <f t="shared" si="4"/>
        <v>0</v>
      </c>
      <c r="Q308" s="29"/>
    </row>
    <row r="309" spans="1:17">
      <c r="A309" s="104"/>
      <c r="B309" s="102" t="s">
        <v>1407</v>
      </c>
      <c r="C309" s="103" t="s">
        <v>1408</v>
      </c>
      <c r="D309" s="103" t="s">
        <v>1408</v>
      </c>
      <c r="E309" s="103">
        <v>22</v>
      </c>
      <c r="F309" s="103">
        <v>22</v>
      </c>
      <c r="G309" s="100">
        <f t="shared" si="4"/>
        <v>0</v>
      </c>
      <c r="Q309" s="29"/>
    </row>
    <row r="310" spans="1:17">
      <c r="A310" s="104"/>
      <c r="B310" s="102" t="s">
        <v>1409</v>
      </c>
      <c r="C310" s="103" t="s">
        <v>998</v>
      </c>
      <c r="D310" s="103" t="s">
        <v>998</v>
      </c>
      <c r="E310" s="103">
        <v>4</v>
      </c>
      <c r="F310" s="103">
        <v>4</v>
      </c>
      <c r="G310" s="100">
        <f t="shared" si="4"/>
        <v>0</v>
      </c>
      <c r="Q310" s="29"/>
    </row>
    <row r="311" spans="1:17">
      <c r="A311" s="104"/>
      <c r="B311" s="102" t="s">
        <v>1410</v>
      </c>
      <c r="C311" s="103" t="s">
        <v>1000</v>
      </c>
      <c r="D311" s="103" t="s">
        <v>1000</v>
      </c>
      <c r="E311" s="103">
        <v>8</v>
      </c>
      <c r="F311" s="103">
        <v>8</v>
      </c>
      <c r="G311" s="100">
        <f t="shared" si="4"/>
        <v>0</v>
      </c>
      <c r="Q311" s="29"/>
    </row>
    <row r="312" spans="1:17">
      <c r="A312" s="104"/>
      <c r="B312" s="102" t="s">
        <v>1411</v>
      </c>
      <c r="C312" s="103" t="s">
        <v>1412</v>
      </c>
      <c r="D312" s="103" t="s">
        <v>1412</v>
      </c>
      <c r="E312" s="103">
        <v>2.4</v>
      </c>
      <c r="F312" s="103">
        <v>2.4</v>
      </c>
      <c r="G312" s="100">
        <f t="shared" si="4"/>
        <v>0</v>
      </c>
      <c r="Q312" s="29"/>
    </row>
    <row r="313" spans="1:17">
      <c r="A313" s="104"/>
      <c r="B313" s="102" t="s">
        <v>1413</v>
      </c>
      <c r="C313" s="103" t="s">
        <v>1412</v>
      </c>
      <c r="D313" s="103" t="s">
        <v>1412</v>
      </c>
      <c r="E313" s="103">
        <v>2.4</v>
      </c>
      <c r="F313" s="103">
        <v>2.4</v>
      </c>
      <c r="G313" s="100">
        <f t="shared" si="4"/>
        <v>0</v>
      </c>
      <c r="Q313" s="29"/>
    </row>
    <row r="314" spans="1:17">
      <c r="A314" s="104"/>
      <c r="B314" s="102" t="s">
        <v>1414</v>
      </c>
      <c r="C314" s="103" t="s">
        <v>1093</v>
      </c>
      <c r="D314" s="103" t="s">
        <v>1093</v>
      </c>
      <c r="E314" s="103">
        <v>9.1</v>
      </c>
      <c r="F314" s="103">
        <v>9.1</v>
      </c>
      <c r="G314" s="100">
        <f t="shared" si="4"/>
        <v>0</v>
      </c>
      <c r="Q314" s="29"/>
    </row>
    <row r="315" spans="1:17">
      <c r="A315" s="104"/>
      <c r="B315" s="102" t="s">
        <v>1415</v>
      </c>
      <c r="C315" s="103" t="s">
        <v>1268</v>
      </c>
      <c r="D315" s="103" t="s">
        <v>1268</v>
      </c>
      <c r="E315" s="103">
        <v>4.4000000000000004</v>
      </c>
      <c r="F315" s="103">
        <v>4.4000000000000004</v>
      </c>
      <c r="G315" s="100">
        <f t="shared" si="4"/>
        <v>0</v>
      </c>
      <c r="Q315" s="29"/>
    </row>
    <row r="316" spans="1:17">
      <c r="A316" s="104"/>
      <c r="B316" s="102" t="s">
        <v>1416</v>
      </c>
      <c r="C316" s="103" t="s">
        <v>1268</v>
      </c>
      <c r="D316" s="103" t="s">
        <v>1268</v>
      </c>
      <c r="E316" s="103">
        <v>4.4000000000000004</v>
      </c>
      <c r="F316" s="103">
        <v>4.4000000000000004</v>
      </c>
      <c r="G316" s="100">
        <f t="shared" si="4"/>
        <v>0</v>
      </c>
      <c r="Q316" s="29"/>
    </row>
    <row r="317" spans="1:17">
      <c r="A317" s="104"/>
      <c r="B317" s="102" t="s">
        <v>1417</v>
      </c>
      <c r="C317" s="103" t="s">
        <v>1396</v>
      </c>
      <c r="D317" s="103" t="s">
        <v>1396</v>
      </c>
      <c r="E317" s="103">
        <v>19</v>
      </c>
      <c r="F317" s="103">
        <v>19</v>
      </c>
      <c r="G317" s="100">
        <f t="shared" si="4"/>
        <v>0</v>
      </c>
      <c r="Q317" s="29"/>
    </row>
    <row r="318" spans="1:17">
      <c r="A318" s="104"/>
      <c r="B318" s="102" t="s">
        <v>1418</v>
      </c>
      <c r="C318" s="103" t="s">
        <v>982</v>
      </c>
      <c r="D318" s="103" t="s">
        <v>982</v>
      </c>
      <c r="E318" s="103">
        <v>32</v>
      </c>
      <c r="F318" s="103">
        <v>32</v>
      </c>
      <c r="G318" s="100">
        <f t="shared" si="4"/>
        <v>0</v>
      </c>
      <c r="Q318" s="29"/>
    </row>
    <row r="319" spans="1:17">
      <c r="A319" s="104"/>
      <c r="B319" s="102" t="s">
        <v>1419</v>
      </c>
      <c r="C319" s="103" t="s">
        <v>942</v>
      </c>
      <c r="D319" s="103" t="s">
        <v>942</v>
      </c>
      <c r="E319" s="103">
        <v>36</v>
      </c>
      <c r="F319" s="103">
        <v>36</v>
      </c>
      <c r="G319" s="100">
        <f t="shared" si="4"/>
        <v>0</v>
      </c>
      <c r="Q319" s="29"/>
    </row>
    <row r="320" spans="1:17">
      <c r="A320" s="104"/>
      <c r="B320" s="102" t="s">
        <v>1420</v>
      </c>
      <c r="C320" s="103" t="s">
        <v>1047</v>
      </c>
      <c r="D320" s="103" t="s">
        <v>1047</v>
      </c>
      <c r="E320" s="103">
        <v>60</v>
      </c>
      <c r="F320" s="103">
        <v>60</v>
      </c>
      <c r="G320" s="100">
        <f t="shared" si="4"/>
        <v>0</v>
      </c>
      <c r="Q320" s="29"/>
    </row>
    <row r="321" spans="1:17">
      <c r="A321" s="104"/>
      <c r="B321" s="102" t="s">
        <v>1421</v>
      </c>
      <c r="C321" s="103" t="s">
        <v>1422</v>
      </c>
      <c r="D321" s="103" t="s">
        <v>1422</v>
      </c>
      <c r="E321" s="103">
        <v>580</v>
      </c>
      <c r="F321" s="103">
        <v>580</v>
      </c>
      <c r="G321" s="100">
        <f t="shared" si="4"/>
        <v>0</v>
      </c>
      <c r="Q321" s="29"/>
    </row>
    <row r="322" spans="1:17">
      <c r="A322" s="104"/>
      <c r="B322" s="102" t="s">
        <v>1423</v>
      </c>
      <c r="C322" s="103" t="s">
        <v>1300</v>
      </c>
      <c r="D322" s="103" t="s">
        <v>1300</v>
      </c>
      <c r="E322" s="103">
        <v>584</v>
      </c>
      <c r="F322" s="103">
        <v>584</v>
      </c>
      <c r="G322" s="100">
        <f t="shared" ref="G322:G385" si="5">(F322-E322)/100</f>
        <v>0</v>
      </c>
      <c r="Q322" s="29"/>
    </row>
    <row r="323" spans="1:17">
      <c r="A323" s="104"/>
      <c r="B323" s="102" t="s">
        <v>1424</v>
      </c>
      <c r="C323" s="103" t="s">
        <v>1425</v>
      </c>
      <c r="D323" s="103" t="s">
        <v>1425</v>
      </c>
      <c r="E323" s="103">
        <v>828</v>
      </c>
      <c r="F323" s="103">
        <v>828</v>
      </c>
      <c r="G323" s="100">
        <f t="shared" si="5"/>
        <v>0</v>
      </c>
      <c r="Q323" s="29"/>
    </row>
    <row r="324" spans="1:17">
      <c r="A324" s="104"/>
      <c r="B324" s="102" t="s">
        <v>1426</v>
      </c>
      <c r="C324" s="103" t="s">
        <v>1427</v>
      </c>
      <c r="D324" s="103" t="s">
        <v>1427</v>
      </c>
      <c r="E324" s="103">
        <v>14</v>
      </c>
      <c r="F324" s="103">
        <v>14</v>
      </c>
      <c r="G324" s="100">
        <f t="shared" si="5"/>
        <v>0</v>
      </c>
      <c r="Q324" s="29"/>
    </row>
    <row r="325" spans="1:17">
      <c r="A325" s="104"/>
      <c r="B325" s="102" t="s">
        <v>1428</v>
      </c>
      <c r="C325" s="103" t="s">
        <v>1427</v>
      </c>
      <c r="D325" s="103" t="s">
        <v>1427</v>
      </c>
      <c r="E325" s="103">
        <v>14</v>
      </c>
      <c r="F325" s="103">
        <v>14</v>
      </c>
      <c r="G325" s="100">
        <f t="shared" si="5"/>
        <v>0</v>
      </c>
      <c r="Q325" s="29"/>
    </row>
    <row r="326" spans="1:17">
      <c r="A326" s="104"/>
      <c r="B326" s="102" t="s">
        <v>1429</v>
      </c>
      <c r="C326" s="103" t="s">
        <v>1283</v>
      </c>
      <c r="D326" s="103" t="s">
        <v>952</v>
      </c>
      <c r="E326" s="103">
        <v>2.2999999999999998</v>
      </c>
      <c r="F326" s="103">
        <v>2.6</v>
      </c>
      <c r="G326" s="100">
        <f t="shared" si="5"/>
        <v>3.0000000000000027E-3</v>
      </c>
      <c r="Q326" s="29"/>
    </row>
    <row r="327" spans="1:17">
      <c r="A327" s="104"/>
      <c r="B327" s="102" t="s">
        <v>1430</v>
      </c>
      <c r="C327" s="103" t="s">
        <v>1283</v>
      </c>
      <c r="D327" s="103" t="s">
        <v>952</v>
      </c>
      <c r="E327" s="103">
        <v>2.2999999999999998</v>
      </c>
      <c r="F327" s="103">
        <v>2.6</v>
      </c>
      <c r="G327" s="100">
        <f t="shared" si="5"/>
        <v>3.0000000000000027E-3</v>
      </c>
      <c r="Q327" s="29"/>
    </row>
    <row r="328" spans="1:17">
      <c r="A328" s="104"/>
      <c r="B328" s="102" t="s">
        <v>1431</v>
      </c>
      <c r="C328" s="103" t="s">
        <v>1432</v>
      </c>
      <c r="D328" s="103" t="s">
        <v>1432</v>
      </c>
      <c r="E328" s="103">
        <v>38</v>
      </c>
      <c r="F328" s="103">
        <v>38</v>
      </c>
      <c r="G328" s="100">
        <f t="shared" si="5"/>
        <v>0</v>
      </c>
      <c r="Q328" s="29"/>
    </row>
    <row r="329" spans="1:17">
      <c r="A329" s="104"/>
      <c r="B329" s="102" t="s">
        <v>1433</v>
      </c>
      <c r="C329" s="103" t="s">
        <v>1047</v>
      </c>
      <c r="D329" s="103" t="s">
        <v>1047</v>
      </c>
      <c r="E329" s="103">
        <v>60</v>
      </c>
      <c r="F329" s="103">
        <v>60</v>
      </c>
      <c r="G329" s="100">
        <f t="shared" si="5"/>
        <v>0</v>
      </c>
      <c r="Q329" s="29"/>
    </row>
    <row r="330" spans="1:17">
      <c r="A330" s="104"/>
      <c r="B330" s="102" t="s">
        <v>1434</v>
      </c>
      <c r="C330" s="103" t="s">
        <v>1013</v>
      </c>
      <c r="D330" s="103" t="s">
        <v>1013</v>
      </c>
      <c r="E330" s="103">
        <v>64</v>
      </c>
      <c r="F330" s="103">
        <v>64</v>
      </c>
      <c r="G330" s="100">
        <f t="shared" si="5"/>
        <v>0</v>
      </c>
      <c r="Q330" s="29"/>
    </row>
    <row r="331" spans="1:17">
      <c r="A331" s="104"/>
      <c r="B331" s="102" t="s">
        <v>1435</v>
      </c>
      <c r="C331" s="103" t="s">
        <v>1436</v>
      </c>
      <c r="D331" s="103" t="s">
        <v>1436</v>
      </c>
      <c r="E331" s="103">
        <v>184</v>
      </c>
      <c r="F331" s="103">
        <v>184</v>
      </c>
      <c r="G331" s="100">
        <f t="shared" si="5"/>
        <v>0</v>
      </c>
      <c r="Q331" s="29"/>
    </row>
    <row r="332" spans="1:17">
      <c r="A332" s="104"/>
      <c r="B332" s="102" t="s">
        <v>1437</v>
      </c>
      <c r="C332" s="103" t="s">
        <v>1438</v>
      </c>
      <c r="D332" s="103" t="s">
        <v>1438</v>
      </c>
      <c r="E332" s="103">
        <v>1.7</v>
      </c>
      <c r="F332" s="103">
        <v>1.7</v>
      </c>
      <c r="G332" s="100">
        <f t="shared" si="5"/>
        <v>0</v>
      </c>
      <c r="Q332" s="29"/>
    </row>
    <row r="333" spans="1:17">
      <c r="A333" s="104"/>
      <c r="B333" s="102" t="s">
        <v>1439</v>
      </c>
      <c r="C333" s="103" t="s">
        <v>1438</v>
      </c>
      <c r="D333" s="103" t="s">
        <v>1438</v>
      </c>
      <c r="E333" s="103">
        <v>1.7</v>
      </c>
      <c r="F333" s="103">
        <v>1.7</v>
      </c>
      <c r="G333" s="100">
        <f t="shared" si="5"/>
        <v>0</v>
      </c>
      <c r="Q333" s="29"/>
    </row>
    <row r="334" spans="1:17">
      <c r="A334" s="104"/>
      <c r="B334" s="102" t="s">
        <v>1440</v>
      </c>
      <c r="C334" s="103" t="s">
        <v>1260</v>
      </c>
      <c r="D334" s="103" t="s">
        <v>1260</v>
      </c>
      <c r="E334" s="103">
        <v>3.1</v>
      </c>
      <c r="F334" s="103">
        <v>3.1</v>
      </c>
      <c r="G334" s="100">
        <f t="shared" si="5"/>
        <v>0</v>
      </c>
      <c r="Q334" s="29"/>
    </row>
    <row r="335" spans="1:17">
      <c r="A335" s="104"/>
      <c r="B335" s="102" t="s">
        <v>1441</v>
      </c>
      <c r="C335" s="103" t="s">
        <v>1442</v>
      </c>
      <c r="D335" s="103" t="s">
        <v>1442</v>
      </c>
      <c r="E335" s="103">
        <v>696</v>
      </c>
      <c r="F335" s="103">
        <v>696</v>
      </c>
      <c r="G335" s="100">
        <f t="shared" si="5"/>
        <v>0</v>
      </c>
      <c r="Q335" s="29"/>
    </row>
    <row r="336" spans="1:17">
      <c r="A336" s="104"/>
      <c r="B336" s="102" t="s">
        <v>1443</v>
      </c>
      <c r="C336" s="103" t="s">
        <v>1444</v>
      </c>
      <c r="D336" s="103" t="s">
        <v>1444</v>
      </c>
      <c r="E336" s="103">
        <v>700</v>
      </c>
      <c r="F336" s="103">
        <v>700</v>
      </c>
      <c r="G336" s="100">
        <f t="shared" si="5"/>
        <v>0</v>
      </c>
      <c r="Q336" s="29"/>
    </row>
    <row r="337" spans="1:17">
      <c r="A337" s="104"/>
      <c r="B337" s="102" t="s">
        <v>1445</v>
      </c>
      <c r="C337" s="103" t="s">
        <v>1129</v>
      </c>
      <c r="D337" s="103" t="s">
        <v>1129</v>
      </c>
      <c r="E337" s="103">
        <v>2.2000000000000002</v>
      </c>
      <c r="F337" s="103">
        <v>2.2000000000000002</v>
      </c>
      <c r="G337" s="100">
        <f t="shared" si="5"/>
        <v>0</v>
      </c>
      <c r="Q337" s="29"/>
    </row>
    <row r="338" spans="1:17">
      <c r="A338" s="104"/>
      <c r="B338" s="102" t="s">
        <v>1446</v>
      </c>
      <c r="C338" s="103" t="s">
        <v>1129</v>
      </c>
      <c r="D338" s="103" t="s">
        <v>1129</v>
      </c>
      <c r="E338" s="103">
        <v>2.2000000000000002</v>
      </c>
      <c r="F338" s="103">
        <v>2.2000000000000002</v>
      </c>
      <c r="G338" s="100">
        <f t="shared" si="5"/>
        <v>0</v>
      </c>
      <c r="Q338" s="29"/>
    </row>
    <row r="339" spans="1:17">
      <c r="A339" s="104"/>
      <c r="B339" s="102" t="s">
        <v>1447</v>
      </c>
      <c r="C339" s="103" t="s">
        <v>1311</v>
      </c>
      <c r="D339" s="103" t="s">
        <v>1311</v>
      </c>
      <c r="E339" s="103">
        <v>30</v>
      </c>
      <c r="F339" s="103">
        <v>30</v>
      </c>
      <c r="G339" s="100">
        <f t="shared" si="5"/>
        <v>0</v>
      </c>
      <c r="Q339" s="29"/>
    </row>
    <row r="340" spans="1:17">
      <c r="A340" s="104"/>
      <c r="B340" s="102" t="s">
        <v>1448</v>
      </c>
      <c r="C340" s="103" t="s">
        <v>1449</v>
      </c>
      <c r="D340" s="103" t="s">
        <v>1306</v>
      </c>
      <c r="E340" s="103">
        <v>2.5</v>
      </c>
      <c r="F340" s="103">
        <v>3</v>
      </c>
      <c r="G340" s="100">
        <f t="shared" si="5"/>
        <v>5.0000000000000001E-3</v>
      </c>
      <c r="Q340" s="29"/>
    </row>
    <row r="341" spans="1:17">
      <c r="A341" s="104"/>
      <c r="B341" s="102" t="s">
        <v>1450</v>
      </c>
      <c r="C341" s="103" t="s">
        <v>1449</v>
      </c>
      <c r="D341" s="103" t="s">
        <v>1306</v>
      </c>
      <c r="E341" s="103">
        <v>2.5</v>
      </c>
      <c r="F341" s="103">
        <v>3</v>
      </c>
      <c r="G341" s="100">
        <f t="shared" si="5"/>
        <v>5.0000000000000001E-3</v>
      </c>
      <c r="Q341" s="29"/>
    </row>
    <row r="342" spans="1:17">
      <c r="A342" s="104"/>
      <c r="B342" s="102" t="s">
        <v>1451</v>
      </c>
      <c r="C342" s="103" t="s">
        <v>1452</v>
      </c>
      <c r="D342" s="103" t="s">
        <v>1398</v>
      </c>
      <c r="E342" s="103">
        <v>4.2</v>
      </c>
      <c r="F342" s="103">
        <v>4.8</v>
      </c>
      <c r="G342" s="100">
        <f t="shared" si="5"/>
        <v>5.9999999999999967E-3</v>
      </c>
      <c r="Q342" s="29"/>
    </row>
    <row r="343" spans="1:17">
      <c r="A343" s="104"/>
      <c r="B343" s="102" t="s">
        <v>1453</v>
      </c>
      <c r="C343" s="103" t="s">
        <v>1214</v>
      </c>
      <c r="D343" s="103" t="s">
        <v>1214</v>
      </c>
      <c r="E343" s="103">
        <v>600</v>
      </c>
      <c r="F343" s="103">
        <v>600</v>
      </c>
      <c r="G343" s="100">
        <f t="shared" si="5"/>
        <v>0</v>
      </c>
      <c r="Q343" s="29"/>
    </row>
    <row r="344" spans="1:17">
      <c r="A344" s="104"/>
      <c r="B344" s="102" t="s">
        <v>1454</v>
      </c>
      <c r="C344" s="103" t="s">
        <v>1216</v>
      </c>
      <c r="D344" s="103" t="s">
        <v>1216</v>
      </c>
      <c r="E344" s="103">
        <v>604</v>
      </c>
      <c r="F344" s="103">
        <v>604</v>
      </c>
      <c r="G344" s="100">
        <f t="shared" si="5"/>
        <v>0</v>
      </c>
      <c r="Q344" s="29"/>
    </row>
    <row r="345" spans="1:17">
      <c r="A345" s="104"/>
      <c r="B345" s="102" t="s">
        <v>1455</v>
      </c>
      <c r="C345" s="103" t="s">
        <v>1456</v>
      </c>
      <c r="D345" s="103" t="s">
        <v>1456</v>
      </c>
      <c r="E345" s="103">
        <v>92</v>
      </c>
      <c r="F345" s="103">
        <v>92</v>
      </c>
      <c r="G345" s="100">
        <f t="shared" si="5"/>
        <v>0</v>
      </c>
      <c r="Q345" s="29"/>
    </row>
    <row r="346" spans="1:17">
      <c r="A346" s="104"/>
      <c r="B346" s="102" t="s">
        <v>1457</v>
      </c>
      <c r="C346" s="103" t="s">
        <v>1083</v>
      </c>
      <c r="D346" s="103" t="s">
        <v>1083</v>
      </c>
      <c r="E346" s="103">
        <v>96</v>
      </c>
      <c r="F346" s="103">
        <v>96</v>
      </c>
      <c r="G346" s="100">
        <f t="shared" si="5"/>
        <v>0</v>
      </c>
      <c r="Q346" s="29"/>
    </row>
    <row r="347" spans="1:17">
      <c r="A347" s="104"/>
      <c r="B347" s="102" t="s">
        <v>1458</v>
      </c>
      <c r="C347" s="103" t="s">
        <v>1459</v>
      </c>
      <c r="D347" s="103" t="s">
        <v>1459</v>
      </c>
      <c r="E347" s="103">
        <v>33</v>
      </c>
      <c r="F347" s="103">
        <v>33</v>
      </c>
      <c r="G347" s="100">
        <f t="shared" si="5"/>
        <v>0</v>
      </c>
      <c r="Q347" s="29"/>
    </row>
    <row r="348" spans="1:17">
      <c r="A348" s="104"/>
      <c r="B348" s="102" t="s">
        <v>1460</v>
      </c>
      <c r="C348" s="103" t="s">
        <v>998</v>
      </c>
      <c r="D348" s="103" t="s">
        <v>998</v>
      </c>
      <c r="E348" s="103">
        <v>4</v>
      </c>
      <c r="F348" s="103">
        <v>4</v>
      </c>
      <c r="G348" s="100">
        <f t="shared" si="5"/>
        <v>0</v>
      </c>
      <c r="Q348" s="29"/>
    </row>
    <row r="349" spans="1:17">
      <c r="A349" s="104"/>
      <c r="B349" s="102" t="s">
        <v>1461</v>
      </c>
      <c r="C349" s="103" t="s">
        <v>1000</v>
      </c>
      <c r="D349" s="103" t="s">
        <v>1000</v>
      </c>
      <c r="E349" s="103">
        <v>8</v>
      </c>
      <c r="F349" s="103">
        <v>8</v>
      </c>
      <c r="G349" s="100">
        <f t="shared" si="5"/>
        <v>0</v>
      </c>
      <c r="Q349" s="29"/>
    </row>
    <row r="350" spans="1:17">
      <c r="A350" s="104"/>
      <c r="B350" s="102" t="s">
        <v>1462</v>
      </c>
      <c r="C350" s="103" t="s">
        <v>1463</v>
      </c>
      <c r="D350" s="103" t="s">
        <v>1463</v>
      </c>
      <c r="E350" s="103">
        <v>328</v>
      </c>
      <c r="F350" s="103">
        <v>328</v>
      </c>
      <c r="G350" s="100">
        <f t="shared" si="5"/>
        <v>0</v>
      </c>
      <c r="Q350" s="29"/>
    </row>
    <row r="351" spans="1:17">
      <c r="A351" s="104"/>
      <c r="B351" s="102" t="s">
        <v>1464</v>
      </c>
      <c r="C351" s="103" t="s">
        <v>1465</v>
      </c>
      <c r="D351" s="103" t="s">
        <v>1465</v>
      </c>
      <c r="E351" s="103">
        <v>332</v>
      </c>
      <c r="F351" s="103">
        <v>332</v>
      </c>
      <c r="G351" s="100">
        <f t="shared" si="5"/>
        <v>0</v>
      </c>
      <c r="Q351" s="29"/>
    </row>
    <row r="352" spans="1:17">
      <c r="A352" s="104"/>
      <c r="B352" s="102" t="s">
        <v>1466</v>
      </c>
      <c r="C352" s="103" t="s">
        <v>1438</v>
      </c>
      <c r="D352" s="103" t="s">
        <v>1438</v>
      </c>
      <c r="E352" s="103">
        <v>1.7</v>
      </c>
      <c r="F352" s="103">
        <v>1.7</v>
      </c>
      <c r="G352" s="100">
        <f t="shared" si="5"/>
        <v>0</v>
      </c>
      <c r="Q352" s="29"/>
    </row>
    <row r="353" spans="1:17">
      <c r="A353" s="104"/>
      <c r="B353" s="102" t="s">
        <v>1467</v>
      </c>
      <c r="C353" s="103" t="s">
        <v>998</v>
      </c>
      <c r="D353" s="103" t="s">
        <v>998</v>
      </c>
      <c r="E353" s="103">
        <v>4</v>
      </c>
      <c r="F353" s="103">
        <v>4</v>
      </c>
      <c r="G353" s="100">
        <f t="shared" si="5"/>
        <v>0</v>
      </c>
      <c r="Q353" s="29"/>
    </row>
    <row r="354" spans="1:17">
      <c r="A354" s="104"/>
      <c r="B354" s="102" t="s">
        <v>1468</v>
      </c>
      <c r="C354" s="103" t="s">
        <v>1000</v>
      </c>
      <c r="D354" s="103" t="s">
        <v>1000</v>
      </c>
      <c r="E354" s="103">
        <v>8</v>
      </c>
      <c r="F354" s="103">
        <v>8</v>
      </c>
      <c r="G354" s="100">
        <f t="shared" si="5"/>
        <v>0</v>
      </c>
      <c r="Q354" s="29"/>
    </row>
    <row r="355" spans="1:17">
      <c r="A355" s="104"/>
      <c r="B355" s="102" t="s">
        <v>1469</v>
      </c>
      <c r="C355" s="103" t="s">
        <v>942</v>
      </c>
      <c r="D355" s="103" t="s">
        <v>942</v>
      </c>
      <c r="E355" s="103">
        <v>36</v>
      </c>
      <c r="F355" s="103">
        <v>36</v>
      </c>
      <c r="G355" s="100">
        <f t="shared" si="5"/>
        <v>0</v>
      </c>
      <c r="Q355" s="29"/>
    </row>
    <row r="356" spans="1:17">
      <c r="A356" s="104"/>
      <c r="B356" s="102" t="s">
        <v>1470</v>
      </c>
      <c r="C356" s="103" t="s">
        <v>944</v>
      </c>
      <c r="D356" s="103" t="s">
        <v>944</v>
      </c>
      <c r="E356" s="103">
        <v>40</v>
      </c>
      <c r="F356" s="103">
        <v>40</v>
      </c>
      <c r="G356" s="100">
        <f t="shared" si="5"/>
        <v>0</v>
      </c>
      <c r="Q356" s="29"/>
    </row>
    <row r="357" spans="1:17">
      <c r="A357" s="104"/>
      <c r="B357" s="102" t="s">
        <v>1471</v>
      </c>
      <c r="C357" s="103" t="s">
        <v>1047</v>
      </c>
      <c r="D357" s="103" t="s">
        <v>1047</v>
      </c>
      <c r="E357" s="103">
        <v>60</v>
      </c>
      <c r="F357" s="103">
        <v>60</v>
      </c>
      <c r="G357" s="100">
        <f t="shared" si="5"/>
        <v>0</v>
      </c>
      <c r="Q357" s="29"/>
    </row>
    <row r="358" spans="1:17">
      <c r="A358" s="104"/>
      <c r="B358" s="102" t="s">
        <v>1472</v>
      </c>
      <c r="C358" s="103" t="s">
        <v>1268</v>
      </c>
      <c r="D358" s="103" t="s">
        <v>1473</v>
      </c>
      <c r="E358" s="103">
        <v>4.4000000000000004</v>
      </c>
      <c r="F358" s="103">
        <v>4.3</v>
      </c>
      <c r="G358" s="100">
        <f t="shared" si="5"/>
        <v>-1.0000000000000052E-3</v>
      </c>
      <c r="Q358" s="29"/>
    </row>
    <row r="359" spans="1:17">
      <c r="A359" s="104"/>
      <c r="B359" s="102" t="s">
        <v>1474</v>
      </c>
      <c r="C359" s="103" t="s">
        <v>1268</v>
      </c>
      <c r="D359" s="103" t="s">
        <v>1473</v>
      </c>
      <c r="E359" s="103">
        <v>4.4000000000000004</v>
      </c>
      <c r="F359" s="103">
        <v>4.3</v>
      </c>
      <c r="G359" s="100">
        <f t="shared" si="5"/>
        <v>-1.0000000000000052E-3</v>
      </c>
      <c r="Q359" s="29"/>
    </row>
    <row r="360" spans="1:17">
      <c r="A360" s="104"/>
      <c r="B360" s="102" t="s">
        <v>1475</v>
      </c>
      <c r="C360" s="103" t="s">
        <v>1427</v>
      </c>
      <c r="D360" s="103" t="s">
        <v>1427</v>
      </c>
      <c r="E360" s="103">
        <v>14</v>
      </c>
      <c r="F360" s="103">
        <v>14</v>
      </c>
      <c r="G360" s="100">
        <f t="shared" si="5"/>
        <v>0</v>
      </c>
      <c r="Q360" s="29"/>
    </row>
    <row r="361" spans="1:17">
      <c r="A361" s="104"/>
      <c r="B361" s="102" t="s">
        <v>1476</v>
      </c>
      <c r="C361" s="103" t="s">
        <v>1477</v>
      </c>
      <c r="D361" s="103" t="s">
        <v>1477</v>
      </c>
      <c r="E361" s="103">
        <v>116</v>
      </c>
      <c r="F361" s="103">
        <v>116</v>
      </c>
      <c r="G361" s="100">
        <f t="shared" si="5"/>
        <v>0</v>
      </c>
      <c r="Q361" s="29"/>
    </row>
    <row r="362" spans="1:17">
      <c r="A362" s="104"/>
      <c r="B362" s="102" t="s">
        <v>1478</v>
      </c>
      <c r="C362" s="103" t="s">
        <v>1479</v>
      </c>
      <c r="D362" s="103" t="s">
        <v>1479</v>
      </c>
      <c r="E362" s="103">
        <v>120</v>
      </c>
      <c r="F362" s="103">
        <v>120</v>
      </c>
      <c r="G362" s="100">
        <f t="shared" si="5"/>
        <v>0</v>
      </c>
      <c r="Q362" s="29"/>
    </row>
    <row r="363" spans="1:17">
      <c r="A363" s="104"/>
      <c r="B363" s="102" t="s">
        <v>1480</v>
      </c>
      <c r="C363" s="103" t="s">
        <v>958</v>
      </c>
      <c r="D363" s="103" t="s">
        <v>958</v>
      </c>
      <c r="E363" s="103">
        <v>616</v>
      </c>
      <c r="F363" s="103">
        <v>616</v>
      </c>
      <c r="G363" s="100">
        <f t="shared" si="5"/>
        <v>0</v>
      </c>
      <c r="Q363" s="29"/>
    </row>
    <row r="364" spans="1:17">
      <c r="A364" s="104"/>
      <c r="B364" s="102" t="s">
        <v>1481</v>
      </c>
      <c r="C364" s="103" t="s">
        <v>1482</v>
      </c>
      <c r="D364" s="103" t="s">
        <v>1398</v>
      </c>
      <c r="E364" s="103">
        <v>4.0999999999999996</v>
      </c>
      <c r="F364" s="103">
        <v>4.8</v>
      </c>
      <c r="G364" s="100">
        <f t="shared" si="5"/>
        <v>7.0000000000000019E-3</v>
      </c>
      <c r="Q364" s="29"/>
    </row>
    <row r="365" spans="1:17">
      <c r="A365" s="104"/>
      <c r="B365" s="102" t="s">
        <v>1483</v>
      </c>
      <c r="C365" s="103" t="s">
        <v>1482</v>
      </c>
      <c r="D365" s="103" t="s">
        <v>1398</v>
      </c>
      <c r="E365" s="103">
        <v>4.0999999999999996</v>
      </c>
      <c r="F365" s="103">
        <v>4.8</v>
      </c>
      <c r="G365" s="100">
        <f t="shared" si="5"/>
        <v>7.0000000000000019E-3</v>
      </c>
      <c r="Q365" s="29"/>
    </row>
    <row r="366" spans="1:17">
      <c r="A366" s="104"/>
      <c r="B366" s="102" t="s">
        <v>1484</v>
      </c>
      <c r="C366" s="103" t="s">
        <v>1271</v>
      </c>
      <c r="D366" s="103" t="s">
        <v>1427</v>
      </c>
      <c r="E366" s="103">
        <v>13</v>
      </c>
      <c r="F366" s="103">
        <v>14</v>
      </c>
      <c r="G366" s="100">
        <f t="shared" si="5"/>
        <v>0.01</v>
      </c>
      <c r="Q366" s="29"/>
    </row>
    <row r="367" spans="1:17">
      <c r="A367" s="104"/>
      <c r="B367" s="102" t="s">
        <v>1485</v>
      </c>
      <c r="C367" s="103" t="s">
        <v>942</v>
      </c>
      <c r="D367" s="103" t="s">
        <v>942</v>
      </c>
      <c r="E367" s="103">
        <v>36</v>
      </c>
      <c r="F367" s="103">
        <v>36</v>
      </c>
      <c r="G367" s="100">
        <f t="shared" si="5"/>
        <v>0</v>
      </c>
      <c r="Q367" s="29"/>
    </row>
    <row r="368" spans="1:17">
      <c r="A368" s="104"/>
      <c r="B368" s="102" t="s">
        <v>1486</v>
      </c>
      <c r="C368" s="103" t="s">
        <v>944</v>
      </c>
      <c r="D368" s="103" t="s">
        <v>944</v>
      </c>
      <c r="E368" s="103">
        <v>40</v>
      </c>
      <c r="F368" s="103">
        <v>40</v>
      </c>
      <c r="G368" s="100">
        <f t="shared" si="5"/>
        <v>0</v>
      </c>
      <c r="Q368" s="29"/>
    </row>
    <row r="369" spans="1:17">
      <c r="A369" s="104"/>
      <c r="B369" s="102" t="s">
        <v>1487</v>
      </c>
      <c r="C369" s="103" t="s">
        <v>948</v>
      </c>
      <c r="D369" s="103" t="s">
        <v>948</v>
      </c>
      <c r="E369" s="103">
        <v>52</v>
      </c>
      <c r="F369" s="103">
        <v>52</v>
      </c>
      <c r="G369" s="100">
        <f t="shared" si="5"/>
        <v>0</v>
      </c>
      <c r="Q369" s="29"/>
    </row>
    <row r="370" spans="1:17">
      <c r="A370" s="104"/>
      <c r="B370" s="102" t="s">
        <v>1488</v>
      </c>
      <c r="C370" s="103" t="s">
        <v>1489</v>
      </c>
      <c r="D370" s="103" t="s">
        <v>1489</v>
      </c>
      <c r="E370" s="103">
        <v>552</v>
      </c>
      <c r="F370" s="103">
        <v>552</v>
      </c>
      <c r="G370" s="100">
        <f t="shared" si="5"/>
        <v>0</v>
      </c>
      <c r="Q370" s="29"/>
    </row>
    <row r="371" spans="1:17">
      <c r="A371" s="104"/>
      <c r="B371" s="102" t="s">
        <v>1490</v>
      </c>
      <c r="C371" s="103" t="s">
        <v>1491</v>
      </c>
      <c r="D371" s="103" t="s">
        <v>1491</v>
      </c>
      <c r="E371" s="103">
        <v>556</v>
      </c>
      <c r="F371" s="103">
        <v>556</v>
      </c>
      <c r="G371" s="100">
        <f t="shared" si="5"/>
        <v>0</v>
      </c>
      <c r="Q371" s="29"/>
    </row>
    <row r="372" spans="1:17">
      <c r="A372" s="104"/>
      <c r="B372" s="102" t="s">
        <v>1492</v>
      </c>
      <c r="C372" s="103" t="s">
        <v>992</v>
      </c>
      <c r="D372" s="103" t="s">
        <v>992</v>
      </c>
      <c r="E372" s="103">
        <v>1</v>
      </c>
      <c r="F372" s="103">
        <v>1</v>
      </c>
      <c r="G372" s="100">
        <f t="shared" si="5"/>
        <v>0</v>
      </c>
      <c r="Q372" s="29"/>
    </row>
    <row r="373" spans="1:17">
      <c r="A373" s="104"/>
      <c r="B373" s="102" t="s">
        <v>1493</v>
      </c>
      <c r="C373" s="103" t="s">
        <v>1366</v>
      </c>
      <c r="D373" s="103" t="s">
        <v>1494</v>
      </c>
      <c r="E373" s="103">
        <v>4.7</v>
      </c>
      <c r="F373" s="103">
        <v>5.2</v>
      </c>
      <c r="G373" s="100">
        <f t="shared" si="5"/>
        <v>5.0000000000000001E-3</v>
      </c>
      <c r="Q373" s="29"/>
    </row>
    <row r="374" spans="1:17">
      <c r="A374" s="104"/>
      <c r="B374" s="102" t="s">
        <v>1495</v>
      </c>
      <c r="C374" s="103" t="s">
        <v>1366</v>
      </c>
      <c r="D374" s="103" t="s">
        <v>1244</v>
      </c>
      <c r="E374" s="103">
        <v>4.7</v>
      </c>
      <c r="F374" s="103">
        <v>5.3</v>
      </c>
      <c r="G374" s="100">
        <f t="shared" si="5"/>
        <v>5.9999999999999967E-3</v>
      </c>
      <c r="Q374" s="29"/>
    </row>
    <row r="375" spans="1:17">
      <c r="A375" s="104"/>
      <c r="B375" s="102" t="s">
        <v>1496</v>
      </c>
      <c r="C375" s="103" t="s">
        <v>1497</v>
      </c>
      <c r="D375" s="103" t="s">
        <v>1498</v>
      </c>
      <c r="E375" s="103">
        <v>20</v>
      </c>
      <c r="F375" s="103">
        <v>27</v>
      </c>
      <c r="G375" s="100">
        <f t="shared" si="5"/>
        <v>7.0000000000000007E-2</v>
      </c>
      <c r="Q375" s="29"/>
    </row>
    <row r="376" spans="1:17">
      <c r="A376" s="104"/>
      <c r="B376" s="102" t="s">
        <v>1499</v>
      </c>
      <c r="C376" s="103" t="s">
        <v>1346</v>
      </c>
      <c r="D376" s="103" t="s">
        <v>1346</v>
      </c>
      <c r="E376" s="103">
        <v>2.7</v>
      </c>
      <c r="F376" s="103">
        <v>2.7</v>
      </c>
      <c r="G376" s="100">
        <f t="shared" si="5"/>
        <v>0</v>
      </c>
      <c r="Q376" s="29"/>
    </row>
    <row r="377" spans="1:17">
      <c r="A377" s="104"/>
      <c r="B377" s="102" t="s">
        <v>1500</v>
      </c>
      <c r="C377" s="103" t="s">
        <v>1346</v>
      </c>
      <c r="D377" s="103" t="s">
        <v>1346</v>
      </c>
      <c r="E377" s="103">
        <v>2.7</v>
      </c>
      <c r="F377" s="103">
        <v>2.7</v>
      </c>
      <c r="G377" s="100">
        <f t="shared" si="5"/>
        <v>0</v>
      </c>
      <c r="Q377" s="29"/>
    </row>
    <row r="378" spans="1:17">
      <c r="A378" s="104"/>
      <c r="B378" s="102" t="s">
        <v>1501</v>
      </c>
      <c r="C378" s="103" t="s">
        <v>1354</v>
      </c>
      <c r="D378" s="103" t="s">
        <v>1354</v>
      </c>
      <c r="E378" s="103">
        <v>18</v>
      </c>
      <c r="F378" s="103">
        <v>18</v>
      </c>
      <c r="G378" s="100">
        <f t="shared" si="5"/>
        <v>0</v>
      </c>
      <c r="Q378" s="29"/>
    </row>
    <row r="379" spans="1:17">
      <c r="A379" s="104"/>
      <c r="B379" s="102" t="s">
        <v>1502</v>
      </c>
      <c r="C379" s="103" t="s">
        <v>1191</v>
      </c>
      <c r="D379" s="103" t="s">
        <v>1052</v>
      </c>
      <c r="E379" s="103">
        <v>1.9</v>
      </c>
      <c r="F379" s="103">
        <v>2.1</v>
      </c>
      <c r="G379" s="100">
        <f t="shared" si="5"/>
        <v>2.0000000000000018E-3</v>
      </c>
      <c r="Q379" s="29"/>
    </row>
    <row r="380" spans="1:17">
      <c r="A380" s="104"/>
      <c r="B380" s="102" t="s">
        <v>1503</v>
      </c>
      <c r="C380" s="103" t="s">
        <v>1191</v>
      </c>
      <c r="D380" s="103" t="s">
        <v>1052</v>
      </c>
      <c r="E380" s="103">
        <v>1.9</v>
      </c>
      <c r="F380" s="103">
        <v>2.1</v>
      </c>
      <c r="G380" s="100">
        <f t="shared" si="5"/>
        <v>2.0000000000000018E-3</v>
      </c>
      <c r="Q380" s="29"/>
    </row>
    <row r="381" spans="1:17">
      <c r="A381" s="104"/>
      <c r="B381" s="102" t="s">
        <v>1504</v>
      </c>
      <c r="C381" s="103" t="s">
        <v>1260</v>
      </c>
      <c r="D381" s="103" t="s">
        <v>1505</v>
      </c>
      <c r="E381" s="103">
        <v>3.1</v>
      </c>
      <c r="F381" s="103">
        <v>3.5</v>
      </c>
      <c r="G381" s="100">
        <f t="shared" si="5"/>
        <v>3.9999999999999992E-3</v>
      </c>
      <c r="Q381" s="29"/>
    </row>
    <row r="382" spans="1:17">
      <c r="A382" s="104"/>
      <c r="B382" s="102" t="s">
        <v>1506</v>
      </c>
      <c r="C382" s="103" t="s">
        <v>1267</v>
      </c>
      <c r="D382" s="103" t="s">
        <v>1268</v>
      </c>
      <c r="E382" s="103">
        <v>3.9</v>
      </c>
      <c r="F382" s="103">
        <v>4.4000000000000004</v>
      </c>
      <c r="G382" s="100">
        <f t="shared" si="5"/>
        <v>5.0000000000000044E-3</v>
      </c>
      <c r="Q382" s="29"/>
    </row>
    <row r="383" spans="1:17">
      <c r="A383" s="104"/>
      <c r="B383" s="102" t="s">
        <v>1507</v>
      </c>
      <c r="C383" s="103" t="s">
        <v>1508</v>
      </c>
      <c r="D383" s="103" t="s">
        <v>1268</v>
      </c>
      <c r="E383" s="103">
        <v>4</v>
      </c>
      <c r="F383" s="103">
        <v>4.4000000000000004</v>
      </c>
      <c r="G383" s="100">
        <f t="shared" si="5"/>
        <v>4.0000000000000036E-3</v>
      </c>
      <c r="Q383" s="29"/>
    </row>
    <row r="384" spans="1:17">
      <c r="A384" s="104"/>
      <c r="B384" s="102" t="s">
        <v>1509</v>
      </c>
      <c r="C384" s="103" t="s">
        <v>1510</v>
      </c>
      <c r="D384" s="103" t="s">
        <v>1511</v>
      </c>
      <c r="E384" s="103">
        <v>28</v>
      </c>
      <c r="F384" s="103">
        <v>34</v>
      </c>
      <c r="G384" s="100">
        <f t="shared" si="5"/>
        <v>0.06</v>
      </c>
      <c r="Q384" s="29"/>
    </row>
    <row r="385" spans="1:17">
      <c r="A385" s="104"/>
      <c r="B385" s="102" t="s">
        <v>1512</v>
      </c>
      <c r="C385" s="103" t="s">
        <v>1350</v>
      </c>
      <c r="D385" s="103" t="s">
        <v>1513</v>
      </c>
      <c r="E385" s="103">
        <v>5.6</v>
      </c>
      <c r="F385" s="103">
        <v>6.7</v>
      </c>
      <c r="G385" s="100">
        <f t="shared" si="5"/>
        <v>1.1000000000000005E-2</v>
      </c>
      <c r="Q385" s="29"/>
    </row>
    <row r="386" spans="1:17">
      <c r="A386" s="104"/>
      <c r="B386" s="102" t="s">
        <v>1514</v>
      </c>
      <c r="C386" s="103" t="s">
        <v>1350</v>
      </c>
      <c r="D386" s="103" t="s">
        <v>1513</v>
      </c>
      <c r="E386" s="103">
        <v>5.6</v>
      </c>
      <c r="F386" s="103">
        <v>6.7</v>
      </c>
      <c r="G386" s="100">
        <f t="shared" ref="G386:G449" si="6">(F386-E386)/100</f>
        <v>1.1000000000000005E-2</v>
      </c>
      <c r="Q386" s="29"/>
    </row>
    <row r="387" spans="1:17">
      <c r="A387" s="104"/>
      <c r="B387" s="102" t="s">
        <v>1515</v>
      </c>
      <c r="C387" s="103" t="s">
        <v>1142</v>
      </c>
      <c r="D387" s="103" t="s">
        <v>1362</v>
      </c>
      <c r="E387" s="103">
        <v>21</v>
      </c>
      <c r="F387" s="103">
        <v>23</v>
      </c>
      <c r="G387" s="100">
        <f t="shared" si="6"/>
        <v>0.02</v>
      </c>
      <c r="Q387" s="29"/>
    </row>
    <row r="388" spans="1:17">
      <c r="A388" s="104"/>
      <c r="B388" s="102" t="s">
        <v>1516</v>
      </c>
      <c r="C388" s="103" t="s">
        <v>1142</v>
      </c>
      <c r="D388" s="103" t="s">
        <v>1362</v>
      </c>
      <c r="E388" s="103">
        <v>21</v>
      </c>
      <c r="F388" s="103">
        <v>23</v>
      </c>
      <c r="G388" s="100">
        <f t="shared" si="6"/>
        <v>0.02</v>
      </c>
      <c r="Q388" s="29"/>
    </row>
    <row r="389" spans="1:17">
      <c r="A389" s="104"/>
      <c r="B389" s="102" t="s">
        <v>1517</v>
      </c>
      <c r="C389" s="103" t="s">
        <v>1142</v>
      </c>
      <c r="D389" s="103" t="s">
        <v>1362</v>
      </c>
      <c r="E389" s="103">
        <v>21</v>
      </c>
      <c r="F389" s="103">
        <v>23</v>
      </c>
      <c r="G389" s="100">
        <f t="shared" si="6"/>
        <v>0.02</v>
      </c>
      <c r="Q389" s="29"/>
    </row>
    <row r="390" spans="1:17">
      <c r="A390" s="104"/>
      <c r="B390" s="102" t="s">
        <v>1518</v>
      </c>
      <c r="C390" s="103" t="s">
        <v>1142</v>
      </c>
      <c r="D390" s="103" t="s">
        <v>1362</v>
      </c>
      <c r="E390" s="103">
        <v>21</v>
      </c>
      <c r="F390" s="103">
        <v>23</v>
      </c>
      <c r="G390" s="100">
        <f t="shared" si="6"/>
        <v>0.02</v>
      </c>
      <c r="Q390" s="29"/>
    </row>
    <row r="391" spans="1:17">
      <c r="A391" s="104"/>
      <c r="B391" s="102" t="s">
        <v>1519</v>
      </c>
      <c r="C391" s="103" t="s">
        <v>1306</v>
      </c>
      <c r="D391" s="103" t="s">
        <v>1306</v>
      </c>
      <c r="E391" s="103">
        <v>3</v>
      </c>
      <c r="F391" s="103">
        <v>3</v>
      </c>
      <c r="G391" s="100">
        <f t="shared" si="6"/>
        <v>0</v>
      </c>
      <c r="Q391" s="29"/>
    </row>
    <row r="392" spans="1:17">
      <c r="A392" s="104"/>
      <c r="B392" s="102" t="s">
        <v>1520</v>
      </c>
      <c r="C392" s="103" t="s">
        <v>1306</v>
      </c>
      <c r="D392" s="103" t="s">
        <v>1306</v>
      </c>
      <c r="E392" s="103">
        <v>3</v>
      </c>
      <c r="F392" s="103">
        <v>3</v>
      </c>
      <c r="G392" s="100">
        <f t="shared" si="6"/>
        <v>0</v>
      </c>
      <c r="Q392" s="29"/>
    </row>
    <row r="393" spans="1:17">
      <c r="A393" s="104"/>
      <c r="B393" s="102" t="s">
        <v>1521</v>
      </c>
      <c r="C393" s="103" t="s">
        <v>1306</v>
      </c>
      <c r="D393" s="103" t="s">
        <v>1306</v>
      </c>
      <c r="E393" s="103">
        <v>3</v>
      </c>
      <c r="F393" s="103">
        <v>3</v>
      </c>
      <c r="G393" s="100">
        <f t="shared" si="6"/>
        <v>0</v>
      </c>
      <c r="Q393" s="29"/>
    </row>
    <row r="394" spans="1:17">
      <c r="A394" s="104"/>
      <c r="B394" s="102" t="s">
        <v>1522</v>
      </c>
      <c r="C394" s="103" t="s">
        <v>1306</v>
      </c>
      <c r="D394" s="103" t="s">
        <v>1306</v>
      </c>
      <c r="E394" s="103">
        <v>3</v>
      </c>
      <c r="F394" s="103">
        <v>3</v>
      </c>
      <c r="G394" s="100">
        <f t="shared" si="6"/>
        <v>0</v>
      </c>
      <c r="Q394" s="29"/>
    </row>
    <row r="395" spans="1:17">
      <c r="A395" s="104"/>
      <c r="B395" s="102" t="s">
        <v>1523</v>
      </c>
      <c r="C395" s="103" t="s">
        <v>1524</v>
      </c>
      <c r="D395" s="103" t="s">
        <v>1524</v>
      </c>
      <c r="E395" s="103">
        <v>29</v>
      </c>
      <c r="F395" s="103">
        <v>29</v>
      </c>
      <c r="G395" s="100">
        <f t="shared" si="6"/>
        <v>0</v>
      </c>
      <c r="Q395" s="29"/>
    </row>
    <row r="396" spans="1:17">
      <c r="A396" s="104"/>
      <c r="B396" s="102" t="s">
        <v>1525</v>
      </c>
      <c r="C396" s="103" t="s">
        <v>1347</v>
      </c>
      <c r="D396" s="103" t="s">
        <v>1347</v>
      </c>
      <c r="E396" s="103">
        <v>2.8</v>
      </c>
      <c r="F396" s="103">
        <v>2.8</v>
      </c>
      <c r="G396" s="100">
        <f t="shared" si="6"/>
        <v>0</v>
      </c>
      <c r="Q396" s="29"/>
    </row>
    <row r="397" spans="1:17">
      <c r="A397" s="104"/>
      <c r="B397" s="102" t="s">
        <v>1526</v>
      </c>
      <c r="C397" s="103" t="s">
        <v>1347</v>
      </c>
      <c r="D397" s="103" t="s">
        <v>1347</v>
      </c>
      <c r="E397" s="103">
        <v>2.8</v>
      </c>
      <c r="F397" s="103">
        <v>2.8</v>
      </c>
      <c r="G397" s="100">
        <f t="shared" si="6"/>
        <v>0</v>
      </c>
      <c r="Q397" s="29"/>
    </row>
    <row r="398" spans="1:17">
      <c r="A398" s="104"/>
      <c r="B398" s="102" t="s">
        <v>1527</v>
      </c>
      <c r="C398" s="103" t="s">
        <v>1528</v>
      </c>
      <c r="D398" s="103" t="s">
        <v>1528</v>
      </c>
      <c r="E398" s="103">
        <v>8.1999999999999993</v>
      </c>
      <c r="F398" s="103">
        <v>8.1999999999999993</v>
      </c>
      <c r="G398" s="100">
        <f t="shared" si="6"/>
        <v>0</v>
      </c>
      <c r="Q398" s="29"/>
    </row>
    <row r="399" spans="1:17">
      <c r="A399" s="104"/>
      <c r="B399" s="102" t="s">
        <v>1529</v>
      </c>
      <c r="C399" s="103" t="s">
        <v>1528</v>
      </c>
      <c r="D399" s="103" t="s">
        <v>1528</v>
      </c>
      <c r="E399" s="103">
        <v>8.1999999999999993</v>
      </c>
      <c r="F399" s="103">
        <v>8.1999999999999993</v>
      </c>
      <c r="G399" s="100">
        <f t="shared" si="6"/>
        <v>0</v>
      </c>
      <c r="Q399" s="29"/>
    </row>
    <row r="400" spans="1:17">
      <c r="A400" s="104"/>
      <c r="B400" s="102" t="s">
        <v>1691</v>
      </c>
      <c r="C400" s="103" t="s">
        <v>1530</v>
      </c>
      <c r="D400" s="103" t="s">
        <v>1531</v>
      </c>
      <c r="E400" s="103">
        <v>380</v>
      </c>
      <c r="F400" s="103">
        <v>317</v>
      </c>
      <c r="G400" s="100">
        <f t="shared" si="6"/>
        <v>-0.63</v>
      </c>
      <c r="Q400" s="29"/>
    </row>
    <row r="401" spans="1:17">
      <c r="A401" s="104"/>
      <c r="B401" s="102" t="s">
        <v>1532</v>
      </c>
      <c r="C401" s="103" t="s">
        <v>1533</v>
      </c>
      <c r="D401" s="103" t="s">
        <v>1533</v>
      </c>
      <c r="E401" s="103">
        <v>836</v>
      </c>
      <c r="F401" s="103">
        <v>836</v>
      </c>
      <c r="G401" s="100">
        <f t="shared" si="6"/>
        <v>0</v>
      </c>
      <c r="Q401" s="29"/>
    </row>
    <row r="402" spans="1:17">
      <c r="A402" s="104"/>
      <c r="B402" s="102" t="s">
        <v>1534</v>
      </c>
      <c r="C402" s="103" t="s">
        <v>1535</v>
      </c>
      <c r="D402" s="103" t="s">
        <v>1535</v>
      </c>
      <c r="E402" s="103">
        <v>840</v>
      </c>
      <c r="F402" s="103">
        <v>840</v>
      </c>
      <c r="G402" s="100">
        <f t="shared" si="6"/>
        <v>0</v>
      </c>
      <c r="Q402" s="29"/>
    </row>
    <row r="403" spans="1:17">
      <c r="A403" s="104"/>
      <c r="B403" s="102" t="s">
        <v>1536</v>
      </c>
      <c r="C403" s="103" t="s">
        <v>1052</v>
      </c>
      <c r="D403" s="103" t="s">
        <v>1052</v>
      </c>
      <c r="E403" s="103">
        <v>2.1</v>
      </c>
      <c r="F403" s="103">
        <v>2.1</v>
      </c>
      <c r="G403" s="100">
        <f t="shared" si="6"/>
        <v>0</v>
      </c>
      <c r="Q403" s="29"/>
    </row>
    <row r="404" spans="1:17">
      <c r="A404" s="104"/>
      <c r="B404" s="102" t="s">
        <v>1537</v>
      </c>
      <c r="C404" s="103" t="s">
        <v>1052</v>
      </c>
      <c r="D404" s="103" t="s">
        <v>1052</v>
      </c>
      <c r="E404" s="103">
        <v>2.1</v>
      </c>
      <c r="F404" s="103">
        <v>2.1</v>
      </c>
      <c r="G404" s="100">
        <f t="shared" si="6"/>
        <v>0</v>
      </c>
      <c r="Q404" s="29"/>
    </row>
    <row r="405" spans="1:17">
      <c r="A405" s="104"/>
      <c r="B405" s="102" t="s">
        <v>1538</v>
      </c>
      <c r="C405" s="103" t="s">
        <v>1281</v>
      </c>
      <c r="D405" s="103" t="s">
        <v>1281</v>
      </c>
      <c r="E405" s="103">
        <v>24</v>
      </c>
      <c r="F405" s="103">
        <v>24</v>
      </c>
      <c r="G405" s="100">
        <f t="shared" si="6"/>
        <v>0</v>
      </c>
      <c r="Q405" s="29"/>
    </row>
    <row r="406" spans="1:17">
      <c r="A406" s="104"/>
      <c r="B406" s="102" t="s">
        <v>1539</v>
      </c>
      <c r="C406" s="103" t="s">
        <v>1366</v>
      </c>
      <c r="D406" s="103" t="s">
        <v>1540</v>
      </c>
      <c r="E406" s="103">
        <v>4.7</v>
      </c>
      <c r="F406" s="103">
        <v>4.5999999999999996</v>
      </c>
      <c r="G406" s="100">
        <f t="shared" si="6"/>
        <v>-1.0000000000000052E-3</v>
      </c>
      <c r="Q406" s="29"/>
    </row>
    <row r="407" spans="1:17">
      <c r="A407" s="104"/>
      <c r="B407" s="102" t="s">
        <v>1541</v>
      </c>
      <c r="C407" s="103" t="s">
        <v>1366</v>
      </c>
      <c r="D407" s="103" t="s">
        <v>1540</v>
      </c>
      <c r="E407" s="103">
        <v>4.7</v>
      </c>
      <c r="F407" s="103">
        <v>4.5999999999999996</v>
      </c>
      <c r="G407" s="100">
        <f t="shared" si="6"/>
        <v>-1.0000000000000052E-3</v>
      </c>
      <c r="Q407" s="29"/>
    </row>
    <row r="408" spans="1:17">
      <c r="A408" s="104"/>
      <c r="B408" s="102" t="s">
        <v>1542</v>
      </c>
      <c r="C408" s="103" t="s">
        <v>1497</v>
      </c>
      <c r="D408" s="103" t="s">
        <v>1497</v>
      </c>
      <c r="E408" s="103">
        <v>20</v>
      </c>
      <c r="F408" s="103">
        <v>20</v>
      </c>
      <c r="G408" s="100">
        <f t="shared" si="6"/>
        <v>0</v>
      </c>
      <c r="Q408" s="29"/>
    </row>
    <row r="409" spans="1:17">
      <c r="A409" s="104"/>
      <c r="B409" s="102" t="s">
        <v>1543</v>
      </c>
      <c r="C409" s="103" t="s">
        <v>1544</v>
      </c>
      <c r="D409" s="103" t="s">
        <v>1544</v>
      </c>
      <c r="E409" s="103">
        <v>124</v>
      </c>
      <c r="F409" s="103">
        <v>124</v>
      </c>
      <c r="G409" s="100">
        <f t="shared" si="6"/>
        <v>0</v>
      </c>
      <c r="Q409" s="29"/>
    </row>
    <row r="410" spans="1:17">
      <c r="A410" s="104"/>
      <c r="B410" s="102" t="s">
        <v>1545</v>
      </c>
      <c r="C410" s="103" t="s">
        <v>1042</v>
      </c>
      <c r="D410" s="103" t="s">
        <v>1042</v>
      </c>
      <c r="E410" s="103">
        <v>128</v>
      </c>
      <c r="F410" s="103">
        <v>128</v>
      </c>
      <c r="G410" s="100">
        <f t="shared" si="6"/>
        <v>0</v>
      </c>
      <c r="Q410" s="29"/>
    </row>
    <row r="411" spans="1:17">
      <c r="A411" s="104"/>
      <c r="B411" s="102" t="s">
        <v>1546</v>
      </c>
      <c r="C411" s="103" t="s">
        <v>1180</v>
      </c>
      <c r="D411" s="103" t="s">
        <v>1180</v>
      </c>
      <c r="E411" s="103">
        <v>308</v>
      </c>
      <c r="F411" s="103">
        <v>308</v>
      </c>
      <c r="G411" s="100">
        <f t="shared" si="6"/>
        <v>0</v>
      </c>
      <c r="Q411" s="29"/>
    </row>
    <row r="412" spans="1:17">
      <c r="A412" s="104"/>
      <c r="B412" s="102" t="s">
        <v>1547</v>
      </c>
      <c r="C412" s="103" t="s">
        <v>1540</v>
      </c>
      <c r="D412" s="103" t="s">
        <v>1540</v>
      </c>
      <c r="E412" s="103">
        <v>4.5999999999999996</v>
      </c>
      <c r="F412" s="103">
        <v>4.5999999999999996</v>
      </c>
      <c r="G412" s="100">
        <f t="shared" si="6"/>
        <v>0</v>
      </c>
      <c r="Q412" s="29"/>
    </row>
    <row r="413" spans="1:17">
      <c r="A413" s="104"/>
      <c r="B413" s="102" t="s">
        <v>1548</v>
      </c>
      <c r="C413" s="103" t="s">
        <v>1540</v>
      </c>
      <c r="D413" s="103" t="s">
        <v>1540</v>
      </c>
      <c r="E413" s="103">
        <v>4.5999999999999996</v>
      </c>
      <c r="F413" s="103">
        <v>4.5999999999999996</v>
      </c>
      <c r="G413" s="100">
        <f t="shared" si="6"/>
        <v>0</v>
      </c>
      <c r="Q413" s="29"/>
    </row>
    <row r="414" spans="1:17">
      <c r="A414" s="104"/>
      <c r="B414" s="102" t="s">
        <v>1549</v>
      </c>
      <c r="C414" s="103" t="s">
        <v>1550</v>
      </c>
      <c r="D414" s="103" t="s">
        <v>1550</v>
      </c>
      <c r="E414" s="103">
        <v>36</v>
      </c>
      <c r="F414" s="103">
        <v>36</v>
      </c>
      <c r="G414" s="100">
        <f t="shared" si="6"/>
        <v>0</v>
      </c>
      <c r="Q414" s="29"/>
    </row>
    <row r="415" spans="1:17">
      <c r="A415" s="104"/>
      <c r="B415" s="102" t="s">
        <v>1551</v>
      </c>
      <c r="C415" s="103" t="s">
        <v>1550</v>
      </c>
      <c r="D415" s="103" t="s">
        <v>1550</v>
      </c>
      <c r="E415" s="103">
        <v>36</v>
      </c>
      <c r="F415" s="103">
        <v>36</v>
      </c>
      <c r="G415" s="100">
        <f t="shared" si="6"/>
        <v>0</v>
      </c>
      <c r="Q415" s="29"/>
    </row>
    <row r="416" spans="1:17">
      <c r="A416" s="104"/>
      <c r="B416" s="102" t="s">
        <v>1552</v>
      </c>
      <c r="C416" s="103" t="s">
        <v>1550</v>
      </c>
      <c r="D416" s="103" t="s">
        <v>1550</v>
      </c>
      <c r="E416" s="103">
        <v>36</v>
      </c>
      <c r="F416" s="103">
        <v>36</v>
      </c>
      <c r="G416" s="100">
        <f t="shared" si="6"/>
        <v>0</v>
      </c>
      <c r="Q416" s="29"/>
    </row>
    <row r="417" spans="1:17">
      <c r="A417" s="104"/>
      <c r="B417" s="102" t="s">
        <v>1553</v>
      </c>
      <c r="C417" s="103" t="s">
        <v>1550</v>
      </c>
      <c r="D417" s="103" t="s">
        <v>1550</v>
      </c>
      <c r="E417" s="103">
        <v>36</v>
      </c>
      <c r="F417" s="103">
        <v>36</v>
      </c>
      <c r="G417" s="100">
        <f t="shared" si="6"/>
        <v>0</v>
      </c>
      <c r="Q417" s="29"/>
    </row>
    <row r="418" spans="1:17">
      <c r="A418" s="104"/>
      <c r="B418" s="102" t="s">
        <v>1554</v>
      </c>
      <c r="C418" s="103" t="s">
        <v>1550</v>
      </c>
      <c r="D418" s="103" t="s">
        <v>1550</v>
      </c>
      <c r="E418" s="103">
        <v>36</v>
      </c>
      <c r="F418" s="103">
        <v>36</v>
      </c>
      <c r="G418" s="100">
        <f t="shared" si="6"/>
        <v>0</v>
      </c>
      <c r="Q418" s="29"/>
    </row>
    <row r="419" spans="1:17">
      <c r="A419" s="104"/>
      <c r="B419" s="102" t="s">
        <v>1555</v>
      </c>
      <c r="C419" s="103" t="s">
        <v>1550</v>
      </c>
      <c r="D419" s="103" t="s">
        <v>1550</v>
      </c>
      <c r="E419" s="103">
        <v>36</v>
      </c>
      <c r="F419" s="103">
        <v>36</v>
      </c>
      <c r="G419" s="100">
        <f t="shared" si="6"/>
        <v>0</v>
      </c>
      <c r="Q419" s="29"/>
    </row>
    <row r="420" spans="1:17">
      <c r="A420" s="104"/>
      <c r="B420" s="102" t="s">
        <v>1556</v>
      </c>
      <c r="C420" s="103" t="s">
        <v>1540</v>
      </c>
      <c r="D420" s="103" t="s">
        <v>1540</v>
      </c>
      <c r="E420" s="103">
        <v>4.5999999999999996</v>
      </c>
      <c r="F420" s="103">
        <v>4.5999999999999996</v>
      </c>
      <c r="G420" s="100">
        <f t="shared" si="6"/>
        <v>0</v>
      </c>
      <c r="Q420" s="29"/>
    </row>
    <row r="421" spans="1:17">
      <c r="A421" s="104"/>
      <c r="B421" s="102" t="s">
        <v>1557</v>
      </c>
      <c r="C421" s="103" t="s">
        <v>1540</v>
      </c>
      <c r="D421" s="103" t="s">
        <v>1540</v>
      </c>
      <c r="E421" s="103">
        <v>4.5999999999999996</v>
      </c>
      <c r="F421" s="103">
        <v>4.5999999999999996</v>
      </c>
      <c r="G421" s="100">
        <f t="shared" si="6"/>
        <v>0</v>
      </c>
      <c r="Q421" s="29"/>
    </row>
    <row r="422" spans="1:17">
      <c r="A422" s="104"/>
      <c r="B422" s="102" t="s">
        <v>1558</v>
      </c>
      <c r="C422" s="103" t="s">
        <v>1559</v>
      </c>
      <c r="D422" s="103" t="s">
        <v>1559</v>
      </c>
      <c r="E422" s="103">
        <v>6.9</v>
      </c>
      <c r="F422" s="103">
        <v>6.9</v>
      </c>
      <c r="G422" s="100">
        <f t="shared" si="6"/>
        <v>0</v>
      </c>
      <c r="Q422" s="29"/>
    </row>
    <row r="423" spans="1:17">
      <c r="A423" s="104"/>
      <c r="B423" s="102" t="s">
        <v>1560</v>
      </c>
      <c r="C423" s="103" t="s">
        <v>973</v>
      </c>
      <c r="D423" s="103" t="s">
        <v>973</v>
      </c>
      <c r="E423" s="103">
        <v>44</v>
      </c>
      <c r="F423" s="103">
        <v>44</v>
      </c>
      <c r="G423" s="100">
        <f t="shared" si="6"/>
        <v>0</v>
      </c>
      <c r="Q423" s="29"/>
    </row>
    <row r="424" spans="1:17">
      <c r="A424" s="104"/>
      <c r="B424" s="102" t="s">
        <v>1561</v>
      </c>
      <c r="C424" s="103" t="s">
        <v>1184</v>
      </c>
      <c r="D424" s="103" t="s">
        <v>1184</v>
      </c>
      <c r="E424" s="103">
        <v>48</v>
      </c>
      <c r="F424" s="103">
        <v>48</v>
      </c>
      <c r="G424" s="100">
        <f t="shared" si="6"/>
        <v>0</v>
      </c>
      <c r="Q424" s="29"/>
    </row>
    <row r="425" spans="1:17">
      <c r="A425" s="104"/>
      <c r="B425" s="102" t="s">
        <v>1562</v>
      </c>
      <c r="C425" s="103" t="s">
        <v>1038</v>
      </c>
      <c r="D425" s="103" t="s">
        <v>1038</v>
      </c>
      <c r="E425" s="103">
        <v>80</v>
      </c>
      <c r="F425" s="103">
        <v>80</v>
      </c>
      <c r="G425" s="100">
        <f t="shared" si="6"/>
        <v>0</v>
      </c>
      <c r="Q425" s="29"/>
    </row>
    <row r="426" spans="1:17">
      <c r="A426" s="104"/>
      <c r="B426" s="102" t="s">
        <v>1563</v>
      </c>
      <c r="C426" s="103" t="s">
        <v>1564</v>
      </c>
      <c r="D426" s="103" t="s">
        <v>1564</v>
      </c>
      <c r="E426" s="103">
        <v>7.5</v>
      </c>
      <c r="F426" s="103">
        <v>7.5</v>
      </c>
      <c r="G426" s="100">
        <f t="shared" si="6"/>
        <v>0</v>
      </c>
      <c r="Q426" s="29"/>
    </row>
    <row r="427" spans="1:17">
      <c r="A427" s="104"/>
      <c r="B427" s="102" t="s">
        <v>1565</v>
      </c>
      <c r="C427" s="103" t="s">
        <v>1564</v>
      </c>
      <c r="D427" s="103" t="s">
        <v>1564</v>
      </c>
      <c r="E427" s="103">
        <v>7.5</v>
      </c>
      <c r="F427" s="103">
        <v>7.5</v>
      </c>
      <c r="G427" s="100">
        <f t="shared" si="6"/>
        <v>0</v>
      </c>
      <c r="Q427" s="29"/>
    </row>
    <row r="428" spans="1:17">
      <c r="A428" s="104"/>
      <c r="B428" s="102" t="s">
        <v>1566</v>
      </c>
      <c r="C428" s="103" t="s">
        <v>1567</v>
      </c>
      <c r="D428" s="103" t="s">
        <v>1567</v>
      </c>
      <c r="E428" s="103">
        <v>16</v>
      </c>
      <c r="F428" s="103">
        <v>16</v>
      </c>
      <c r="G428" s="100">
        <f t="shared" si="6"/>
        <v>0</v>
      </c>
      <c r="Q428" s="29"/>
    </row>
    <row r="429" spans="1:17">
      <c r="A429" s="104"/>
      <c r="B429" s="102" t="s">
        <v>1568</v>
      </c>
      <c r="C429" s="103" t="s">
        <v>1129</v>
      </c>
      <c r="D429" s="103" t="s">
        <v>1449</v>
      </c>
      <c r="E429" s="103">
        <v>2.2000000000000002</v>
      </c>
      <c r="F429" s="103">
        <v>2.5</v>
      </c>
      <c r="G429" s="100">
        <f t="shared" si="6"/>
        <v>2.9999999999999983E-3</v>
      </c>
      <c r="Q429" s="29"/>
    </row>
    <row r="430" spans="1:17">
      <c r="A430" s="104"/>
      <c r="B430" s="102" t="s">
        <v>1569</v>
      </c>
      <c r="C430" s="103" t="s">
        <v>1129</v>
      </c>
      <c r="D430" s="103" t="s">
        <v>1449</v>
      </c>
      <c r="E430" s="103">
        <v>2.2000000000000002</v>
      </c>
      <c r="F430" s="103">
        <v>2.5</v>
      </c>
      <c r="G430" s="100">
        <f t="shared" si="6"/>
        <v>2.9999999999999983E-3</v>
      </c>
      <c r="Q430" s="29"/>
    </row>
    <row r="431" spans="1:17">
      <c r="A431" s="104"/>
      <c r="B431" s="102" t="s">
        <v>1570</v>
      </c>
      <c r="C431" s="103" t="s">
        <v>1189</v>
      </c>
      <c r="D431" s="103" t="s">
        <v>1508</v>
      </c>
      <c r="E431" s="103">
        <v>3.7</v>
      </c>
      <c r="F431" s="103">
        <v>4</v>
      </c>
      <c r="G431" s="100">
        <f t="shared" si="6"/>
        <v>2.9999999999999983E-3</v>
      </c>
      <c r="Q431" s="29"/>
    </row>
    <row r="432" spans="1:17">
      <c r="A432" s="104"/>
      <c r="B432" s="102" t="s">
        <v>1571</v>
      </c>
      <c r="C432" s="103" t="s">
        <v>1290</v>
      </c>
      <c r="D432" s="103" t="s">
        <v>1207</v>
      </c>
      <c r="E432" s="103">
        <v>3.3</v>
      </c>
      <c r="F432" s="103">
        <v>3.2</v>
      </c>
      <c r="G432" s="100">
        <f t="shared" si="6"/>
        <v>-9.9999999999999655E-4</v>
      </c>
      <c r="Q432" s="29"/>
    </row>
    <row r="433" spans="1:17">
      <c r="A433" s="104"/>
      <c r="B433" s="102" t="s">
        <v>1572</v>
      </c>
      <c r="C433" s="103" t="s">
        <v>1290</v>
      </c>
      <c r="D433" s="103" t="s">
        <v>1290</v>
      </c>
      <c r="E433" s="103">
        <v>3.3</v>
      </c>
      <c r="F433" s="103">
        <v>3.3</v>
      </c>
      <c r="G433" s="100">
        <f t="shared" si="6"/>
        <v>0</v>
      </c>
      <c r="Q433" s="29"/>
    </row>
    <row r="434" spans="1:17">
      <c r="A434" s="104"/>
      <c r="B434" s="102" t="s">
        <v>1573</v>
      </c>
      <c r="C434" s="103" t="s">
        <v>1505</v>
      </c>
      <c r="D434" s="103" t="s">
        <v>1505</v>
      </c>
      <c r="E434" s="103">
        <v>3.5</v>
      </c>
      <c r="F434" s="103">
        <v>3.5</v>
      </c>
      <c r="G434" s="100">
        <f t="shared" si="6"/>
        <v>0</v>
      </c>
      <c r="Q434" s="29"/>
    </row>
    <row r="435" spans="1:17">
      <c r="A435" s="104"/>
      <c r="B435" s="102" t="s">
        <v>1574</v>
      </c>
      <c r="C435" s="103" t="s">
        <v>1505</v>
      </c>
      <c r="D435" s="103" t="s">
        <v>1505</v>
      </c>
      <c r="E435" s="103">
        <v>3.5</v>
      </c>
      <c r="F435" s="103">
        <v>3.5</v>
      </c>
      <c r="G435" s="100">
        <f t="shared" si="6"/>
        <v>0</v>
      </c>
      <c r="Q435" s="29"/>
    </row>
    <row r="436" spans="1:17">
      <c r="A436" s="104"/>
      <c r="B436" s="102" t="s">
        <v>1575</v>
      </c>
      <c r="C436" s="103" t="s">
        <v>1550</v>
      </c>
      <c r="D436" s="103" t="s">
        <v>1576</v>
      </c>
      <c r="E436" s="103">
        <v>36</v>
      </c>
      <c r="F436" s="103">
        <v>35</v>
      </c>
      <c r="G436" s="100">
        <f t="shared" si="6"/>
        <v>-0.01</v>
      </c>
      <c r="Q436" s="29"/>
    </row>
    <row r="437" spans="1:17">
      <c r="A437" s="104"/>
      <c r="B437" s="102" t="s">
        <v>1577</v>
      </c>
      <c r="C437" s="103" t="s">
        <v>1260</v>
      </c>
      <c r="D437" s="103" t="s">
        <v>1260</v>
      </c>
      <c r="E437" s="103">
        <v>3.1</v>
      </c>
      <c r="F437" s="103">
        <v>3.1</v>
      </c>
      <c r="G437" s="100">
        <f t="shared" si="6"/>
        <v>0</v>
      </c>
      <c r="Q437" s="29"/>
    </row>
    <row r="438" spans="1:17">
      <c r="A438" s="104"/>
      <c r="B438" s="102" t="s">
        <v>1578</v>
      </c>
      <c r="C438" s="103" t="s">
        <v>1260</v>
      </c>
      <c r="D438" s="103" t="s">
        <v>1260</v>
      </c>
      <c r="E438" s="103">
        <v>3.1</v>
      </c>
      <c r="F438" s="103">
        <v>3.1</v>
      </c>
      <c r="G438" s="100">
        <f t="shared" si="6"/>
        <v>0</v>
      </c>
      <c r="Q438" s="29"/>
    </row>
    <row r="439" spans="1:17">
      <c r="A439" s="104"/>
      <c r="B439" s="102" t="s">
        <v>1579</v>
      </c>
      <c r="C439" s="103" t="s">
        <v>1580</v>
      </c>
      <c r="D439" s="103" t="s">
        <v>1580</v>
      </c>
      <c r="E439" s="103">
        <v>4.9000000000000004</v>
      </c>
      <c r="F439" s="103">
        <v>4.9000000000000004</v>
      </c>
      <c r="G439" s="100">
        <f t="shared" si="6"/>
        <v>0</v>
      </c>
      <c r="Q439" s="29"/>
    </row>
    <row r="440" spans="1:17">
      <c r="A440" s="104"/>
      <c r="B440" s="102" t="s">
        <v>1581</v>
      </c>
      <c r="C440" s="103" t="s">
        <v>1013</v>
      </c>
      <c r="D440" s="103" t="s">
        <v>1013</v>
      </c>
      <c r="E440" s="103">
        <v>64</v>
      </c>
      <c r="F440" s="103">
        <v>64</v>
      </c>
      <c r="G440" s="100">
        <f t="shared" si="6"/>
        <v>0</v>
      </c>
      <c r="Q440" s="29"/>
    </row>
    <row r="441" spans="1:17">
      <c r="A441" s="104"/>
      <c r="B441" s="102" t="s">
        <v>1582</v>
      </c>
      <c r="C441" s="103" t="s">
        <v>1021</v>
      </c>
      <c r="D441" s="103" t="s">
        <v>1021</v>
      </c>
      <c r="E441" s="103">
        <v>68</v>
      </c>
      <c r="F441" s="103">
        <v>68</v>
      </c>
      <c r="G441" s="100">
        <f t="shared" si="6"/>
        <v>0</v>
      </c>
      <c r="Q441" s="29"/>
    </row>
    <row r="442" spans="1:17">
      <c r="A442" s="104"/>
      <c r="B442" s="102" t="s">
        <v>1583</v>
      </c>
      <c r="C442" s="103" t="s">
        <v>1083</v>
      </c>
      <c r="D442" s="103" t="s">
        <v>1083</v>
      </c>
      <c r="E442" s="103">
        <v>96</v>
      </c>
      <c r="F442" s="103">
        <v>96</v>
      </c>
      <c r="G442" s="100">
        <f t="shared" si="6"/>
        <v>0</v>
      </c>
      <c r="Q442" s="29"/>
    </row>
    <row r="443" spans="1:17">
      <c r="A443" s="104"/>
      <c r="B443" s="102" t="s">
        <v>1584</v>
      </c>
      <c r="C443" s="103" t="s">
        <v>942</v>
      </c>
      <c r="D443" s="103" t="s">
        <v>942</v>
      </c>
      <c r="E443" s="103">
        <v>36</v>
      </c>
      <c r="F443" s="103">
        <v>36</v>
      </c>
      <c r="G443" s="100">
        <f t="shared" si="6"/>
        <v>0</v>
      </c>
      <c r="Q443" s="29"/>
    </row>
    <row r="444" spans="1:17">
      <c r="A444" s="104"/>
      <c r="B444" s="102" t="s">
        <v>1585</v>
      </c>
      <c r="C444" s="103" t="s">
        <v>944</v>
      </c>
      <c r="D444" s="103" t="s">
        <v>944</v>
      </c>
      <c r="E444" s="103">
        <v>40</v>
      </c>
      <c r="F444" s="103">
        <v>40</v>
      </c>
      <c r="G444" s="100">
        <f t="shared" si="6"/>
        <v>0</v>
      </c>
      <c r="Q444" s="29"/>
    </row>
    <row r="445" spans="1:17">
      <c r="A445" s="104"/>
      <c r="B445" s="102" t="s">
        <v>1586</v>
      </c>
      <c r="C445" s="103" t="s">
        <v>950</v>
      </c>
      <c r="D445" s="103" t="s">
        <v>950</v>
      </c>
      <c r="E445" s="103">
        <v>56</v>
      </c>
      <c r="F445" s="103">
        <v>56</v>
      </c>
      <c r="G445" s="100">
        <f t="shared" si="6"/>
        <v>0</v>
      </c>
      <c r="Q445" s="29"/>
    </row>
    <row r="446" spans="1:17">
      <c r="A446" s="104"/>
      <c r="B446" s="102" t="s">
        <v>1587</v>
      </c>
      <c r="C446" s="103" t="s">
        <v>1184</v>
      </c>
      <c r="D446" s="103" t="s">
        <v>1184</v>
      </c>
      <c r="E446" s="103">
        <v>48</v>
      </c>
      <c r="F446" s="103">
        <v>48</v>
      </c>
      <c r="G446" s="100">
        <f t="shared" si="6"/>
        <v>0</v>
      </c>
      <c r="Q446" s="29"/>
    </row>
    <row r="447" spans="1:17">
      <c r="A447" s="104"/>
      <c r="B447" s="102" t="s">
        <v>1588</v>
      </c>
      <c r="C447" s="103" t="s">
        <v>948</v>
      </c>
      <c r="D447" s="103" t="s">
        <v>948</v>
      </c>
      <c r="E447" s="103">
        <v>52</v>
      </c>
      <c r="F447" s="103">
        <v>52</v>
      </c>
      <c r="G447" s="100">
        <f t="shared" si="6"/>
        <v>0</v>
      </c>
      <c r="Q447" s="29"/>
    </row>
    <row r="448" spans="1:17">
      <c r="A448" s="104"/>
      <c r="B448" s="102" t="s">
        <v>1589</v>
      </c>
      <c r="C448" s="103" t="s">
        <v>1544</v>
      </c>
      <c r="D448" s="103" t="s">
        <v>1544</v>
      </c>
      <c r="E448" s="103">
        <v>124</v>
      </c>
      <c r="F448" s="103">
        <v>124</v>
      </c>
      <c r="G448" s="100">
        <f t="shared" si="6"/>
        <v>0</v>
      </c>
      <c r="Q448" s="29"/>
    </row>
    <row r="449" spans="1:17">
      <c r="A449" s="104"/>
      <c r="B449" s="102" t="s">
        <v>1590</v>
      </c>
      <c r="C449" s="103" t="s">
        <v>1184</v>
      </c>
      <c r="D449" s="103" t="s">
        <v>1184</v>
      </c>
      <c r="E449" s="103">
        <v>48</v>
      </c>
      <c r="F449" s="103">
        <v>48</v>
      </c>
      <c r="G449" s="100">
        <f t="shared" si="6"/>
        <v>0</v>
      </c>
      <c r="Q449" s="29"/>
    </row>
    <row r="450" spans="1:17">
      <c r="A450" s="104"/>
      <c r="B450" s="102" t="s">
        <v>1591</v>
      </c>
      <c r="C450" s="103" t="s">
        <v>948</v>
      </c>
      <c r="D450" s="103" t="s">
        <v>948</v>
      </c>
      <c r="E450" s="103">
        <v>52</v>
      </c>
      <c r="F450" s="103">
        <v>52</v>
      </c>
      <c r="G450" s="100">
        <f t="shared" ref="G450:G498" si="7">(F450-E450)/100</f>
        <v>0</v>
      </c>
      <c r="Q450" s="29"/>
    </row>
    <row r="451" spans="1:17">
      <c r="A451" s="104"/>
      <c r="B451" s="102" t="s">
        <v>1592</v>
      </c>
      <c r="C451" s="103" t="s">
        <v>975</v>
      </c>
      <c r="D451" s="103" t="s">
        <v>975</v>
      </c>
      <c r="E451" s="103">
        <v>72</v>
      </c>
      <c r="F451" s="103">
        <v>72</v>
      </c>
      <c r="G451" s="100">
        <f t="shared" si="7"/>
        <v>0</v>
      </c>
      <c r="Q451" s="29"/>
    </row>
    <row r="452" spans="1:17">
      <c r="A452" s="104"/>
      <c r="B452" s="102" t="s">
        <v>1593</v>
      </c>
      <c r="C452" s="103" t="s">
        <v>1272</v>
      </c>
      <c r="D452" s="103" t="s">
        <v>1272</v>
      </c>
      <c r="E452" s="103">
        <v>17</v>
      </c>
      <c r="F452" s="103">
        <v>17</v>
      </c>
      <c r="G452" s="100">
        <f t="shared" si="7"/>
        <v>0</v>
      </c>
      <c r="Q452" s="29"/>
    </row>
    <row r="453" spans="1:17">
      <c r="A453" s="104"/>
      <c r="B453" s="102" t="s">
        <v>1594</v>
      </c>
      <c r="C453" s="103" t="s">
        <v>1272</v>
      </c>
      <c r="D453" s="103" t="s">
        <v>1272</v>
      </c>
      <c r="E453" s="103">
        <v>17</v>
      </c>
      <c r="F453" s="103">
        <v>17</v>
      </c>
      <c r="G453" s="100">
        <f t="shared" si="7"/>
        <v>0</v>
      </c>
      <c r="Q453" s="29"/>
    </row>
    <row r="454" spans="1:17">
      <c r="A454" s="104"/>
      <c r="B454" s="102" t="s">
        <v>1595</v>
      </c>
      <c r="C454" s="103" t="s">
        <v>1505</v>
      </c>
      <c r="D454" s="103" t="s">
        <v>1505</v>
      </c>
      <c r="E454" s="103">
        <v>3.5</v>
      </c>
      <c r="F454" s="103">
        <v>3.5</v>
      </c>
      <c r="G454" s="100">
        <f t="shared" si="7"/>
        <v>0</v>
      </c>
      <c r="Q454" s="29"/>
    </row>
    <row r="455" spans="1:17">
      <c r="A455" s="104"/>
      <c r="B455" s="102" t="s">
        <v>1596</v>
      </c>
      <c r="C455" s="103" t="s">
        <v>1505</v>
      </c>
      <c r="D455" s="103" t="s">
        <v>1505</v>
      </c>
      <c r="E455" s="103">
        <v>3.5</v>
      </c>
      <c r="F455" s="103">
        <v>3.5</v>
      </c>
      <c r="G455" s="100">
        <f t="shared" si="7"/>
        <v>0</v>
      </c>
      <c r="Q455" s="29"/>
    </row>
    <row r="456" spans="1:17">
      <c r="A456" s="104"/>
      <c r="B456" s="102" t="s">
        <v>1597</v>
      </c>
      <c r="C456" s="103" t="s">
        <v>1598</v>
      </c>
      <c r="D456" s="103" t="s">
        <v>1598</v>
      </c>
      <c r="E456" s="103">
        <v>77</v>
      </c>
      <c r="F456" s="103">
        <v>77</v>
      </c>
      <c r="G456" s="100">
        <f t="shared" si="7"/>
        <v>0</v>
      </c>
      <c r="Q456" s="29"/>
    </row>
    <row r="457" spans="1:17">
      <c r="A457" s="104"/>
      <c r="B457" s="102" t="s">
        <v>1599</v>
      </c>
      <c r="C457" s="103" t="s">
        <v>1267</v>
      </c>
      <c r="D457" s="103" t="s">
        <v>1267</v>
      </c>
      <c r="E457" s="103">
        <v>3.9</v>
      </c>
      <c r="F457" s="103">
        <v>3.9</v>
      </c>
      <c r="G457" s="100">
        <f t="shared" si="7"/>
        <v>0</v>
      </c>
      <c r="Q457" s="29"/>
    </row>
    <row r="458" spans="1:17">
      <c r="A458" s="104"/>
      <c r="B458" s="102" t="s">
        <v>1600</v>
      </c>
      <c r="C458" s="103" t="s">
        <v>1267</v>
      </c>
      <c r="D458" s="103" t="s">
        <v>1267</v>
      </c>
      <c r="E458" s="103">
        <v>3.9</v>
      </c>
      <c r="F458" s="103">
        <v>3.9</v>
      </c>
      <c r="G458" s="100">
        <f t="shared" si="7"/>
        <v>0</v>
      </c>
      <c r="Q458" s="29"/>
    </row>
    <row r="459" spans="1:17">
      <c r="A459" s="104"/>
      <c r="B459" s="102" t="s">
        <v>1601</v>
      </c>
      <c r="C459" s="103" t="s">
        <v>1602</v>
      </c>
      <c r="D459" s="103" t="s">
        <v>1602</v>
      </c>
      <c r="E459" s="103">
        <v>12</v>
      </c>
      <c r="F459" s="103">
        <v>12</v>
      </c>
      <c r="G459" s="100">
        <f t="shared" si="7"/>
        <v>0</v>
      </c>
      <c r="Q459" s="29"/>
    </row>
    <row r="460" spans="1:17">
      <c r="A460" s="104"/>
      <c r="B460" s="102" t="s">
        <v>1603</v>
      </c>
      <c r="C460" s="103" t="s">
        <v>1508</v>
      </c>
      <c r="D460" s="103" t="s">
        <v>1604</v>
      </c>
      <c r="E460" s="103">
        <v>4</v>
      </c>
      <c r="F460" s="103">
        <v>4.5</v>
      </c>
      <c r="G460" s="100">
        <f t="shared" si="7"/>
        <v>5.0000000000000001E-3</v>
      </c>
      <c r="Q460" s="29"/>
    </row>
    <row r="461" spans="1:17">
      <c r="A461" s="104"/>
      <c r="B461" s="102" t="s">
        <v>1605</v>
      </c>
      <c r="C461" s="103" t="s">
        <v>1508</v>
      </c>
      <c r="D461" s="103" t="s">
        <v>1604</v>
      </c>
      <c r="E461" s="103">
        <v>4</v>
      </c>
      <c r="F461" s="103">
        <v>4.5</v>
      </c>
      <c r="G461" s="100">
        <f t="shared" si="7"/>
        <v>5.0000000000000001E-3</v>
      </c>
      <c r="Q461" s="29"/>
    </row>
    <row r="462" spans="1:17">
      <c r="A462" s="104"/>
      <c r="B462" s="102" t="s">
        <v>1606</v>
      </c>
      <c r="C462" s="103" t="s">
        <v>1607</v>
      </c>
      <c r="D462" s="103" t="s">
        <v>1608</v>
      </c>
      <c r="E462" s="103">
        <v>25</v>
      </c>
      <c r="F462" s="103">
        <v>26</v>
      </c>
      <c r="G462" s="100">
        <f t="shared" si="7"/>
        <v>0.01</v>
      </c>
      <c r="Q462" s="29"/>
    </row>
    <row r="463" spans="1:17">
      <c r="A463" s="104"/>
      <c r="B463" s="102" t="s">
        <v>1609</v>
      </c>
      <c r="C463" s="103" t="s">
        <v>1040</v>
      </c>
      <c r="D463" s="103" t="s">
        <v>1040</v>
      </c>
      <c r="E463" s="103">
        <v>84</v>
      </c>
      <c r="F463" s="103">
        <v>84</v>
      </c>
      <c r="G463" s="100">
        <f t="shared" si="7"/>
        <v>0</v>
      </c>
      <c r="Q463" s="29"/>
    </row>
    <row r="464" spans="1:17">
      <c r="A464" s="104"/>
      <c r="B464" s="102" t="s">
        <v>1610</v>
      </c>
      <c r="C464" s="103" t="s">
        <v>1050</v>
      </c>
      <c r="D464" s="103" t="s">
        <v>1050</v>
      </c>
      <c r="E464" s="103">
        <v>88</v>
      </c>
      <c r="F464" s="103">
        <v>88</v>
      </c>
      <c r="G464" s="100">
        <f t="shared" si="7"/>
        <v>0</v>
      </c>
      <c r="Q464" s="29"/>
    </row>
    <row r="465" spans="1:17">
      <c r="A465" s="104"/>
      <c r="B465" s="102" t="s">
        <v>1611</v>
      </c>
      <c r="C465" s="103" t="s">
        <v>1479</v>
      </c>
      <c r="D465" s="103" t="s">
        <v>1479</v>
      </c>
      <c r="E465" s="103">
        <v>120</v>
      </c>
      <c r="F465" s="103">
        <v>120</v>
      </c>
      <c r="G465" s="100">
        <f t="shared" si="7"/>
        <v>0</v>
      </c>
      <c r="Q465" s="29"/>
    </row>
    <row r="466" spans="1:17">
      <c r="A466" s="104"/>
      <c r="B466" s="102" t="s">
        <v>1612</v>
      </c>
      <c r="C466" s="103" t="s">
        <v>1038</v>
      </c>
      <c r="D466" s="103" t="s">
        <v>1038</v>
      </c>
      <c r="E466" s="103">
        <v>80</v>
      </c>
      <c r="F466" s="103">
        <v>80</v>
      </c>
      <c r="G466" s="100">
        <f t="shared" si="7"/>
        <v>0</v>
      </c>
      <c r="Q466" s="29"/>
    </row>
    <row r="467" spans="1:17">
      <c r="A467" s="104"/>
      <c r="B467" s="102" t="s">
        <v>1613</v>
      </c>
      <c r="C467" s="103" t="s">
        <v>1040</v>
      </c>
      <c r="D467" s="103" t="s">
        <v>1040</v>
      </c>
      <c r="E467" s="103">
        <v>84</v>
      </c>
      <c r="F467" s="103">
        <v>84</v>
      </c>
      <c r="G467" s="100">
        <f t="shared" si="7"/>
        <v>0</v>
      </c>
      <c r="Q467" s="29"/>
    </row>
    <row r="468" spans="1:17">
      <c r="A468" s="104"/>
      <c r="B468" s="102" t="s">
        <v>1614</v>
      </c>
      <c r="C468" s="103" t="s">
        <v>1615</v>
      </c>
      <c r="D468" s="103" t="s">
        <v>1615</v>
      </c>
      <c r="E468" s="103">
        <v>112</v>
      </c>
      <c r="F468" s="103">
        <v>112</v>
      </c>
      <c r="G468" s="100">
        <f t="shared" si="7"/>
        <v>0</v>
      </c>
      <c r="Q468" s="29"/>
    </row>
    <row r="469" spans="1:17">
      <c r="A469" s="104"/>
      <c r="B469" s="102" t="s">
        <v>1616</v>
      </c>
      <c r="C469" s="103" t="s">
        <v>1377</v>
      </c>
      <c r="D469" s="103" t="s">
        <v>1377</v>
      </c>
      <c r="E469" s="103">
        <v>2</v>
      </c>
      <c r="F469" s="103">
        <v>2</v>
      </c>
      <c r="G469" s="100">
        <f t="shared" si="7"/>
        <v>0</v>
      </c>
      <c r="Q469" s="29"/>
    </row>
    <row r="470" spans="1:17">
      <c r="A470" s="104"/>
      <c r="B470" s="102" t="s">
        <v>1617</v>
      </c>
      <c r="C470" s="103" t="s">
        <v>1377</v>
      </c>
      <c r="D470" s="103" t="s">
        <v>1377</v>
      </c>
      <c r="E470" s="103">
        <v>2</v>
      </c>
      <c r="F470" s="103">
        <v>2</v>
      </c>
      <c r="G470" s="100">
        <f t="shared" si="7"/>
        <v>0</v>
      </c>
      <c r="Q470" s="29"/>
    </row>
    <row r="471" spans="1:17">
      <c r="A471" s="104"/>
      <c r="B471" s="102" t="s">
        <v>1618</v>
      </c>
      <c r="C471" s="103" t="s">
        <v>1508</v>
      </c>
      <c r="D471" s="103" t="s">
        <v>1508</v>
      </c>
      <c r="E471" s="103">
        <v>4</v>
      </c>
      <c r="F471" s="103">
        <v>4</v>
      </c>
      <c r="G471" s="100">
        <f t="shared" si="7"/>
        <v>0</v>
      </c>
      <c r="Q471" s="29"/>
    </row>
    <row r="472" spans="1:17">
      <c r="A472" s="104"/>
      <c r="B472" s="102" t="s">
        <v>1619</v>
      </c>
      <c r="C472" s="103" t="s">
        <v>1620</v>
      </c>
      <c r="D472" s="103" t="s">
        <v>1620</v>
      </c>
      <c r="E472" s="103">
        <v>116</v>
      </c>
      <c r="F472" s="103">
        <v>116</v>
      </c>
      <c r="G472" s="100">
        <f t="shared" si="7"/>
        <v>0</v>
      </c>
      <c r="Q472" s="29"/>
    </row>
    <row r="473" spans="1:17">
      <c r="A473" s="101" t="s">
        <v>1621</v>
      </c>
      <c r="B473" s="102" t="s">
        <v>1622</v>
      </c>
      <c r="C473" s="103" t="s">
        <v>1535</v>
      </c>
      <c r="D473" s="103" t="s">
        <v>1535</v>
      </c>
      <c r="E473" s="103">
        <v>840</v>
      </c>
      <c r="F473" s="103">
        <v>840</v>
      </c>
      <c r="G473" s="100">
        <f t="shared" si="7"/>
        <v>0</v>
      </c>
      <c r="Q473" s="29"/>
    </row>
    <row r="474" spans="1:17">
      <c r="A474" s="104"/>
      <c r="B474" s="102" t="s">
        <v>1623</v>
      </c>
      <c r="C474" s="103" t="s">
        <v>1624</v>
      </c>
      <c r="D474" s="103" t="s">
        <v>1624</v>
      </c>
      <c r="E474" s="103">
        <v>844</v>
      </c>
      <c r="F474" s="103">
        <v>844</v>
      </c>
      <c r="G474" s="100">
        <f t="shared" si="7"/>
        <v>0</v>
      </c>
      <c r="Q474" s="29"/>
    </row>
    <row r="475" spans="1:17">
      <c r="A475" s="106"/>
      <c r="B475" s="102" t="s">
        <v>1625</v>
      </c>
      <c r="C475" s="103" t="s">
        <v>1385</v>
      </c>
      <c r="D475" s="103" t="s">
        <v>1385</v>
      </c>
      <c r="E475" s="103">
        <v>1.1000000000000001</v>
      </c>
      <c r="F475" s="103">
        <v>1.1000000000000001</v>
      </c>
      <c r="G475" s="100">
        <f t="shared" si="7"/>
        <v>0</v>
      </c>
      <c r="Q475" s="29"/>
    </row>
    <row r="476" spans="1:17">
      <c r="A476" s="101" t="s">
        <v>1621</v>
      </c>
      <c r="B476" s="102" t="s">
        <v>1626</v>
      </c>
      <c r="C476" s="103" t="s">
        <v>973</v>
      </c>
      <c r="D476" s="103" t="s">
        <v>973</v>
      </c>
      <c r="E476" s="103">
        <v>44</v>
      </c>
      <c r="F476" s="103">
        <v>44</v>
      </c>
      <c r="G476" s="100">
        <f t="shared" si="7"/>
        <v>0</v>
      </c>
      <c r="Q476" s="29"/>
    </row>
    <row r="477" spans="1:17">
      <c r="A477" s="104"/>
      <c r="B477" s="102" t="s">
        <v>1627</v>
      </c>
      <c r="C477" s="103" t="s">
        <v>1184</v>
      </c>
      <c r="D477" s="103" t="s">
        <v>1184</v>
      </c>
      <c r="E477" s="103">
        <v>48</v>
      </c>
      <c r="F477" s="103">
        <v>48</v>
      </c>
      <c r="G477" s="100">
        <f t="shared" si="7"/>
        <v>0</v>
      </c>
      <c r="Q477" s="29"/>
    </row>
    <row r="478" spans="1:17">
      <c r="A478" s="104"/>
      <c r="B478" s="102" t="s">
        <v>1628</v>
      </c>
      <c r="C478" s="103" t="s">
        <v>1086</v>
      </c>
      <c r="D478" s="103" t="s">
        <v>1086</v>
      </c>
      <c r="E478" s="103">
        <v>144</v>
      </c>
      <c r="F478" s="103">
        <v>144</v>
      </c>
      <c r="G478" s="100">
        <f t="shared" si="7"/>
        <v>0</v>
      </c>
      <c r="Q478" s="29"/>
    </row>
    <row r="479" spans="1:17">
      <c r="A479" s="104"/>
      <c r="B479" s="102" t="s">
        <v>1629</v>
      </c>
      <c r="C479" s="103" t="s">
        <v>1630</v>
      </c>
      <c r="D479" s="103" t="s">
        <v>1630</v>
      </c>
      <c r="E479" s="103">
        <v>5.4</v>
      </c>
      <c r="F479" s="103">
        <v>5.4</v>
      </c>
      <c r="G479" s="100">
        <f t="shared" si="7"/>
        <v>0</v>
      </c>
      <c r="Q479" s="29"/>
    </row>
    <row r="480" spans="1:17">
      <c r="A480" s="104"/>
      <c r="B480" s="102" t="s">
        <v>1631</v>
      </c>
      <c r="C480" s="103" t="s">
        <v>1630</v>
      </c>
      <c r="D480" s="103" t="s">
        <v>1630</v>
      </c>
      <c r="E480" s="103">
        <v>5.4</v>
      </c>
      <c r="F480" s="103">
        <v>5.4</v>
      </c>
      <c r="G480" s="100">
        <f t="shared" si="7"/>
        <v>0</v>
      </c>
      <c r="Q480" s="29"/>
    </row>
    <row r="481" spans="1:17">
      <c r="A481" s="104"/>
      <c r="B481" s="102" t="s">
        <v>1632</v>
      </c>
      <c r="C481" s="103" t="s">
        <v>1633</v>
      </c>
      <c r="D481" s="103" t="s">
        <v>1633</v>
      </c>
      <c r="E481" s="103">
        <v>8.9</v>
      </c>
      <c r="F481" s="103">
        <v>8.9</v>
      </c>
      <c r="G481" s="100">
        <f t="shared" si="7"/>
        <v>0</v>
      </c>
      <c r="Q481" s="29"/>
    </row>
    <row r="482" spans="1:17">
      <c r="A482" s="104"/>
      <c r="B482" s="102" t="s">
        <v>1634</v>
      </c>
      <c r="C482" s="103" t="s">
        <v>1129</v>
      </c>
      <c r="D482" s="103" t="s">
        <v>1129</v>
      </c>
      <c r="E482" s="103">
        <v>2.2000000000000002</v>
      </c>
      <c r="F482" s="103">
        <v>2.2000000000000002</v>
      </c>
      <c r="G482" s="100">
        <f t="shared" si="7"/>
        <v>0</v>
      </c>
      <c r="Q482" s="29"/>
    </row>
    <row r="483" spans="1:17">
      <c r="A483" s="104"/>
      <c r="B483" s="102" t="s">
        <v>1635</v>
      </c>
      <c r="C483" s="103" t="s">
        <v>1129</v>
      </c>
      <c r="D483" s="103" t="s">
        <v>1129</v>
      </c>
      <c r="E483" s="103">
        <v>2.2000000000000002</v>
      </c>
      <c r="F483" s="103">
        <v>2.2000000000000002</v>
      </c>
      <c r="G483" s="100">
        <f t="shared" si="7"/>
        <v>0</v>
      </c>
      <c r="Q483" s="29"/>
    </row>
    <row r="484" spans="1:17">
      <c r="A484" s="104"/>
      <c r="B484" s="102" t="s">
        <v>1636</v>
      </c>
      <c r="C484" s="103" t="s">
        <v>1482</v>
      </c>
      <c r="D484" s="103" t="s">
        <v>1482</v>
      </c>
      <c r="E484" s="103">
        <v>4.0999999999999996</v>
      </c>
      <c r="F484" s="103">
        <v>4.0999999999999996</v>
      </c>
      <c r="G484" s="100">
        <f t="shared" si="7"/>
        <v>0</v>
      </c>
      <c r="Q484" s="29"/>
    </row>
    <row r="485" spans="1:17">
      <c r="A485" s="104"/>
      <c r="B485" s="102" t="s">
        <v>1637</v>
      </c>
      <c r="C485" s="103" t="s">
        <v>1456</v>
      </c>
      <c r="D485" s="103" t="s">
        <v>1456</v>
      </c>
      <c r="E485" s="103">
        <v>92</v>
      </c>
      <c r="F485" s="103">
        <v>92</v>
      </c>
      <c r="G485" s="100">
        <f t="shared" si="7"/>
        <v>0</v>
      </c>
      <c r="Q485" s="29"/>
    </row>
    <row r="486" spans="1:17">
      <c r="A486" s="104"/>
      <c r="B486" s="102" t="s">
        <v>1638</v>
      </c>
      <c r="C486" s="103" t="s">
        <v>1083</v>
      </c>
      <c r="D486" s="103" t="s">
        <v>1083</v>
      </c>
      <c r="E486" s="103">
        <v>96</v>
      </c>
      <c r="F486" s="103">
        <v>96</v>
      </c>
      <c r="G486" s="100">
        <f t="shared" si="7"/>
        <v>0</v>
      </c>
      <c r="Q486" s="29"/>
    </row>
    <row r="487" spans="1:17">
      <c r="A487" s="104"/>
      <c r="B487" s="102" t="s">
        <v>1639</v>
      </c>
      <c r="C487" s="103" t="s">
        <v>1640</v>
      </c>
      <c r="D487" s="103" t="s">
        <v>1640</v>
      </c>
      <c r="E487" s="103">
        <v>168</v>
      </c>
      <c r="F487" s="103">
        <v>168</v>
      </c>
      <c r="G487" s="100">
        <f t="shared" si="7"/>
        <v>0</v>
      </c>
      <c r="Q487" s="29"/>
    </row>
    <row r="488" spans="1:17">
      <c r="A488" s="104"/>
      <c r="B488" s="102" t="s">
        <v>1641</v>
      </c>
      <c r="C488" s="103" t="s">
        <v>952</v>
      </c>
      <c r="D488" s="103" t="s">
        <v>952</v>
      </c>
      <c r="E488" s="103">
        <v>2.6</v>
      </c>
      <c r="F488" s="103">
        <v>2.6</v>
      </c>
      <c r="G488" s="100">
        <f t="shared" si="7"/>
        <v>0</v>
      </c>
      <c r="Q488" s="29"/>
    </row>
    <row r="489" spans="1:17">
      <c r="A489" s="104"/>
      <c r="B489" s="102" t="s">
        <v>1642</v>
      </c>
      <c r="C489" s="103" t="s">
        <v>952</v>
      </c>
      <c r="D489" s="103" t="s">
        <v>952</v>
      </c>
      <c r="E489" s="103">
        <v>2.6</v>
      </c>
      <c r="F489" s="103">
        <v>2.6</v>
      </c>
      <c r="G489" s="100">
        <f t="shared" si="7"/>
        <v>0</v>
      </c>
      <c r="Q489" s="29"/>
    </row>
    <row r="490" spans="1:17">
      <c r="A490" s="104"/>
      <c r="B490" s="102" t="s">
        <v>1643</v>
      </c>
      <c r="C490" s="103" t="s">
        <v>1644</v>
      </c>
      <c r="D490" s="103" t="s">
        <v>1644</v>
      </c>
      <c r="E490" s="103">
        <v>3.8</v>
      </c>
      <c r="F490" s="103">
        <v>3.8</v>
      </c>
      <c r="G490" s="100">
        <f t="shared" si="7"/>
        <v>0</v>
      </c>
      <c r="Q490" s="29"/>
    </row>
    <row r="491" spans="1:17">
      <c r="A491" s="104"/>
      <c r="B491" s="102" t="s">
        <v>1645</v>
      </c>
      <c r="C491" s="103" t="s">
        <v>998</v>
      </c>
      <c r="D491" s="103" t="s">
        <v>998</v>
      </c>
      <c r="E491" s="103">
        <v>4</v>
      </c>
      <c r="F491" s="103">
        <v>4</v>
      </c>
      <c r="G491" s="100">
        <f t="shared" si="7"/>
        <v>0</v>
      </c>
      <c r="Q491" s="29"/>
    </row>
    <row r="492" spans="1:17">
      <c r="A492" s="104"/>
      <c r="B492" s="102" t="s">
        <v>1646</v>
      </c>
      <c r="C492" s="103" t="s">
        <v>1000</v>
      </c>
      <c r="D492" s="103" t="s">
        <v>1000</v>
      </c>
      <c r="E492" s="103">
        <v>8</v>
      </c>
      <c r="F492" s="103">
        <v>8</v>
      </c>
      <c r="G492" s="100">
        <f t="shared" si="7"/>
        <v>0</v>
      </c>
      <c r="Q492" s="29"/>
    </row>
    <row r="493" spans="1:17">
      <c r="A493" s="104"/>
      <c r="B493" s="102" t="s">
        <v>1647</v>
      </c>
      <c r="C493" s="103" t="s">
        <v>962</v>
      </c>
      <c r="D493" s="103" t="s">
        <v>962</v>
      </c>
      <c r="E493" s="103">
        <v>412</v>
      </c>
      <c r="F493" s="103">
        <v>412</v>
      </c>
      <c r="G493" s="100">
        <f t="shared" si="7"/>
        <v>0</v>
      </c>
      <c r="Q493" s="29"/>
    </row>
    <row r="494" spans="1:17">
      <c r="A494" s="104"/>
      <c r="B494" s="102" t="s">
        <v>1648</v>
      </c>
      <c r="C494" s="103" t="s">
        <v>1649</v>
      </c>
      <c r="D494" s="103" t="s">
        <v>1649</v>
      </c>
      <c r="E494" s="103">
        <v>416</v>
      </c>
      <c r="F494" s="103">
        <v>416</v>
      </c>
      <c r="G494" s="100">
        <f t="shared" si="7"/>
        <v>0</v>
      </c>
      <c r="Q494" s="29"/>
    </row>
    <row r="495" spans="1:17">
      <c r="A495" s="104"/>
      <c r="B495" s="102" t="s">
        <v>1650</v>
      </c>
      <c r="C495" s="103" t="s">
        <v>1088</v>
      </c>
      <c r="D495" s="103" t="s">
        <v>1088</v>
      </c>
      <c r="E495" s="103">
        <v>1.8</v>
      </c>
      <c r="F495" s="103">
        <v>1.8</v>
      </c>
      <c r="G495" s="100">
        <f t="shared" si="7"/>
        <v>0</v>
      </c>
      <c r="Q495" s="29"/>
    </row>
    <row r="496" spans="1:17">
      <c r="A496" s="104"/>
      <c r="B496" s="102" t="s">
        <v>1651</v>
      </c>
      <c r="C496" s="103" t="s">
        <v>1050</v>
      </c>
      <c r="D496" s="103" t="s">
        <v>1038</v>
      </c>
      <c r="E496" s="103">
        <v>88</v>
      </c>
      <c r="F496" s="103">
        <v>80</v>
      </c>
      <c r="G496" s="100">
        <f t="shared" si="7"/>
        <v>-0.08</v>
      </c>
      <c r="Q496" s="29"/>
    </row>
    <row r="497" spans="1:17">
      <c r="A497" s="104"/>
      <c r="B497" s="102" t="s">
        <v>1652</v>
      </c>
      <c r="C497" s="103" t="s">
        <v>1456</v>
      </c>
      <c r="D497" s="103" t="s">
        <v>1040</v>
      </c>
      <c r="E497" s="103">
        <v>92</v>
      </c>
      <c r="F497" s="103">
        <v>84</v>
      </c>
      <c r="G497" s="100">
        <f t="shared" si="7"/>
        <v>-0.08</v>
      </c>
      <c r="Q497" s="29"/>
    </row>
    <row r="498" spans="1:17">
      <c r="A498" s="104"/>
      <c r="B498" s="102" t="s">
        <v>1653</v>
      </c>
      <c r="C498" s="103" t="s">
        <v>1385</v>
      </c>
      <c r="D498" s="103" t="s">
        <v>980</v>
      </c>
      <c r="E498" s="103">
        <v>1.1000000000000001</v>
      </c>
      <c r="F498" s="103">
        <v>1.3</v>
      </c>
      <c r="G498" s="100">
        <f t="shared" si="7"/>
        <v>1.9999999999999996E-3</v>
      </c>
      <c r="Q498" s="2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08EB-3715-8C46-89E5-F6B71ACC4BE9}">
  <dimension ref="A1"/>
  <sheetViews>
    <sheetView tabSelected="1" topLeftCell="Z107" zoomScale="70" zoomScaleNormal="70" workbookViewId="0">
      <selection activeCell="BI104" sqref="BI104"/>
    </sheetView>
  </sheetViews>
  <sheetFormatPr defaultColWidth="8.84375" defaultRowHeight="15.5"/>
  <cols>
    <col min="1" max="16384" width="8.84375" style="24"/>
  </cols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福特phase4项目CX483MCA车型R05发版测试报告</vt:lpstr>
      <vt:lpstr>遗留bug list</vt:lpstr>
      <vt:lpstr>埋点</vt:lpstr>
      <vt:lpstr>综合评分</vt:lpstr>
      <vt:lpstr>APP source</vt:lpstr>
      <vt:lpstr>response time</vt:lpstr>
      <vt:lpstr>Baidu APP</vt:lpstr>
      <vt:lpstr>内存泄露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Lin,Yuzhang</cp:lastModifiedBy>
  <cp:revision/>
  <dcterms:created xsi:type="dcterms:W3CDTF">2022-04-14T14:10:33Z</dcterms:created>
  <dcterms:modified xsi:type="dcterms:W3CDTF">2022-07-21T03:16:38Z</dcterms:modified>
  <cp:category/>
  <cp:contentStatus/>
</cp:coreProperties>
</file>