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940" firstSheet="1" activeTab="6"/>
  </bookViews>
  <sheets>
    <sheet name="CDX706L R07" sheetId="1" r:id="rId1"/>
    <sheet name="遗留bug list" sheetId="2" r:id="rId2"/>
    <sheet name="Jira问题汇总" sheetId="10" r:id="rId3"/>
    <sheet name="语音专项测试" sheetId="8" r:id="rId4"/>
    <sheet name="埋点测试" sheetId="3" r:id="rId5"/>
    <sheet name="APP source" sheetId="4" r:id="rId6"/>
    <sheet name="综合评分" sheetId="5" r:id="rId7"/>
    <sheet name="响应时间" sheetId="6" r:id="rId8"/>
    <sheet name="baidu APP" sheetId="7" r:id="rId9"/>
    <sheet name="内存走势图" sheetId="9" r:id="rId10"/>
  </sheets>
  <definedNames>
    <definedName name="_xlnm._FilterDatabase" localSheetId="5" hidden="1">'APP source'!$A$2:$U$60</definedName>
    <definedName name="_xlnm._FilterDatabase" localSheetId="6" hidden="1">综合评分!$A$1:$DT$86</definedName>
    <definedName name="_xlnm._FilterDatabase" localSheetId="8" hidden="1">'baidu APP'!$A$1:$H$498</definedName>
    <definedName name="_xlnm._FilterDatabase" localSheetId="1" hidden="1">'遗留bug list'!#REF!</definedName>
  </definedNames>
  <calcPr calcId="144525"/>
  <pivotCaches>
    <pivotCache cacheId="0" r:id="rId11"/>
  </pivotCaches>
</workbook>
</file>

<file path=xl/comments1.xml><?xml version="1.0" encoding="utf-8"?>
<comments xmlns="http://schemas.openxmlformats.org/spreadsheetml/2006/main">
  <authors>
    <author>tc={C9758C69-8839-4A0D-8A04-1F88C90B049D}</author>
    <author>tc={27494863-EBC7-452A-9C0F-356C4EA0AF9B}</author>
    <author>tc={7322FF62-DE96-4E8F-89F2-D4F09D58087E}</author>
  </authors>
  <commentList>
    <comment ref="J1" authorId="0">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偏差标准暂未定</t>
        </r>
      </text>
    </comment>
    <comment ref="K1" authorId="1">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L1" authorId="2">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t>
        </r>
      </text>
    </comment>
  </commentList>
</comments>
</file>

<file path=xl/sharedStrings.xml><?xml version="1.0" encoding="utf-8"?>
<sst xmlns="http://schemas.openxmlformats.org/spreadsheetml/2006/main" count="4401" uniqueCount="1826">
  <si>
    <t>一、测试报告总论：</t>
  </si>
  <si>
    <r>
      <rPr>
        <b/>
        <sz val="11"/>
        <rFont val="宋体"/>
        <charset val="134"/>
      </rPr>
      <t>1.质量标准基础指标达成情况：</t>
    </r>
    <r>
      <rPr>
        <sz val="11"/>
        <rFont val="宋体"/>
        <charset val="134"/>
      </rPr>
      <t xml:space="preserve"> </t>
    </r>
  </si>
  <si>
    <t>基础质量</t>
  </si>
  <si>
    <t>指标项</t>
  </si>
  <si>
    <t>通过标准</t>
  </si>
  <si>
    <t>实测结果</t>
  </si>
  <si>
    <t>测试结论</t>
  </si>
  <si>
    <t>功能完备度</t>
  </si>
  <si>
    <t>提测需求项/计划交付项</t>
  </si>
  <si>
    <t>PASS</t>
  </si>
  <si>
    <t>Bug修复率</t>
  </si>
  <si>
    <t>遗留P0P1 bug数量</t>
  </si>
  <si>
    <t>无遗留P0 P1 bug</t>
  </si>
  <si>
    <t>遗留P0P1 bug共11个</t>
  </si>
  <si>
    <t>FAIL</t>
  </si>
  <si>
    <t>2.版本稳定性及性能指标达成情况：</t>
  </si>
  <si>
    <t>稳定性及性能</t>
  </si>
  <si>
    <t>版本稳定性</t>
  </si>
  <si>
    <t>Monkey</t>
  </si>
  <si>
    <t>7*24无crash、无ANR</t>
  </si>
  <si>
    <t>crash：0
anr：1（地图）</t>
  </si>
  <si>
    <t>NA</t>
  </si>
  <si>
    <t>内存泄露</t>
  </si>
  <si>
    <t>无内存泄漏</t>
  </si>
  <si>
    <t>地图模块存在内存泄露</t>
  </si>
  <si>
    <t>版本性能</t>
  </si>
  <si>
    <t>APP sources</t>
  </si>
  <si>
    <t>详见APP source sheet</t>
  </si>
  <si>
    <t>综合评分</t>
  </si>
  <si>
    <t>详见综合评分 sheet</t>
  </si>
  <si>
    <t>响应时间</t>
  </si>
  <si>
    <t>详见响应时间 sheet</t>
  </si>
  <si>
    <t>Baidu APP</t>
  </si>
  <si>
    <t>详见Baidu APP sheet</t>
  </si>
  <si>
    <t>/</t>
  </si>
  <si>
    <t>3.质量标准效果类指标达成情况：</t>
  </si>
  <si>
    <t>AI能力</t>
  </si>
  <si>
    <t>唤醒词</t>
  </si>
  <si>
    <t>唤醒率-低噪</t>
  </si>
  <si>
    <t>唤醒率-中噪</t>
  </si>
  <si>
    <t>唤醒率-高噪</t>
  </si>
  <si>
    <t>场景化命令词</t>
  </si>
  <si>
    <t>误唤醒</t>
  </si>
  <si>
    <t>小度小度</t>
  </si>
  <si>
    <t>&lt;0.3次/h</t>
  </si>
  <si>
    <t>0次/h</t>
  </si>
  <si>
    <t>你好福特</t>
  </si>
  <si>
    <t>&lt;1.2次/h</t>
  </si>
  <si>
    <t>二、Bug解决情况</t>
  </si>
  <si>
    <t>Jira遗留71个（P0 0个，P1 11个）</t>
  </si>
  <si>
    <t>三、版本已知风险/遗留严重问题</t>
  </si>
  <si>
    <t>严重问题</t>
  </si>
  <si>
    <t>项目风险（阻塞项、进度风险、功能需求未实现、质量风险、依赖实车、依赖环境）</t>
  </si>
  <si>
    <t>launcher</t>
  </si>
  <si>
    <t>暂无</t>
  </si>
  <si>
    <t>地图</t>
  </si>
  <si>
    <t>依赖实车</t>
  </si>
  <si>
    <t>语音</t>
  </si>
  <si>
    <t>车家互联</t>
  </si>
  <si>
    <t>覆盖的智能家居品牌较少（2个）</t>
  </si>
  <si>
    <t>随心听</t>
  </si>
  <si>
    <t>随心看</t>
  </si>
  <si>
    <t>外卖</t>
  </si>
  <si>
    <t>酒店</t>
  </si>
  <si>
    <t>电影购票</t>
  </si>
  <si>
    <t>预约保养</t>
  </si>
  <si>
    <t>智慧停车场</t>
  </si>
  <si>
    <t>安全</t>
  </si>
  <si>
    <t xml:space="preserve">账号 </t>
  </si>
  <si>
    <t>（1）账号部分case依赖正式环境以及Sync+vin（2）支付&amp;订单部分case依赖订单完成</t>
  </si>
  <si>
    <t>激活</t>
  </si>
  <si>
    <t>消息中心</t>
  </si>
  <si>
    <t>（1）使用demo模拟发送消息进行测试</t>
  </si>
  <si>
    <t>输入法</t>
  </si>
  <si>
    <t>四、测试用例执行情况及遗留P0P1 bug数</t>
  </si>
  <si>
    <t>模块名称</t>
  </si>
  <si>
    <t>用例总数</t>
  </si>
  <si>
    <t>测试执行数</t>
  </si>
  <si>
    <t>测试执行率（测试执行数/用例总数）</t>
  </si>
  <si>
    <t>执行通过数</t>
  </si>
  <si>
    <t>执行通过率(执行成功数/测试执行数）</t>
  </si>
  <si>
    <t>整体执行通过率（执行成功数/用例总数）</t>
  </si>
  <si>
    <t>未测/漏测原因和分析</t>
  </si>
  <si>
    <t>缺少复现条件</t>
  </si>
  <si>
    <t>依赖实车进出场</t>
  </si>
  <si>
    <t>文件加密阻塞测试</t>
  </si>
  <si>
    <t>账号</t>
  </si>
  <si>
    <t>（1）部分case依赖ota升级</t>
  </si>
  <si>
    <t>（1）部分case依赖关机发送消息&amp;ivi换件</t>
  </si>
  <si>
    <t>埋点</t>
  </si>
  <si>
    <t>项目整体测试覆盖率</t>
  </si>
  <si>
    <t>五、测试环境及版本说明</t>
  </si>
  <si>
    <t>SOC版本</t>
  </si>
  <si>
    <t xml:space="preserve">20220905_0782_GF13_R07.ENG_Debug </t>
  </si>
  <si>
    <t>MCU版本</t>
  </si>
  <si>
    <t>20220902_521_PRO</t>
  </si>
  <si>
    <t>屏幕尺寸</t>
  </si>
  <si>
    <t>13.2寸</t>
  </si>
  <si>
    <t>关键字</t>
  </si>
  <si>
    <t>概要</t>
  </si>
  <si>
    <t>问题类型</t>
  </si>
  <si>
    <t>标签</t>
  </si>
  <si>
    <t>模块</t>
  </si>
  <si>
    <t>报告人</t>
  </si>
  <si>
    <t>修复的版本</t>
  </si>
  <si>
    <t>优先级</t>
  </si>
  <si>
    <t>AIMS #</t>
  </si>
  <si>
    <t>状态</t>
  </si>
  <si>
    <t>已更新</t>
  </si>
  <si>
    <t>经办人</t>
  </si>
  <si>
    <t>Supplier.</t>
  </si>
  <si>
    <t>创建日期</t>
  </si>
  <si>
    <t>AW2-7056</t>
  </si>
  <si>
    <t>Phase4:[CDX706L][必现]Buying movie tickets prompts the network to be ineffective</t>
  </si>
  <si>
    <t>故障</t>
  </si>
  <si>
    <t>APIMCIS_WAVE2, CDX706L, Phase4_CVPPTst</t>
  </si>
  <si>
    <t>Payment</t>
  </si>
  <si>
    <t>Ming, Liang (L.d.)</t>
  </si>
  <si>
    <t>Immediate Gating</t>
  </si>
  <si>
    <t>Ready</t>
  </si>
  <si>
    <t>28/九月/22 10:25 上午</t>
  </si>
  <si>
    <t>Sun, Ying (Y.)</t>
  </si>
  <si>
    <t>22/九月/22 12:12 下午</t>
  </si>
  <si>
    <t>AW2-7208</t>
  </si>
  <si>
    <t>Phase4:[偶现]The hotel did not receive the order after successful payment</t>
  </si>
  <si>
    <t>Verification</t>
  </si>
  <si>
    <t>26/九月/22 5:21 下午</t>
  </si>
  <si>
    <t>26/九月/22 8:55 上午</t>
  </si>
  <si>
    <t>AW2-6982</t>
  </si>
  <si>
    <t>Phase4: [100%][CDX706L]Drop down the message bar and Deleting messages manually is invalid</t>
  </si>
  <si>
    <t>APIMCIS_WAVE2, Baidu, CDX706L, Ford_Brand, Phase4_CVPPTst, bd-prcs</t>
  </si>
  <si>
    <t>Message Center</t>
  </si>
  <si>
    <t>Wang, Shuai (S.)</t>
  </si>
  <si>
    <t>Gating</t>
  </si>
  <si>
    <t>Developing</t>
  </si>
  <si>
    <t>28/九月/22 5:14 下午</t>
  </si>
  <si>
    <t>20/九月/22 4:07 下午</t>
  </si>
  <si>
    <t>AW2-7320</t>
  </si>
  <si>
    <t>【CDX706H】【必现】【百度】个人中心账号二维码刷新失败，无法登录且网络异常提示报错码"201006"</t>
  </si>
  <si>
    <t>APIM-CIS, Baidu, CDX706L, ICV, Phase4_IVITest, Phase4_LaunchTst</t>
  </si>
  <si>
    <t>百度-帐号</t>
  </si>
  <si>
    <t>Zhang, Wenzhe (W.)</t>
  </si>
  <si>
    <t>Analysis</t>
  </si>
  <si>
    <t>28/九月/22 3:40 下午</t>
  </si>
  <si>
    <t>28/九月/22 9:56 上午</t>
  </si>
  <si>
    <t>AW2-1434</t>
  </si>
  <si>
    <t>【CDX706L】【必现】 【语音】不能语音切换地图的模式，回复切换了导航视角</t>
  </si>
  <si>
    <t>CAF, CDX706L, ICV, Phase4_IVITst, Phase4_LaunchTst, bd-prcs, 百度</t>
  </si>
  <si>
    <t>百度-语音</t>
  </si>
  <si>
    <t>Wang, Lu (L.) [X]</t>
  </si>
  <si>
    <t>GF13_R05.1.PRO</t>
  </si>
  <si>
    <t>28/九月/22 3:28 下午</t>
  </si>
  <si>
    <t>Mao, Yuyan (Y.)</t>
  </si>
  <si>
    <t>14/三月/22 5:48 下午</t>
  </si>
  <si>
    <t>AW2-6525</t>
  </si>
  <si>
    <t>Phase 4：【偶现】播放蓝牙音乐时，导航播报，此时音乐被压低到几乎听不到，导航播报完成后，蓝牙音乐声音不恢复正常音量</t>
  </si>
  <si>
    <t>CDX706L, Desay, IVI, IVI_Phase4, Phase4_IVITst, Phase4_LaunchTst, VOCF, 缺少有效log</t>
  </si>
  <si>
    <t>System Setting - BT</t>
  </si>
  <si>
    <t>Li, Yongsheng (Y.)</t>
  </si>
  <si>
    <t>GF13_R07.PRO</t>
  </si>
  <si>
    <t>28/九月/22 2:51 下午</t>
  </si>
  <si>
    <t>05/九月/22 2:36 下午</t>
  </si>
  <si>
    <t>AW2-7346</t>
  </si>
  <si>
    <t>[Phase4][CDX706L][occurrence 100%][V2I]traffic light dismission on Baidu map is later than that on IPC after driving across the intersection</t>
  </si>
  <si>
    <t>APIMCIS_WAVE2, CDX706L, Phase4_CVPPTst, V2I</t>
  </si>
  <si>
    <t>V2I</t>
  </si>
  <si>
    <t>zhu, ying (y.)</t>
  </si>
  <si>
    <t>New</t>
  </si>
  <si>
    <t>28/九月/22 1:36 下午</t>
  </si>
  <si>
    <t>Baidu</t>
  </si>
  <si>
    <t>28/九月/22 1:25 下午</t>
  </si>
  <si>
    <t>AW2-6985</t>
  </si>
  <si>
    <t>[CDX706L][地图]偶现，点击地图卡片，卡在启动页5min后闪退</t>
  </si>
  <si>
    <t>APIM-CIS, CDX706L, Phase4_IVITst, 地图</t>
  </si>
  <si>
    <t>百度-地图</t>
  </si>
  <si>
    <t>Manman, Tang (T.)</t>
  </si>
  <si>
    <t>28/九月/22 11:29 上午</t>
  </si>
  <si>
    <t>20/九月/22 5:10 下午</t>
  </si>
  <si>
    <t>AW2-6528</t>
  </si>
  <si>
    <t>Phase 4：【必现】电影购票/智慧停车场/外卖等应用第一次打开时加载很慢。</t>
  </si>
  <si>
    <t>CDX706L, CVPP, IVI_Phase4, Notbug, Phase4_IVITst, Phase4_LaunchTst, VOCF</t>
  </si>
  <si>
    <t>百度-外卖, 百度-智慧停车场, 百度-电影票</t>
  </si>
  <si>
    <t>28/九月/22 9:50 上午</t>
  </si>
  <si>
    <t>05/九月/22 3:05 下午</t>
  </si>
  <si>
    <t>AW2-6915</t>
  </si>
  <si>
    <t>【CDX706L】【单机必现】【随心听】语音“关闭/退出在线电台”后，在线电台未暂停播放</t>
  </si>
  <si>
    <t>APIMCIS_WAVE2, Baidu, CDX706L, Phase4_IVITst, bd-prcs</t>
  </si>
  <si>
    <t>百度-随心听</t>
  </si>
  <si>
    <t>Hu, Dechao (D.)</t>
  </si>
  <si>
    <t>27/九月/22 9:30 下午</t>
  </si>
  <si>
    <t>19/九月/22 9:26 上午</t>
  </si>
  <si>
    <t>AW2-7237</t>
  </si>
  <si>
    <t>【CDX706L】【必现】【Launcher】使用adb reboot命令重新启动车机，车机启动后主页短暂黑屏</t>
  </si>
  <si>
    <t>APIMCIS_WAVE2, CDX706L, Desay, Phase4_IVITst</t>
  </si>
  <si>
    <t>Launcher- HMI</t>
  </si>
  <si>
    <t>26/九月/22 5:15 下午</t>
  </si>
  <si>
    <t>26/九月/22 1:55 下午</t>
  </si>
  <si>
    <t>AW2-7123</t>
  </si>
  <si>
    <t>[CDX706L][偶现]正在播放喜马拉雅，语音打开新闻，先打开了qq音乐登录页面</t>
  </si>
  <si>
    <t>APIM-CIS, Baidu, CDX706L, Phase4_IVITst, 语音指令</t>
  </si>
  <si>
    <t>26/九月/22 1:27 下午</t>
  </si>
  <si>
    <t>23/九月/22 10:49 上午</t>
  </si>
  <si>
    <t>AW2-6710</t>
  </si>
  <si>
    <t>706L 的 Monkey 跑完后 屏幕能正常显示，但是点击无反应</t>
  </si>
  <si>
    <t>CDX706L, Desaytest, Wave2</t>
  </si>
  <si>
    <t>System Performance</t>
  </si>
  <si>
    <t>Guan, Kaige (K.)</t>
  </si>
  <si>
    <t>GF13_R07.PRO.hotfix1</t>
  </si>
  <si>
    <t>24/九月/22 9:22 上午</t>
  </si>
  <si>
    <t>09/九月/22 10:29 上午</t>
  </si>
  <si>
    <t>AW2-6921</t>
  </si>
  <si>
    <t>【CDX706L】【必现】【Setting】最近应用中选择自定义唤醒词设置，自定义唤醒词设置会在当前页面打开</t>
  </si>
  <si>
    <t>APIMCIS_WAVE2, Baidu, CDX706L, Desay, Phase4_IVITst</t>
  </si>
  <si>
    <t>System Setting - Others, 百度-语音</t>
  </si>
  <si>
    <t>23/九月/22 10:11 下午</t>
  </si>
  <si>
    <t>19/九月/22 10:10 上午</t>
  </si>
  <si>
    <t>AW2-5198</t>
  </si>
  <si>
    <t>[CDX706L][蓝牙][必现]播放蓝牙音乐时，Launcher页面的专辑页面和随身听里面的专辑页面不一致</t>
  </si>
  <si>
    <t>Bluetooth</t>
  </si>
  <si>
    <t>Yang, Ruizhe (R.)</t>
  </si>
  <si>
    <t>23/九月/22 6:32 下午</t>
  </si>
  <si>
    <t>21/七月/22 9:34 上午</t>
  </si>
  <si>
    <t>AW2-1573</t>
  </si>
  <si>
    <t>Phase4:【必现】Ford account quits, restarts Himalayas and still plays</t>
  </si>
  <si>
    <t>APIMCIS_WAVE2, Baidu, CDX706L, FORD-brand, MACHE, Phase4_CVPPTst, bd-prcs</t>
  </si>
  <si>
    <t>Himalaya, 百度-随心听</t>
  </si>
  <si>
    <t>liu, baoyan (b.)</t>
  </si>
  <si>
    <t>22/九月/22 9:38 上午</t>
  </si>
  <si>
    <t>16/三月/22 3:11 下午</t>
  </si>
  <si>
    <t>AW2-7037</t>
  </si>
  <si>
    <t>[CDX706L][语音]已登陆福特派，语音在线指令反馈 您还没有登录，请登录后再试</t>
  </si>
  <si>
    <t>APIM_ICS, Baidu, CDX706L, Phase4_IVITst, 语音</t>
  </si>
  <si>
    <t>21/九月/22 4:36 下午</t>
  </si>
  <si>
    <t>21/九月/22 4:33 下午</t>
  </si>
  <si>
    <t>AW2-5537</t>
  </si>
  <si>
    <t>[Phase4][CDX706L][VPA][必现]查看图片，总有一张大图片显示异常</t>
  </si>
  <si>
    <t>APIMCIS_WAVE2, CDC_Inhouse, CDC_Phase5, CDX706H, CDX706L, CDX707, Inhouse_App, Phase4_CVPPTst, VPA, VPA2.0, 百度-语义</t>
  </si>
  <si>
    <t>Virtual Personal Assistant</t>
  </si>
  <si>
    <t>Zhang, Beibei (B.)</t>
  </si>
  <si>
    <t>19/九月/22 7:11 下午</t>
  </si>
  <si>
    <t>29/七月/22 11:01 上午</t>
  </si>
  <si>
    <t>AW2-1116</t>
  </si>
  <si>
    <t>[CDX706L][Performace]9次ANR in com.baidu.bodyguard</t>
  </si>
  <si>
    <t>APIM_CIS, Baidu, CDX706L, Deasy, MESA, Phase4_IVITst</t>
  </si>
  <si>
    <t>Yang, chunbo (c.)</t>
  </si>
  <si>
    <t>14/九月/22 4:16 下午</t>
  </si>
  <si>
    <t>23/二月/22 5:33 下午</t>
  </si>
  <si>
    <t>AW2-1122</t>
  </si>
  <si>
    <t>[CDX706L][Performace]17次ANR in com.baidu.dueros.enhance.memory</t>
  </si>
  <si>
    <t>APIM_CIS, Baidu, CDX706L, Deasy, MESA, Phase4_IVITst, ford</t>
  </si>
  <si>
    <t>14/九月/22 2:54 下午</t>
  </si>
  <si>
    <t>23/二月/22 5:35 下午</t>
  </si>
  <si>
    <t>AW2-329</t>
  </si>
  <si>
    <t>Phase4: [Occurency 100%] CDX706L The system volume is turned to the lowest level, and the V2I still has a sound prompt</t>
  </si>
  <si>
    <t>APIMCIS_WAVE2, CDX706L, Desay, Phase4_CVPPTst, V2I, bd-prcs, 需求</t>
  </si>
  <si>
    <t>V2I, 百度-地图</t>
  </si>
  <si>
    <t>xu, bing (b.)</t>
  </si>
  <si>
    <t>06/九月/22 4:37 下午</t>
  </si>
  <si>
    <t>18/一月/22 8:06 下午</t>
  </si>
  <si>
    <t>AW2-4218</t>
  </si>
  <si>
    <t>CDx706 ALB/ALC still work on multiple carriageway Due to EH issue</t>
  </si>
  <si>
    <t>ALB, ALC, APIM, Baidu, Baidu_Map_5.0, CDX706H, CDX706L, EH, EHR, Ford, IVI, bd-prcs</t>
  </si>
  <si>
    <t>EH, 百度-地图</t>
  </si>
  <si>
    <t>Shi, Tristan (X.J)</t>
  </si>
  <si>
    <t>05/九月/22 1:32 下午</t>
  </si>
  <si>
    <t>14/七月/22 1:25 下午</t>
  </si>
  <si>
    <t>AW2-3704</t>
  </si>
  <si>
    <t>[CDX706L][一次][地图]在搜索附近商场时地图闪退</t>
  </si>
  <si>
    <t>APIMCIS_WAVE2, Baidu, CDX706L, Deasy, Phase4_IVITst, bd-prcs</t>
  </si>
  <si>
    <t>Liu, Ying (Y.)</t>
  </si>
  <si>
    <t>29/八月/22 10:42 上午</t>
  </si>
  <si>
    <t>16/六月/22 4:32 下午</t>
  </si>
  <si>
    <t>AW2-1117</t>
  </si>
  <si>
    <t>[CDX706L][Performace]15次ANR in com.baidu.car.input</t>
  </si>
  <si>
    <t>APIM_CIS, CDX706L, MESA, Phase4_IVITst, baidu, bd-prcs, desay</t>
  </si>
  <si>
    <t>25/八月/22 2:53 下午</t>
  </si>
  <si>
    <t>AW2-5603</t>
  </si>
  <si>
    <t>Phase4:[必现][CEN]IVI click to send Baidu map without prompt</t>
  </si>
  <si>
    <t>Connected Embedded Navigation</t>
  </si>
  <si>
    <t>GF13_R07.ENG2</t>
  </si>
  <si>
    <t>24/八月/22 6:30 下午</t>
  </si>
  <si>
    <t>29/七月/22 9:21 下午</t>
  </si>
  <si>
    <t>AW2-1112</t>
  </si>
  <si>
    <t>[CDX706L][Performace]9次ANR in com.desay_svautomotive.svhvac</t>
  </si>
  <si>
    <t>APIM_CIS, Baidu, CDX706L, MESA, Phase4_IVITst</t>
  </si>
  <si>
    <t>24/八月/22 3:21 下午</t>
  </si>
  <si>
    <t>23/二月/22 5:32 下午</t>
  </si>
  <si>
    <t>AW2-7378</t>
  </si>
  <si>
    <t>[CDX706L][Voice Recognition][偶现]语义识别失败，“打开AC”“关闭AC”识别为“打开游戏”“关闭游戏”</t>
  </si>
  <si>
    <t>APIM_CIS, CDX706L, Desay, MESA, Phase4_IVITst</t>
  </si>
  <si>
    <t>Audio Management</t>
  </si>
  <si>
    <t>High</t>
  </si>
  <si>
    <t>28/九月/22 4:15 下午</t>
  </si>
  <si>
    <t>28/九月/22 4:06 下午</t>
  </si>
  <si>
    <t>AW2-2752</t>
  </si>
  <si>
    <t>[CDX706L][Performance]3次CRASH: com.baidu.iov.faceos</t>
  </si>
  <si>
    <t>GF13_R06.PRO</t>
  </si>
  <si>
    <t>28/九月/22 3:37 下午</t>
  </si>
  <si>
    <t>17/五月/22 4:22 下午</t>
  </si>
  <si>
    <t>AW2-7370</t>
  </si>
  <si>
    <t>Phase4:[必现]ETCP search content and display content are inconsistent</t>
  </si>
  <si>
    <t>28/九月/22 3:24 下午</t>
  </si>
  <si>
    <t>AW2-7362</t>
  </si>
  <si>
    <t>[CDX706L]【performance测试】cpu无法稳定到200%</t>
  </si>
  <si>
    <t>28/九月/22 3:08 下午</t>
  </si>
  <si>
    <t>28/九月/22 3:04 下午</t>
  </si>
  <si>
    <t>AW2-7358</t>
  </si>
  <si>
    <t>Phase4:[必现]Display error after filtering distance</t>
  </si>
  <si>
    <t>28/九月/22 2:58 下午</t>
  </si>
  <si>
    <t>AW2-1120</t>
  </si>
  <si>
    <t>[CDX706L][Performance]3次ANR in com.baidu.che.maintenance</t>
  </si>
  <si>
    <t>28/九月/22 2:52 下午</t>
  </si>
  <si>
    <t>AW2-2055</t>
  </si>
  <si>
    <t>【CDX706L】【必现】【天气界面】天气界面进入语音快速入门后返回，界面背景出现后消失</t>
  </si>
  <si>
    <t>Baidu, CAF, CDX706L, ICV, Phase4_IVITst, Phase4_LaunchTst</t>
  </si>
  <si>
    <t>百度-Launcher</t>
  </si>
  <si>
    <t>Hu, Ling (L.) [X]</t>
  </si>
  <si>
    <t>GF13_R06.PRO.hotfix2</t>
  </si>
  <si>
    <t>27/九月/22 9:33 上午</t>
  </si>
  <si>
    <t>08/四月/22 5:33 下午</t>
  </si>
  <si>
    <t>AW2-7249</t>
  </si>
  <si>
    <t>[CDX706L]【偶现】【performance测试】cpu无法稳定到200%</t>
  </si>
  <si>
    <t>27/九月/22 9:18 上午</t>
  </si>
  <si>
    <t>27/九月/22 9:13 上午</t>
  </si>
  <si>
    <t>AW2-6469</t>
  </si>
  <si>
    <t>[CDX706H R06][CDX706L R06 ][himalaya]播放到vip剧集时，提示语标点符号不对</t>
  </si>
  <si>
    <t>APIMCIS_WAVE2, CDX706H, CDX706L, Phase4_CVPPTst</t>
  </si>
  <si>
    <t>Himalaya</t>
  </si>
  <si>
    <t>Yanping, Fu (F.)</t>
  </si>
  <si>
    <t>26/九月/22 5:37 下午</t>
  </si>
  <si>
    <t>百度</t>
  </si>
  <si>
    <t>15/七月/22 2:34 下午</t>
  </si>
  <si>
    <t>AW2-1876</t>
  </si>
  <si>
    <t>【CDX706L】【必现】【主页】导航时回主页挂入R档，并触发时空秘信，挂入D档，主页出现小地图</t>
  </si>
  <si>
    <t>CAF, CDX706L, ICV, Phase4_IVITst, Phase4_LaunchTst, 德赛</t>
  </si>
  <si>
    <t>GF13_R06.ENG1</t>
  </si>
  <si>
    <t>30/三月/22 5:11 下午</t>
  </si>
  <si>
    <t>AW2-6280</t>
  </si>
  <si>
    <t>进入道路救援，显示VR弹窗后消失，没有VR声音输出</t>
  </si>
  <si>
    <t>Baidu, CDX706L, Desaytest, MY23U554</t>
  </si>
  <si>
    <t>22/九月/22 1:31 下午</t>
  </si>
  <si>
    <t>24/八月/22 1:55 下午</t>
  </si>
  <si>
    <t>AW2-439</t>
  </si>
  <si>
    <t>【Phase4】【CDX706L】【Emanual】【必现】更多服务里面的卡片，显示车主手册，app首页是电子手册，不一致</t>
  </si>
  <si>
    <t>APIMCIS_WAVE2, CDX706L, Emaunal, Phase4_CVPPTst, baidu, ford_inhouse</t>
  </si>
  <si>
    <t>E-manual, 百度-Launcher</t>
  </si>
  <si>
    <t>Yuan, Rui (R.) [X]</t>
  </si>
  <si>
    <t>21/九月/22 9:21 上午</t>
  </si>
  <si>
    <t>Ford_Inhouse</t>
  </si>
  <si>
    <t>16/十一月/21 2:00 下午</t>
  </si>
  <si>
    <t>AW2-5358</t>
  </si>
  <si>
    <t>Phase4:[CDX706H][CDX706L] [必现]查找附近核电站语音反馈错误</t>
  </si>
  <si>
    <t>APIMCIS_WAVE2, APIM_CIM, CDC_ECDXTSt, CDX706H, CDX706L, Phase4_CVPPTst</t>
  </si>
  <si>
    <t>liang, haoru (h.)</t>
  </si>
  <si>
    <t>20/九月/22 7:27 下午</t>
  </si>
  <si>
    <t>25/七月/22 2:27 下午</t>
  </si>
  <si>
    <t>AW2-5538</t>
  </si>
  <si>
    <t>[Phase4][CDX706L][VPA][必现]查看图片 点击大图 VPA全屏界面有闪烁现象</t>
  </si>
  <si>
    <t>APIMCIS_WAVE2, CDC_Inhouse, CDC_Phase5, CDX706H, CDX706L, CDX707, Inhouse_App, Phase4_CVPPTst, VPA, VPA2.0</t>
  </si>
  <si>
    <t>19/九月/22 7:09 下午</t>
  </si>
  <si>
    <t>29/七月/22 11:04 上午</t>
  </si>
  <si>
    <t>AW2-6945</t>
  </si>
  <si>
    <t>【CDX706L】【必现】【随心听】主页语音“退出/关闭FM”，随心听卡片播放暂停按钮会闪现播放状态</t>
  </si>
  <si>
    <t>APIMCIS_WAVE2, Baidu, CDX706L, Phase4_IVITst</t>
  </si>
  <si>
    <t>19/九月/22 5:01 下午</t>
  </si>
  <si>
    <t>AW2-1141</t>
  </si>
  <si>
    <t>进入随心听的QQ音乐，播放任意一首歌曲 ，连接手机蓝牙，来电时，音乐不中断</t>
  </si>
  <si>
    <t>APIMCIS_WAVE2, Baidutest, CDX706L, Desay, s650</t>
  </si>
  <si>
    <t>16/九月/22 7:08 下午</t>
  </si>
  <si>
    <t>24/二月/22 11:44 上午</t>
  </si>
  <si>
    <t>AW2-3708</t>
  </si>
  <si>
    <t>【706L】【必现】【蓝牙音乐】蓝牙免唤醒无法暂停播放</t>
  </si>
  <si>
    <t>APIMCIS_WAVE2, Baidu, CDX706L, 蓝牙音乐</t>
  </si>
  <si>
    <t>Media</t>
  </si>
  <si>
    <t>DEFINED</t>
  </si>
  <si>
    <t>16/九月/22 3:30 下午</t>
  </si>
  <si>
    <t>16/六月/22 9:30 下午</t>
  </si>
  <si>
    <t>AW2-1537</t>
  </si>
  <si>
    <t>【CDX706L】【必现】 【爱奇艺】车机第一次设置主题为极光秘境时，打开爱奇艺显示加载失败，请重试，再次点击加载恢复正常</t>
  </si>
  <si>
    <t>Baidu, CAF, CDX706L, ICV, Phase4_IVITst, Phase4_LaunchTst, bd-prcs, 百度</t>
  </si>
  <si>
    <t>百度-随心看</t>
  </si>
  <si>
    <t>FF27_R07.PRO</t>
  </si>
  <si>
    <t>16/九月/22 11:13 上午</t>
  </si>
  <si>
    <t>15/三月/22 5:50 下午</t>
  </si>
  <si>
    <t>AW2-5458</t>
  </si>
  <si>
    <t>Phase4: [CDX706L][VPA][必现]语音输入“今天天气怎么样”，得到反应后再次语音输入“明天呢”，调出喜马拉雅</t>
  </si>
  <si>
    <t>CDC_ECDXTSt, CDX706L, Phase4_CVPPTst</t>
  </si>
  <si>
    <t>14/九月/22 2:45 下午</t>
  </si>
  <si>
    <t>27/七月/22 10:57 上午</t>
  </si>
  <si>
    <t>AW2-1875</t>
  </si>
  <si>
    <t>【CDX706L】【必现】【爱奇艺】拨打电话时，点击播放按钮为播放状态</t>
  </si>
  <si>
    <t>12/九月/22 6:53 下午</t>
  </si>
  <si>
    <t>30/三月/22 5:10 下午</t>
  </si>
  <si>
    <t>AW2-1691</t>
  </si>
  <si>
    <t>【CDX706L】【必现】 【百度地图】主页地图，回家和去公司的按钮没有背景颜色显示</t>
  </si>
  <si>
    <t>Baidu, CAF, CDX706L, HMI, ICV, Phase4_IVITst, Phase4_LaunchTst, bd-prcs, 百度</t>
  </si>
  <si>
    <t>HMI, 百度-地图</t>
  </si>
  <si>
    <t>07/九月/22 2:46 下午</t>
  </si>
  <si>
    <t>18/三月/22 5:29 下午</t>
  </si>
  <si>
    <t>AW2-6259</t>
  </si>
  <si>
    <t>Phase4:【偶发】玩成语接龙时，突然弹出导航去某地的弹窗，后又弹出登录QQ音乐界面</t>
  </si>
  <si>
    <t>Baidu, CDX706L, IVI_Phase4, Phase4_IVITst, Phase4_LaunchTst, VOCF</t>
  </si>
  <si>
    <t>07/九月/22 2:41 下午</t>
  </si>
  <si>
    <t>24/八月/22 9:08 上午</t>
  </si>
  <si>
    <t>AW2-6250</t>
  </si>
  <si>
    <t>Phase4:【必发】车载热点处输入键盘中，确定、完成、及部分标点符号的按键是灰色的，点击可以正常输入</t>
  </si>
  <si>
    <t>System Setting - Others</t>
  </si>
  <si>
    <t>07/九月/22 2:38 下午</t>
  </si>
  <si>
    <t>23/八月/22 5:00 下午</t>
  </si>
  <si>
    <t>AW2-2755</t>
  </si>
  <si>
    <t>[CDX706L][Performance]1次CRASH: com.baidu.xiaoduos.launcher</t>
  </si>
  <si>
    <t>System Performance, 百度-地图</t>
  </si>
  <si>
    <t>GF13_R07.ENG1</t>
  </si>
  <si>
    <t>06/九月/22 2:51 下午</t>
  </si>
  <si>
    <t>AW2-1127</t>
  </si>
  <si>
    <t>[CDX706L][Performace]2次ANR in com.baidu.xiaoduos.launcher</t>
  </si>
  <si>
    <t>06/九月/22 2:48 下午</t>
  </si>
  <si>
    <t>23/二月/22 5:37 下午</t>
  </si>
  <si>
    <t>AW2-5870</t>
  </si>
  <si>
    <t>【CDX706L】【必现】【语音】语音“打开随心听”后无TTS播报</t>
  </si>
  <si>
    <t>06/九月/22 11:08 上午</t>
  </si>
  <si>
    <t>11/八月/22 10:07 上午</t>
  </si>
  <si>
    <t>AW2-1129</t>
  </si>
  <si>
    <t>[CDX706L][Performace]ANR in com.baidu.xiaoduos.syncservice</t>
  </si>
  <si>
    <t>05/九月/22 8:35 下午</t>
  </si>
  <si>
    <t>23/二月/22 5:38 下午</t>
  </si>
  <si>
    <t>AW2-3429</t>
  </si>
  <si>
    <t>Phase4:【CDX706L】【100%】【LHI】Say 'ba la ba la' popup map</t>
  </si>
  <si>
    <t>APIMCIS_WAVE2, CDX706L, LHI, Phase4_CVPPTst, SMART_BENCH</t>
  </si>
  <si>
    <t>LHI, 百度-语音</t>
  </si>
  <si>
    <t>zhong, jiawei (j.)</t>
  </si>
  <si>
    <t>05/九月/22 4:56 下午</t>
  </si>
  <si>
    <t>08/六月/22 1:06 下午</t>
  </si>
  <si>
    <t>AW2-2751</t>
  </si>
  <si>
    <t>[CDX706L][Performance]2次CRASH: com.desay_svautomotive.radioapp</t>
  </si>
  <si>
    <t>APIM_CIS, Baidu, CDX706L, MESA, Phase4_IVITest</t>
  </si>
  <si>
    <t>29/八月/22 4:06 下午</t>
  </si>
  <si>
    <t>AW2-2748</t>
  </si>
  <si>
    <t>[CDX706L][Performance]4次ANR in com.baidu.xiaoduos.carcloud</t>
  </si>
  <si>
    <t>26/八月/22 1:30 下午</t>
  </si>
  <si>
    <t>AW2-2749</t>
  </si>
  <si>
    <t>[CDX706L][Performance]4次ANR in com.baidu.privacy</t>
  </si>
  <si>
    <t>26/八月/22 1:23 下午</t>
  </si>
  <si>
    <t>AW2-2754</t>
  </si>
  <si>
    <t>[CDX706L][Performance]2次CRASH: com.baidu.privacy</t>
  </si>
  <si>
    <t>26/八月/22 1:17 下午</t>
  </si>
  <si>
    <t>AW2-2758</t>
  </si>
  <si>
    <t>[CDX706L][Performance]1次CRASH: com.baidu.che.codriver:remote</t>
  </si>
  <si>
    <t>26/八月/22 1:16 下午</t>
  </si>
  <si>
    <t>AW2-1544</t>
  </si>
  <si>
    <t>Phase4:【必现】The back button is not displayed in the service order jump navigation interface</t>
  </si>
  <si>
    <t>APIMCIS_WAVE2, Baidu, CDX706L, Lincoln_Brand, Phase4_CVPPTs, Phase4_CVPPTst, bd-lkg, 百度-地图, 预约保养</t>
  </si>
  <si>
    <t>Payment, 百度-地图</t>
  </si>
  <si>
    <t>25/八月/22 8:02 下午</t>
  </si>
  <si>
    <t>16/三月/22 10:29 上午</t>
  </si>
  <si>
    <t>AW2-1622</t>
  </si>
  <si>
    <t>CLONE - [phase4][CDX706L][必现]there is no toast when close map microphone location popup</t>
  </si>
  <si>
    <t>APIMCIS_WAVE2, Baidu, CDX706L, MICROPHONE, Phase4_CVPPTst, bd-prcs, phase4, 地图</t>
  </si>
  <si>
    <t>User privacy, 百度-地图</t>
  </si>
  <si>
    <t>chen, zhengyuan (z.)</t>
  </si>
  <si>
    <t>25/八月/22 4:09 下午</t>
  </si>
  <si>
    <t>18/三月/22 9:30 上午</t>
  </si>
  <si>
    <t>AW2-5946</t>
  </si>
  <si>
    <t>【CDX706L】【必现】导航音输出时未压低媒体音以及导航音输出压低媒体音后导航音播报结束媒体音量未恢复</t>
  </si>
  <si>
    <t>Baidu, CDX706L, Desaytest, WAVE2车型</t>
  </si>
  <si>
    <t>15/八月/22 3:12 下午</t>
  </si>
  <si>
    <t>15/八月/22 2:56 下午</t>
  </si>
  <si>
    <t>AW2-2722</t>
  </si>
  <si>
    <t>Phase4: [Occurency 100%][CDX706L] V2I bench test was blocked because the vehicle moved automatically after setting the speed</t>
  </si>
  <si>
    <t>Gu, JingFeng (J.)</t>
  </si>
  <si>
    <t>08/八月/22 10:51 上午</t>
  </si>
  <si>
    <t>16/五月/22 5:25 下午</t>
  </si>
  <si>
    <t>AW2-48</t>
  </si>
  <si>
    <t>【CDX706L】【语音】【必现】【车控指令】打开关闭座椅通风提示暂不支持该指令</t>
  </si>
  <si>
    <t>CDX706L, Desay, ICafe, 车控</t>
  </si>
  <si>
    <t>Climate Control</t>
  </si>
  <si>
    <t>23/六月/22 2:33 下午</t>
  </si>
  <si>
    <t>desay</t>
  </si>
  <si>
    <t>20/十二月/21 7:11 下午</t>
  </si>
  <si>
    <t>AW2-151</t>
  </si>
  <si>
    <t>【CDX706L】【语音】【必现】【车控指令】打开关闭座椅加热提示暂不支持该指令</t>
  </si>
  <si>
    <t>23/六月/22 2:31 下午</t>
  </si>
  <si>
    <t>20/十二月/21 7:05 下午</t>
  </si>
  <si>
    <t>AW2-3431</t>
  </si>
  <si>
    <t>[CDX706L][运输模式][必现]地图界面进运输模式，状态栏仍显示地图画面</t>
  </si>
  <si>
    <t>Ma, tingting (t.)</t>
  </si>
  <si>
    <t>13/六月/22 9:06 上午</t>
  </si>
  <si>
    <t>08/六月/22 1:21 下午</t>
  </si>
  <si>
    <t>AW2-423</t>
  </si>
  <si>
    <t>Phase4:[CDX706L][必现]Laucher页面车机管家卡片点击优化时按钮未变成“正在优化”样式</t>
  </si>
  <si>
    <t>APIM_CIS, Baidu, CDX706L_HMI, bd-lkg, launcher</t>
  </si>
  <si>
    <t>HMI, 百度-Launcher</t>
  </si>
  <si>
    <t>Zhang, Jiawei (J.) [X]</t>
  </si>
  <si>
    <t>Medium</t>
  </si>
  <si>
    <t>22/九月/22 2:36 下午</t>
  </si>
  <si>
    <t>baidu</t>
  </si>
  <si>
    <t>28/十二月/21 4:54 下午</t>
  </si>
  <si>
    <t>AW2-1766</t>
  </si>
  <si>
    <t>【CDX706L】【必现】【爱奇艺】爱奇艺视频，重播字体与加载字体重叠显示</t>
  </si>
  <si>
    <t>15/九月/22 7:41 下午</t>
  </si>
  <si>
    <t>23/三月/22 5:54 下午</t>
  </si>
  <si>
    <t>AW2-6717</t>
  </si>
  <si>
    <t>Phase4:[CD542ICA_H][必现]在线收音机收藏上限弹窗的文本不符合UI</t>
  </si>
  <si>
    <t>APIM_CIS, Baidu, CD542ICA_H_HMI, CD542ICA_L_HMI, CDX706L_HMI, 在线收音机</t>
  </si>
  <si>
    <t>HMI, 百度-随心听</t>
  </si>
  <si>
    <t>F2F27_R04.PRO</t>
  </si>
  <si>
    <t>14/九月/22 11:20 上午</t>
  </si>
  <si>
    <t>09/九月/22 1:23 下午</t>
  </si>
  <si>
    <t>AW2-1866</t>
  </si>
  <si>
    <t>【CDX706L】【必现】【百度地图】美食门店查看上一页门店时，没有提示“下拉加载上一页”</t>
  </si>
  <si>
    <t>12/九月/22 6:54 下午</t>
  </si>
  <si>
    <t>30/三月/22 4:58 下午</t>
  </si>
  <si>
    <t>AW2-498</t>
  </si>
  <si>
    <t>Phase4:[CDX706L][必现]Launcher负一屏页面语音提示词未加标点符号</t>
  </si>
  <si>
    <t>APIM_CIS, Baidu, CDX706L_HMI, Launcher, bd-lkg, bd-prcs</t>
  </si>
  <si>
    <t>Low</t>
  </si>
  <si>
    <t>23/十二月/21 3:12 下午</t>
  </si>
  <si>
    <t xml:space="preserve">Sun, Ying (Y.) 通过Jira 8.13.22#813022-sha1:0bfa32aeac99337fb4121989dd25167b6f869653 生成于 Wed Sep 28 08:44:06 EDT 2022。 </t>
  </si>
  <si>
    <t>计数项:经办人</t>
  </si>
  <si>
    <t>(空白)</t>
  </si>
  <si>
    <t>总计</t>
  </si>
  <si>
    <t>李盛钦</t>
  </si>
  <si>
    <t>刘俊安</t>
  </si>
  <si>
    <t>桂林</t>
  </si>
  <si>
    <t>张帆</t>
  </si>
  <si>
    <t>张瑞飞</t>
  </si>
  <si>
    <t>张化旭</t>
  </si>
  <si>
    <t>美娟</t>
  </si>
  <si>
    <t>徐婷</t>
  </si>
  <si>
    <t>CDX706L</t>
  </si>
  <si>
    <t>低噪</t>
  </si>
  <si>
    <t>中噪</t>
  </si>
  <si>
    <t>高噪</t>
  </si>
  <si>
    <t>暂停播放</t>
  </si>
  <si>
    <t>继续播放</t>
  </si>
  <si>
    <t>上一首</t>
  </si>
  <si>
    <t>上一曲</t>
  </si>
  <si>
    <t>下一首</t>
  </si>
  <si>
    <t>下一曲</t>
  </si>
  <si>
    <t>接听电话</t>
  </si>
  <si>
    <t>挂断电话</t>
  </si>
  <si>
    <t>跟随模式</t>
  </si>
  <si>
    <t>车头朝上</t>
  </si>
  <si>
    <t>正北模式</t>
  </si>
  <si>
    <t>放大地图</t>
  </si>
  <si>
    <t>缩小地图</t>
  </si>
  <si>
    <t>打开路况</t>
  </si>
  <si>
    <t xml:space="preserve">上一曲
</t>
  </si>
  <si>
    <t>关闭路况</t>
  </si>
  <si>
    <t>开始导航</t>
  </si>
  <si>
    <t>查看全程</t>
  </si>
  <si>
    <t>继续导航</t>
  </si>
  <si>
    <t>上一页</t>
  </si>
  <si>
    <t>下一页</t>
  </si>
  <si>
    <t>确定</t>
  </si>
  <si>
    <t>取消</t>
  </si>
  <si>
    <t>第一个</t>
  </si>
  <si>
    <t>第二个</t>
  </si>
  <si>
    <t>第三个</t>
  </si>
  <si>
    <t>备注</t>
  </si>
  <si>
    <t>测试时长20个小时</t>
  </si>
  <si>
    <t>case总量</t>
  </si>
  <si>
    <t>目标车型case数</t>
  </si>
  <si>
    <t>执行数量</t>
  </si>
  <si>
    <t>执行率</t>
  </si>
  <si>
    <t>通过数量</t>
  </si>
  <si>
    <t>通过率</t>
  </si>
  <si>
    <t>整体通过率</t>
  </si>
  <si>
    <t>阻塞原因</t>
  </si>
  <si>
    <t>部分case在该车型没有该功能</t>
  </si>
  <si>
    <t>真实的正式环境&amp;sync+vin码&amp;部分case在该车型没有该功能&amp;真实的支付且订单只剩四个小时</t>
  </si>
  <si>
    <t>依赖改vin码</t>
  </si>
  <si>
    <t>订单中心</t>
  </si>
  <si>
    <t>依赖余额不足账号</t>
  </si>
  <si>
    <t>个人中心</t>
  </si>
  <si>
    <t>依赖硬件和支付</t>
  </si>
  <si>
    <t>依赖支付</t>
  </si>
  <si>
    <t>依赖实车和设备sync+vin码</t>
  </si>
  <si>
    <t>汇总</t>
  </si>
  <si>
    <t>软件版本：</t>
  </si>
  <si>
    <t>R07</t>
  </si>
  <si>
    <t>R06</t>
  </si>
  <si>
    <t>应用</t>
  </si>
  <si>
    <t>场景</t>
  </si>
  <si>
    <t>前台or后台</t>
  </si>
  <si>
    <t>Process</t>
  </si>
  <si>
    <t>Owner</t>
  </si>
  <si>
    <t>CPU Usage Avg</t>
  </si>
  <si>
    <t>CPU Usage Max</t>
  </si>
  <si>
    <t>RAM Avg</t>
  </si>
  <si>
    <t>RAM Max</t>
  </si>
  <si>
    <t>GPU Avg</t>
  </si>
  <si>
    <t>GPU Max</t>
  </si>
  <si>
    <t>CPU Avg偏差超过20%的说明</t>
  </si>
  <si>
    <t>RAM Avg偏差超5%的说明</t>
  </si>
  <si>
    <t>CPU Avg偏差超过10%的说明</t>
  </si>
  <si>
    <t>是否常驻后台</t>
  </si>
  <si>
    <t>连续在线指令5min</t>
  </si>
  <si>
    <t>前台</t>
  </si>
  <si>
    <t>com.baidu.che.codriver</t>
  </si>
  <si>
    <t>连续离线指令5min</t>
  </si>
  <si>
    <t>唤醒词5min</t>
  </si>
  <si>
    <t>场景化命令词5min</t>
  </si>
  <si>
    <t>静置后台5min</t>
  </si>
  <si>
    <t>后台</t>
  </si>
  <si>
    <t>12.5%%</t>
  </si>
  <si>
    <t>隐私列表页静置5min</t>
  </si>
  <si>
    <t>com.baidu.bodyguard</t>
  </si>
  <si>
    <t>静置前台5min</t>
  </si>
  <si>
    <t>使用应用5min</t>
  </si>
  <si>
    <t>com.baidu.xiaoduos.messageserver</t>
  </si>
  <si>
    <t>启动过程5min(冷启动)</t>
  </si>
  <si>
    <t>com.baidu.iov.dueros.videoplayer</t>
  </si>
  <si>
    <t>进入播放页面静置10mim</t>
  </si>
  <si>
    <t>播放页面切换视频10mim</t>
  </si>
  <si>
    <t>使用应用5mim</t>
  </si>
  <si>
    <t>播放视频10mim</t>
  </si>
  <si>
    <t>com.baidu.xiaoduos.launcher</t>
  </si>
  <si>
    <t>R06无此场景</t>
  </si>
  <si>
    <t>使用应用无动画5min</t>
  </si>
  <si>
    <t>202.29 </t>
  </si>
  <si>
    <t>com.baidu.iov.dueros.car2home</t>
  </si>
  <si>
    <t>设备页面5mim</t>
  </si>
  <si>
    <t>com.baidu.car.radio</t>
  </si>
  <si>
    <t>前台播放5min(播放页)</t>
  </si>
  <si>
    <t>后台播放5min(播放页面)</t>
  </si>
  <si>
    <t>播放页面切歌5min</t>
  </si>
  <si>
    <t>首页静置5min</t>
  </si>
  <si>
    <t>前台静置5min(播放页面)</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</si>
  <si>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</si>
  <si>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</si>
  <si>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</si>
  <si>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</si>
  <si>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</si>
  <si>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</si>
  <si>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</si>
  <si>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</si>
  <si>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</si>
  <si>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</si>
  <si>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</si>
  <si>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</si>
  <si>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</si>
  <si>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</si>
  <si>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</si>
  <si>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</si>
  <si>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使用中</t>
  </si>
  <si>
    <t>电影票</t>
  </si>
  <si>
    <t>酒店预定</t>
  </si>
  <si>
    <t>验收版本</t>
  </si>
  <si>
    <t>类别</t>
  </si>
  <si>
    <t>序号</t>
  </si>
  <si>
    <t>影响因素</t>
  </si>
  <si>
    <t>权重</t>
  </si>
  <si>
    <t>Happy path</t>
  </si>
  <si>
    <t>Full</t>
  </si>
  <si>
    <t>SPEC</t>
  </si>
  <si>
    <t>Reference</t>
  </si>
  <si>
    <t>偏差</t>
  </si>
  <si>
    <t>用例类型</t>
  </si>
  <si>
    <r>
      <rPr>
        <b/>
        <sz val="16"/>
        <color theme="1"/>
        <rFont val="宋体"/>
        <charset val="134"/>
      </rPr>
      <t xml:space="preserve">台架 </t>
    </r>
    <r>
      <rPr>
        <b/>
        <sz val="16"/>
        <color theme="1"/>
        <rFont val="宋体"/>
        <charset val="134"/>
      </rPr>
      <t>or</t>
    </r>
    <r>
      <rPr>
        <b/>
        <sz val="16"/>
        <color theme="1"/>
        <rFont val="宋体"/>
        <charset val="134"/>
      </rPr>
      <t>实车</t>
    </r>
  </si>
  <si>
    <t>测试状态</t>
  </si>
  <si>
    <t>测试前提条件</t>
  </si>
  <si>
    <t>测试步骤</t>
  </si>
  <si>
    <t>性能数据计算细则</t>
  </si>
  <si>
    <t>开始&amp;结束帧</t>
  </si>
  <si>
    <t>R06测试手法</t>
  </si>
  <si>
    <t>第一次测试/S</t>
  </si>
  <si>
    <t>第二次测试/S</t>
  </si>
  <si>
    <t>第三次测试/S</t>
  </si>
  <si>
    <t>R07测试结果</t>
  </si>
  <si>
    <t>R06测试结果</t>
  </si>
  <si>
    <t>实测结果与R06偏差百分比</t>
  </si>
  <si>
    <t>百度Comments</t>
  </si>
  <si>
    <t>R07 Target</t>
  </si>
  <si>
    <t>允许偏差上限</t>
  </si>
  <si>
    <t>实测结果与R07相差</t>
  </si>
  <si>
    <t>milestone;R06;OKTOBY</t>
  </si>
  <si>
    <t>Power on QQ音乐首次启动</t>
  </si>
  <si>
    <t>12s</t>
  </si>
  <si>
    <t>14.2s</t>
  </si>
  <si>
    <t>1-2-1-1</t>
  </si>
  <si>
    <t>台架</t>
  </si>
  <si>
    <t>冷启动</t>
  </si>
  <si>
    <t>关机前QQ音乐暂停</t>
  </si>
  <si>
    <r>
      <rPr>
        <sz val="16"/>
        <color theme="1"/>
        <rFont val="宋体"/>
        <charset val="134"/>
      </rPr>
      <t>1.IVI开机，发送</t>
    </r>
    <r>
      <rPr>
        <sz val="16"/>
        <color rgb="FFFF0000"/>
        <rFont val="宋体"/>
        <charset val="134"/>
      </rPr>
      <t>adb reboot</t>
    </r>
    <r>
      <rPr>
        <sz val="16"/>
        <color theme="1"/>
        <rFont val="宋体"/>
        <charset val="134"/>
      </rPr>
      <t>消息
2.</t>
    </r>
    <r>
      <rPr>
        <sz val="16"/>
        <color rgb="FFFF0000"/>
        <rFont val="宋体"/>
        <charset val="134"/>
      </rPr>
      <t>Launcher显示后1s内</t>
    </r>
    <r>
      <rPr>
        <sz val="16"/>
        <color theme="1"/>
        <rFont val="宋体"/>
        <charset val="134"/>
      </rPr>
      <t>，点击随心听卡片</t>
    </r>
  </si>
  <si>
    <t>计算从手部离开点击到QQ音乐界面稳定展示</t>
  </si>
  <si>
    <t>开始帧：手指离开瞬间
结束帧：音乐页面展示完整瞬间</t>
  </si>
  <si>
    <t>R07无target描述</t>
  </si>
  <si>
    <t>4s</t>
  </si>
  <si>
    <r>
      <rPr>
        <sz val="16"/>
        <color theme="1"/>
        <rFont val="宋体"/>
        <charset val="134"/>
      </rPr>
      <t>默认关机前是播放</t>
    </r>
    <r>
      <rPr>
        <sz val="16"/>
        <color theme="1"/>
        <rFont val="宋体"/>
        <charset val="134"/>
      </rPr>
      <t>QQ</t>
    </r>
    <r>
      <rPr>
        <sz val="16"/>
        <color theme="1"/>
        <rFont val="宋体"/>
        <charset val="134"/>
      </rPr>
      <t>音乐</t>
    </r>
  </si>
  <si>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，点击随心听卡片</t>
    </r>
  </si>
  <si>
    <t>计算从手部离开点击到QQ音乐从暂停到播放状态</t>
  </si>
  <si>
    <t>开始帧：手指离开瞬间
结束帧：暂停变成播放的瞬间</t>
  </si>
  <si>
    <t>关机前播放qq音乐重启后默认播放的是喜马拉雅</t>
  </si>
  <si>
    <t>Power onQQ音乐选择歌单</t>
  </si>
  <si>
    <t>1s</t>
  </si>
  <si>
    <t>1-3-1</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</si>
  <si>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，点击随心听图标
3.在QQ音乐界面显示1s内选择一个歌单</t>
    </r>
  </si>
  <si>
    <t>计算从手部离开点击到歌单界面稳定展示（只要整体界面加载就可以，不需要图片加载完）</t>
  </si>
  <si>
    <t>开始帧：手指离开某个歌单的瞬间
结束帧：歌单页面加载基本稳定（不需要关注图片啥的有没有加载）</t>
  </si>
  <si>
    <t>Power onQQ音乐选择歌曲</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</si>
  <si>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，点击随心听图标
3.在QQ音乐界面显示1s内选择一个歌单
4.在QQ音乐歌单界面显示1s内选择一首歌</t>
    </r>
  </si>
  <si>
    <t>计算从手部离开点击到歌曲播放（播放按钮从暂停到播放状态）</t>
  </si>
  <si>
    <t>开始帧：手指离开某个歌单内某首歌曲的瞬间
结束帧：暂停变成播放的瞬间</t>
  </si>
  <si>
    <t>Power on到语音导航</t>
  </si>
  <si>
    <r>
      <rPr>
        <sz val="16"/>
        <color theme="1"/>
        <rFont val="宋体"/>
        <charset val="134"/>
      </rPr>
      <t>1.IVI</t>
    </r>
    <r>
      <rPr>
        <sz val="16"/>
        <color theme="1"/>
        <rFont val="宋体"/>
        <charset val="134"/>
      </rPr>
      <t>开机，发送adb reboot消息
2.Launcher显示后1s内，尝试福特定制唤醒词唤醒
3.语音"导航到xxx"</t>
    </r>
  </si>
  <si>
    <t>计算从语音指令最后一个字到搜索结果稳定展示</t>
  </si>
  <si>
    <r>
      <rPr>
        <sz val="16"/>
        <color theme="1"/>
        <rFont val="宋体"/>
        <charset val="134"/>
      </rPr>
      <t>开始帧：语音TTS全部文字稳定上屏瞬间</t>
    </r>
    <r>
      <rPr>
        <sz val="16"/>
        <color theme="1"/>
        <rFont val="宋体"/>
        <charset val="134"/>
      </rPr>
      <t xml:space="preserve">
</t>
    </r>
    <r>
      <rPr>
        <sz val="16"/>
        <color theme="1"/>
        <rFont val="宋体"/>
        <charset val="134"/>
      </rPr>
      <t>结束帧：出现搜索地点结果list展示稳定的瞬间
注：
深圳：导航去深圳北站
南京：导航去南京南站</t>
    </r>
    <r>
      <rPr>
        <sz val="16"/>
        <color theme="1"/>
        <rFont val="宋体"/>
        <charset val="134"/>
      </rPr>
      <t xml:space="preserve">
北京：导航去天安门</t>
    </r>
  </si>
  <si>
    <t>Power on到语音导航规划完成</t>
  </si>
  <si>
    <r>
      <rPr>
        <sz val="16"/>
        <color theme="1"/>
        <rFont val="宋体"/>
        <charset val="134"/>
      </rPr>
      <t>1.IVI</t>
    </r>
    <r>
      <rPr>
        <sz val="16"/>
        <color theme="1"/>
        <rFont val="宋体"/>
        <charset val="134"/>
      </rPr>
      <t>开机，发送adb reboot消息
2.Launcher显示后1s内，尝试福特定制唤醒词唤醒
3.语音"导航到xxx"
4.语音“第一条”</t>
    </r>
  </si>
  <si>
    <t>计算从语音指令最后一个字到规划路径结果稳定展示</t>
  </si>
  <si>
    <t>开始帧：『第一条』三个字稳定上屏的瞬间
结束帧：文档展示路线规划的瞬间（加载稳定）
注：
深圳：导航去深圳北站
南京：导航去南京南站
北京：导航去天安门</t>
  </si>
  <si>
    <t>第一次测试时，地图还没完全启动完成
第二次和第三触发了启动地图，地图已经在前台了才搜索
与地图的启动时序关系很大</t>
  </si>
  <si>
    <t>Power on导航启动时间</t>
  </si>
  <si>
    <t>Y</t>
  </si>
  <si>
    <t>12.2s</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</si>
  <si>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，点击导航图标
3.整个测试过程中录屏</t>
    </r>
  </si>
  <si>
    <t xml:space="preserve">
计算从手部离开点击开始第一帧到导航地图搜索框显示（并且此时地图概览已经显示，路况等细节不考虑）。</t>
  </si>
  <si>
    <t>开始帧：手指离开launcher地图卡片的瞬间
结束帧：地图加载了菜单栏和搜索栏的瞬间（不需要关注整个路况都加载完整）</t>
  </si>
  <si>
    <t>无差异</t>
  </si>
  <si>
    <t>power on导航界面点击输入框出现下拉框</t>
  </si>
  <si>
    <t>1-3-1-1</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</si>
  <si>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，点击导航图标
3.点击导航中的地址输入框</t>
    </r>
  </si>
  <si>
    <t>计算从手部离开点击到下拉框（历史记录）稳定展示</t>
  </si>
  <si>
    <t>开始帧：手指离开地图搜索框的瞬间
结束帧：历史记录展示的瞬间（不需要管输入法啥时候弹出来）</t>
  </si>
  <si>
    <t>power on导航搜索地址完成</t>
  </si>
  <si>
    <t>1.5s</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</si>
  <si>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，点击导航图标
3.点击导航中的地址输入框，输入一个地址
4.点击搜索按钮</t>
    </r>
  </si>
  <si>
    <t>计算从手部离开点击到搜索结果稳定展示</t>
  </si>
  <si>
    <t>开始帧：手指离开搜索按钮瞬间
结束帧：出现搜索结果list的瞬间</t>
  </si>
  <si>
    <r>
      <rPr>
        <sz val="16"/>
        <color theme="1"/>
        <rFont val="宋体"/>
        <charset val="134"/>
      </rPr>
      <t>power on</t>
    </r>
    <r>
      <rPr>
        <sz val="16"/>
        <color theme="1"/>
        <rFont val="宋体"/>
        <charset val="134"/>
      </rPr>
      <t>选择目的地后路线规划完成</t>
    </r>
  </si>
  <si>
    <t>2s</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</si>
  <si>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，点击导航图标
3.点击导航中的地址输入框，输入一个地址
4.点击搜索按钮
5.选择一个地址</t>
    </r>
  </si>
  <si>
    <t>计算从手部离开点击到路线规划结果稳定展示</t>
  </si>
  <si>
    <t>开始帧：手指离开搜索结果某个地点的瞬间
结束帧：搜索规划页稳定展示的瞬间（包含时长、距离等信息的框框）</t>
  </si>
  <si>
    <t>Power onPTT可用</t>
  </si>
  <si>
    <t>15.2s</t>
  </si>
  <si>
    <t>1-4</t>
  </si>
  <si>
    <r>
      <rPr>
        <sz val="16"/>
        <color theme="1"/>
        <rFont val="宋体"/>
        <charset val="134"/>
      </rPr>
      <t>1.IVI</t>
    </r>
    <r>
      <rPr>
        <sz val="16"/>
        <color theme="1"/>
        <rFont val="宋体"/>
        <charset val="134"/>
      </rPr>
      <t>开机，发送adb reboot消息
2.Launcher显示后1s内，按下方向盘语音硬按键
3.若第一次无响应，间隔1再次尝试
4.语音唤醒后，发送语音指令“打开空调”，若无法响应则继续唤醒</t>
    </r>
  </si>
  <si>
    <t>计算从launcher界面启动第一帧到语音"打开空调"成功响应那一次的语音唤醒弹框第一帧</t>
  </si>
  <si>
    <t>开始帧：launcher启动的瞬间
结束帧：第一句说话的文字上屏的瞬间</t>
  </si>
  <si>
    <t>Power on语音可用</t>
  </si>
  <si>
    <t>1-1-1-1</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</si>
  <si>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，尝试福特定制唤醒词唤醒
3.若第一次无响应，间隔1s再次尝试
4.语音唤醒后，发送语音指令“打开空调”，若无法响应则继续唤醒</t>
    </r>
  </si>
  <si>
    <t>开始帧：launcher启动的瞬间
结束帧：第一句说话的文字上屏的瞬间
为了方便，直接说：我要听陈奕迅的歌</t>
  </si>
  <si>
    <t>Power on语音播放音乐</t>
  </si>
  <si>
    <t>5s</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</si>
  <si>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t>
    </r>
    <r>
      <rPr>
        <sz val="16"/>
        <color rgb="FFFF0000"/>
        <rFont val="宋体"/>
        <charset val="134"/>
      </rPr>
      <t>Launcher</t>
    </r>
    <r>
      <rPr>
        <sz val="16"/>
        <color rgb="FFFF0000"/>
        <rFont val="宋体"/>
        <charset val="134"/>
      </rPr>
      <t>显示后1s内</t>
    </r>
    <r>
      <rPr>
        <sz val="16"/>
        <color theme="1"/>
        <rFont val="宋体"/>
        <charset val="134"/>
      </rPr>
      <t>，尝试福特定制唤醒词唤醒
3.语音"播放xxx"</t>
    </r>
  </si>
  <si>
    <t>计算从语音最后一个字上屏到歌曲播报第一帧</t>
  </si>
  <si>
    <t>开始帧：指令完整上屏的瞬间
结束帧：出现TTS回复文字的瞬间
注：
我要听陈奕迅的歌</t>
  </si>
  <si>
    <t>Power onFM音源恢复</t>
  </si>
  <si>
    <t>6.2s</t>
  </si>
  <si>
    <t>1-1</t>
  </si>
  <si>
    <t>车机播放Fm</t>
  </si>
  <si>
    <r>
      <rPr>
        <sz val="16"/>
        <color theme="1"/>
        <rFont val="宋体"/>
        <charset val="134"/>
      </rPr>
      <t>1.IVI</t>
    </r>
    <r>
      <rPr>
        <sz val="16"/>
        <color theme="1"/>
        <rFont val="宋体"/>
        <charset val="134"/>
      </rPr>
      <t>开机，发送</t>
    </r>
    <r>
      <rPr>
        <sz val="16"/>
        <color rgb="FFFF0000"/>
        <rFont val="宋体"/>
        <charset val="134"/>
      </rPr>
      <t>adb reboot</t>
    </r>
    <r>
      <rPr>
        <sz val="16"/>
        <color theme="1"/>
        <rFont val="宋体"/>
        <charset val="134"/>
      </rPr>
      <t>消息
2.整个测试过程中录屏</t>
    </r>
  </si>
  <si>
    <t>计算从Launcher第一帧至FM播放（播放按钮从暂停到播放状态，认定为开始播放）</t>
  </si>
  <si>
    <t>开始帧：launcher出现第一帧
结束帧：暂停按钮变成播放瞬间
注：重启前需要播放FM</t>
  </si>
  <si>
    <t>Power on在线电台音源恢复</t>
  </si>
  <si>
    <t>车机播放在线电台</t>
  </si>
  <si>
    <t>1.IVI开机，发送adb reboot消息
2.整个测试过程中录屏</t>
  </si>
  <si>
    <t>计算从Launcher第一帧至在线电台播放（播放按钮从暂停到播放状态，认定为开始播放）</t>
  </si>
  <si>
    <t>开始帧：launcher出现第一帧
结束帧：暂停按钮变成播放瞬间
注：重启前需要播放在线电台</t>
  </si>
  <si>
    <t>Power on到根目录两首歌的USB音源恢复</t>
  </si>
  <si>
    <t>18.2s</t>
  </si>
  <si>
    <t>1.1.U盘根目录存放两首歌曲
2.车机播放U盘音乐</t>
  </si>
  <si>
    <r>
      <rPr>
        <sz val="16"/>
        <color theme="1"/>
        <rFont val="宋体"/>
        <charset val="134"/>
      </rPr>
      <t>IVI开机，发送</t>
    </r>
    <r>
      <rPr>
        <sz val="16"/>
        <color rgb="FFFF0000"/>
        <rFont val="宋体"/>
        <charset val="134"/>
      </rPr>
      <t>adb reboot</t>
    </r>
    <r>
      <rPr>
        <sz val="16"/>
        <color theme="1"/>
        <rFont val="宋体"/>
        <charset val="134"/>
      </rPr>
      <t>消息，整个测试过程中录屏</t>
    </r>
  </si>
  <si>
    <t>计算从Launcher第一帧至U盘音乐播放（播放按钮从暂停到播放状态，认定为开始播放）</t>
  </si>
  <si>
    <t>开始帧：launcher出现第一帧
结束帧：暂停按钮变成播放瞬间
注：重启前需要播放U盘音乐，且重启时U盘插着</t>
  </si>
  <si>
    <t>Power onQQ音源恢复</t>
  </si>
  <si>
    <t>1.强网
2.车机播放QQ音乐</t>
  </si>
  <si>
    <t>计算从Launcher第一帧至QQ音乐播放（播放按钮从暂停到播放状态，认定为开始播放）</t>
  </si>
  <si>
    <t>开始帧：launcher出现第一帧
结束帧：暂停按钮变成播放瞬间
注：重启前需要播放QQ音乐</t>
  </si>
  <si>
    <t>路测</t>
  </si>
  <si>
    <r>
      <rPr>
        <sz val="16"/>
        <color theme="1"/>
        <rFont val="宋体"/>
        <charset val="134"/>
      </rPr>
      <t>CPU</t>
    </r>
    <r>
      <rPr>
        <sz val="16"/>
        <color theme="1"/>
        <rFont val="宋体"/>
        <charset val="134"/>
      </rPr>
      <t>常用场景一下归一化</t>
    </r>
    <r>
      <rPr>
        <sz val="16"/>
        <color theme="1"/>
        <rFont val="宋体"/>
        <charset val="134"/>
      </rPr>
      <t>CPU Free</t>
    </r>
  </si>
  <si>
    <t>&gt;60% for 400%</t>
  </si>
  <si>
    <t>实车</t>
  </si>
  <si>
    <t>路测真实场景,强网/弱网/V2I环境都存在</t>
  </si>
  <si>
    <t>路测常用场景一持续运行20分钟，以5秒为间隔持续用top抓取CPU数据（nice -n -10 top -d 5）</t>
  </si>
  <si>
    <t>计算20分钟整个周期下cpu Free换算成100%下的平均值</t>
  </si>
  <si>
    <t>Desay/Baidu</t>
  </si>
  <si>
    <t>实车路测</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</si>
  <si>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</si>
  <si>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</si>
  <si>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</si>
  <si>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</si>
  <si>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</si>
  <si>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</si>
  <si>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</si>
  <si>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路测常用场景一持续运行20分钟，以3分钟为间隔持续抓取Free Ram数据（dumpsys -t 180 meminfo）</t>
  </si>
  <si>
    <t>计算20分钟整个周期下Free Ram平均值</t>
  </si>
  <si>
    <t>RAM常用场景二下归一化RAM Free</t>
  </si>
  <si>
    <t>路测常用场景二持续运行20分钟，以3分钟为间隔持续抓取内存数据（dumpsys -t 180 meminfo）</t>
  </si>
  <si>
    <t>RAM常用场景三下归一化RAM Free</t>
  </si>
  <si>
    <t>路测常用场景三持续运行20分钟，以3分钟为间隔持续抓取内存数据（dumpsys -t 180 meminfo）</t>
  </si>
  <si>
    <t>RAM Worst case下归一化RAM Free</t>
  </si>
  <si>
    <t>路测Worst case持续运行20分钟，以3分钟为间隔持续抓取内存数据（dumpsys -t 180 meminfo）</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</si>
  <si>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</si>
  <si>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</si>
  <si>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</si>
  <si>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</si>
  <si>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</si>
  <si>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</si>
  <si>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t>GPU Worst case下归一化GPU Free</t>
  </si>
  <si>
    <r>
      <rPr>
        <sz val="16"/>
        <color theme="1"/>
        <rFont val="宋体"/>
        <charset val="134"/>
      </rPr>
      <t>系统稳定状态下</t>
    </r>
    <r>
      <rPr>
        <sz val="16"/>
        <color theme="1"/>
        <rFont val="宋体"/>
        <charset val="134"/>
      </rPr>
      <t>QQ</t>
    </r>
    <r>
      <rPr>
        <sz val="16"/>
        <color theme="1"/>
        <rFont val="宋体"/>
        <charset val="134"/>
      </rPr>
      <t>音乐首次启动</t>
    </r>
  </si>
  <si>
    <t>1-3</t>
  </si>
  <si>
    <t>默认关机前未播放QQ音乐</t>
  </si>
  <si>
    <r>
      <rPr>
        <sz val="16"/>
        <color theme="1"/>
        <rFont val="宋体"/>
        <charset val="134"/>
      </rPr>
      <t>开机</t>
    </r>
    <r>
      <rPr>
        <sz val="16"/>
        <color theme="1"/>
        <rFont val="宋体"/>
        <charset val="134"/>
      </rPr>
      <t>Launcher</t>
    </r>
    <r>
      <rPr>
        <sz val="16"/>
        <color theme="1"/>
        <rFont val="宋体"/>
        <charset val="134"/>
      </rPr>
      <t>出来以后等待</t>
    </r>
    <r>
      <rPr>
        <sz val="16"/>
        <color theme="1"/>
        <rFont val="宋体"/>
        <charset val="134"/>
      </rPr>
      <t>3</t>
    </r>
    <r>
      <rPr>
        <sz val="16"/>
        <color theme="1"/>
        <rFont val="宋体"/>
        <charset val="134"/>
      </rPr>
      <t>分钟，点击</t>
    </r>
    <r>
      <rPr>
        <sz val="16"/>
        <color theme="1"/>
        <rFont val="宋体"/>
        <charset val="134"/>
      </rPr>
      <t>Launcher</t>
    </r>
    <r>
      <rPr>
        <sz val="16"/>
        <color theme="1"/>
        <rFont val="宋体"/>
        <charset val="134"/>
      </rPr>
      <t>随心听卡片</t>
    </r>
  </si>
  <si>
    <t>计算从手指抬起动作到QQ音乐界面稳定展示</t>
  </si>
  <si>
    <r>
      <rPr>
        <sz val="16"/>
        <color theme="1"/>
        <rFont val="宋体"/>
        <charset val="134"/>
      </rPr>
      <t>开始帧：手指离开随心听卡片瞬间
结束帧：随心听页面稳定展示瞬间
注：
上次关机前</t>
    </r>
    <r>
      <rPr>
        <sz val="16"/>
        <color rgb="FFFF0000"/>
        <rFont val="宋体"/>
        <charset val="134"/>
      </rPr>
      <t>没有</t>
    </r>
    <r>
      <rPr>
        <sz val="16"/>
        <color theme="1"/>
        <rFont val="宋体"/>
        <charset val="134"/>
      </rPr>
      <t>播放随心听QQ音乐</t>
    </r>
  </si>
  <si>
    <t>偏差较小，正常值</t>
  </si>
  <si>
    <t>计算从手指抬起动作到音乐界面暂停按钮切换到播放按钮</t>
  </si>
  <si>
    <t>开始帧：手指离开随心听卡片瞬间
结束帧：随心听页面稳定展示瞬间
注：
上次关机前正在播放随心听QQ音乐</t>
  </si>
  <si>
    <t>系统稳定状态下QQ音乐选择歌单</t>
  </si>
  <si>
    <r>
      <rPr>
        <sz val="16"/>
        <color theme="1"/>
        <rFont val="宋体"/>
        <charset val="134"/>
      </rPr>
      <t>1.</t>
    </r>
    <r>
      <rPr>
        <sz val="16"/>
        <color theme="1"/>
        <rFont val="宋体"/>
        <charset val="134"/>
      </rPr>
      <t>开机Launcher出来以后等待3分钟点击随心听图标
2.切换到QQ音乐Tab页面
3.选择一个歌单</t>
    </r>
  </si>
  <si>
    <t>计算从手部离开点击到歌单界面稳定展示</t>
  </si>
  <si>
    <t>开始帧：手指离开某个歌单的瞬间
结束帧：歌单页面加载完整的瞬间</t>
  </si>
  <si>
    <t>系统稳定状态下QQ音乐选择歌曲</t>
  </si>
  <si>
    <t>1.开机Launcher出来以后等待3分钟点击随心听图标
2.切换到QQ音乐Tab页面
3.选择一个歌单
4.选择一首歌</t>
  </si>
  <si>
    <t>开始帧：手指离开某个歌单的某首歌的瞬间
结束帧：暂停变成播放的瞬间</t>
  </si>
  <si>
    <r>
      <rPr>
        <sz val="16"/>
        <color theme="1"/>
        <rFont val="宋体"/>
        <charset val="134"/>
      </rPr>
      <t>系统稳定状态下</t>
    </r>
    <r>
      <rPr>
        <sz val="16"/>
        <color theme="1"/>
        <rFont val="宋体"/>
        <charset val="134"/>
      </rPr>
      <t>USB</t>
    </r>
    <r>
      <rPr>
        <sz val="16"/>
        <color theme="1"/>
        <rFont val="宋体"/>
        <charset val="134"/>
      </rPr>
      <t>音乐首次启动</t>
    </r>
  </si>
  <si>
    <t>关机前是QQ音乐</t>
  </si>
  <si>
    <t>开机Launcher出来以后等待3分钟，点击U盘音乐按钮</t>
  </si>
  <si>
    <t>计算从手指抬起动作到U盘音乐暂停按钮切换到播放按钮</t>
  </si>
  <si>
    <t>开始帧：手指离开随心听首页U盘音乐的瞬间
结束帧：U盘音源暂停按钮变成播放的瞬间
注；关机前是播放QQ音乐，且插着U盘</t>
  </si>
  <si>
    <t>系统稳定状态下喜马拉雅首次启动</t>
  </si>
  <si>
    <t>关机前是USB音乐</t>
  </si>
  <si>
    <t>开机Launcher出来以后等待3分钟，点击应用按钮</t>
  </si>
  <si>
    <t>计算从手指抬起动作到应用界面稳定展示</t>
  </si>
  <si>
    <t>开始帧：手指离开随心听首页喜马拉雅音乐的瞬间
结束帧：喜马拉雅页面展示完整瞬间
注；关机前播放U盘音乐</t>
  </si>
  <si>
    <t>系统稳定状态下Navigation首次启动</t>
  </si>
  <si>
    <t>3s</t>
  </si>
  <si>
    <t>开机Launcher出来以后等待3分钟，点击导航按钮</t>
  </si>
  <si>
    <t>计算从手指抬起动作到导航定位信息加载完成</t>
  </si>
  <si>
    <t>开始帧：手指离开launcher地图卡片的瞬间
结束帧：地图首页加载完整的瞬间
注；关机前播放U盘音乐</t>
  </si>
  <si>
    <t>系统稳定状态下导航界面点击输入框出现下拉框</t>
  </si>
  <si>
    <r>
      <rPr>
        <sz val="16"/>
        <color theme="1"/>
        <rFont val="宋体"/>
        <charset val="134"/>
      </rPr>
      <t>1.</t>
    </r>
    <r>
      <rPr>
        <sz val="16"/>
        <color theme="1"/>
        <rFont val="宋体"/>
        <charset val="134"/>
      </rPr>
      <t>开机Launcher出来以后等待3分钟,点击导航图标
2.点击导航中的地址输入框</t>
    </r>
  </si>
  <si>
    <t>计算从手部离开点击到下拉框稳定展示</t>
  </si>
  <si>
    <t>开始帧：手指离开地图首页搜索框的瞬间
结束帧：搜索框的下拉框文档展示（应该展示的是搜索历史）</t>
  </si>
  <si>
    <t>QQ/新闻/喜马拉雅/在线FM热启动</t>
  </si>
  <si>
    <t>200ms</t>
  </si>
  <si>
    <t>热启动</t>
  </si>
  <si>
    <t>系统稳定以后打开音乐应用，再回到首页，再次打开音乐应用</t>
  </si>
  <si>
    <t>计算第二次打开音乐应用从手指抬起动作到音乐界面稳定展示</t>
  </si>
  <si>
    <t>开始帧：手指离开launcher首页随心听卡片瞬间
结束帧：页面稳定展示的瞬间
注：需要热启动</t>
  </si>
  <si>
    <t>结束帧：需要等待整个页面加载完整</t>
  </si>
  <si>
    <t>R06：0.176
R06对齐手法复测：0.21</t>
  </si>
  <si>
    <t>R06;OKTOBY</t>
  </si>
  <si>
    <t>USB音乐热启动</t>
  </si>
  <si>
    <t>非首次进入USB音乐界面
当前在随心听，FM播放界面</t>
  </si>
  <si>
    <t>在FM播放界面，点击TAB上的USB音乐按键</t>
  </si>
  <si>
    <t>计算从手指抬起动作到USB音乐界面稳定展示</t>
  </si>
  <si>
    <t>开始帧：手指离开随心听首页U盘音乐的瞬间
结束帧：U盘音乐页面稳定展示的瞬间
注：一开始处于随心听FM页面，然后切换到FM页面</t>
  </si>
  <si>
    <t>Navigation热启动</t>
  </si>
  <si>
    <t>系统稳定以后打开导航，输入目的地，完成路径规划后，再回到首页，再次打开导航应用</t>
  </si>
  <si>
    <t>计算第二次打开导航应用从手指抬起动作到导航界面稳定展示</t>
  </si>
  <si>
    <t>开始帧：手指离开launcher首页地图卡片的瞬间
结束帧：地图页面完整加载的瞬间
注：地图后台前处于导航中</t>
  </si>
  <si>
    <t>存在bug阻塞</t>
  </si>
  <si>
    <t>稳定性</t>
  </si>
  <si>
    <r>
      <rPr>
        <sz val="16"/>
        <color theme="1"/>
        <rFont val="宋体"/>
        <charset val="134"/>
      </rPr>
      <t>24</t>
    </r>
    <r>
      <rPr>
        <sz val="16"/>
        <color theme="1"/>
        <rFont val="宋体"/>
        <charset val="134"/>
      </rPr>
      <t>小时</t>
    </r>
    <r>
      <rPr>
        <sz val="16"/>
        <color theme="1"/>
        <rFont val="宋体"/>
        <charset val="134"/>
      </rPr>
      <t>Monkey</t>
    </r>
    <r>
      <rPr>
        <sz val="16"/>
        <color theme="1"/>
        <rFont val="宋体"/>
        <charset val="134"/>
      </rPr>
      <t>测试中的</t>
    </r>
    <r>
      <rPr>
        <sz val="16"/>
        <color theme="1"/>
        <rFont val="宋体"/>
        <charset val="134"/>
      </rPr>
      <t>CPU Free</t>
    </r>
  </si>
  <si>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</si>
  <si>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</si>
  <si>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</si>
  <si>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r>
      <rPr>
        <sz val="16"/>
        <color theme="1"/>
        <rFont val="宋体"/>
        <charset val="134"/>
      </rPr>
      <t>24</t>
    </r>
    <r>
      <rPr>
        <sz val="16"/>
        <color theme="1"/>
        <rFont val="宋体"/>
        <charset val="134"/>
      </rPr>
      <t>小时</t>
    </r>
    <r>
      <rPr>
        <sz val="16"/>
        <color theme="1"/>
        <rFont val="宋体"/>
        <charset val="134"/>
      </rPr>
      <t>Monkey</t>
    </r>
    <r>
      <rPr>
        <sz val="16"/>
        <color theme="1"/>
        <rFont val="宋体"/>
        <charset val="134"/>
      </rPr>
      <t>测试中的</t>
    </r>
    <r>
      <rPr>
        <sz val="16"/>
        <color theme="1"/>
        <rFont val="宋体"/>
        <charset val="134"/>
      </rPr>
      <t>RAM Free</t>
    </r>
  </si>
  <si>
    <t>monkey运行过程中，以5分钟为间隔持续用dumsys meminfo抓取内存数据</t>
  </si>
  <si>
    <t>计算整个运行过程中 Ram的剩余值</t>
  </si>
  <si>
    <r>
      <rPr>
        <sz val="16"/>
        <color theme="1"/>
        <rFont val="宋体"/>
        <charset val="134"/>
      </rPr>
      <t>24</t>
    </r>
    <r>
      <rPr>
        <sz val="16"/>
        <color theme="1"/>
        <rFont val="宋体"/>
        <charset val="134"/>
      </rPr>
      <t>小时</t>
    </r>
    <r>
      <rPr>
        <sz val="16"/>
        <color theme="1"/>
        <rFont val="宋体"/>
        <charset val="134"/>
      </rPr>
      <t>Monkey</t>
    </r>
    <r>
      <rPr>
        <sz val="16"/>
        <color theme="1"/>
        <rFont val="宋体"/>
        <charset val="134"/>
      </rPr>
      <t>测试中的</t>
    </r>
    <r>
      <rPr>
        <sz val="16"/>
        <color theme="1"/>
        <rFont val="宋体"/>
        <charset val="134"/>
      </rPr>
      <t>GPU Free</t>
    </r>
  </si>
  <si>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</si>
  <si>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</si>
  <si>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</si>
  <si>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</si>
  <si>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</si>
  <si>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</si>
  <si>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</si>
  <si>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</si>
  <si>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6"/>
        <color theme="1"/>
        <rFont val="宋体"/>
        <charset val="134"/>
      </rPr>
      <t>24</t>
    </r>
    <r>
      <rPr>
        <sz val="16"/>
        <color theme="1"/>
        <rFont val="宋体"/>
        <charset val="134"/>
      </rPr>
      <t>小时</t>
    </r>
    <r>
      <rPr>
        <sz val="16"/>
        <color theme="1"/>
        <rFont val="宋体"/>
        <charset val="134"/>
      </rPr>
      <t>Monkey</t>
    </r>
    <r>
      <rPr>
        <sz val="16"/>
        <color theme="1"/>
        <rFont val="宋体"/>
        <charset val="134"/>
      </rPr>
      <t>中内存泄露进程数</t>
    </r>
  </si>
  <si>
    <r>
      <rPr>
        <sz val="16"/>
        <color theme="1"/>
        <rFont val="宋体"/>
        <charset val="134"/>
      </rPr>
      <t>monkey</t>
    </r>
    <r>
      <rPr>
        <sz val="16"/>
        <color theme="1"/>
        <rFont val="宋体"/>
        <charset val="134"/>
      </rPr>
      <t>运行过程中，以5分钟为间隔持续用dumsys meminfo抓取内存数据</t>
    </r>
  </si>
  <si>
    <t>脚本生成内存曲线图</t>
  </si>
  <si>
    <t>组合场景下的ANR次数</t>
  </si>
  <si>
    <t>路测运行结束以后，搜集日志，分析ANR次数</t>
  </si>
  <si>
    <t>依赖实车路测</t>
  </si>
  <si>
    <t>组合场景下的Crash次数</t>
  </si>
  <si>
    <t>路测运行结束以后，搜集日志，分析CRASH次数</t>
  </si>
  <si>
    <t>系统稳定状态下导航搜索</t>
  </si>
  <si>
    <t>强网</t>
  </si>
  <si>
    <t>开机Launcher出来以后等待3分钟，打开导航应用，输入目的地，点击搜索</t>
  </si>
  <si>
    <t>计算从点击搜索至界面稳定展示搜索结果</t>
  </si>
  <si>
    <t>开始帧：手指离开搜索按钮的瞬间
结束帧：展示搜索结果list的瞬间</t>
  </si>
  <si>
    <t>结束帧：开始加载搜索list的瞬间</t>
  </si>
  <si>
    <t>偏差较小，正常值（测试case也有更新，属于正常偏差）</t>
  </si>
  <si>
    <t>系统稳定状态下导航路径规划</t>
  </si>
  <si>
    <t>开机Launcher出来以后等待3分钟，打开导航应用，输入目的地，点击搜索，出现搜索列表以后点击路径规划按钮</t>
  </si>
  <si>
    <t>计算从点击路径规划按钮至界面稳定展示路径搜索结果</t>
  </si>
  <si>
    <t>开始帧：手指离开搜索结果的某个地点的瞬间
结束帧：展示路线规划页面（展示包括距离和时间的那个小框框）</t>
  </si>
  <si>
    <t>系统稳定状态下在线QQ音乐切歌</t>
  </si>
  <si>
    <t>开机Launcher出来以后等待3分钟，打开在线音乐应用，音乐播放以后，点击下一首</t>
  </si>
  <si>
    <t>计算从点击下一首至播放按钮从暂停到播放</t>
  </si>
  <si>
    <t>开始帧：手指离开下一首按钮的瞬间
结束帧：暂停按钮变成播放按钮的瞬间</t>
  </si>
  <si>
    <t>系统稳定状态下在线电台切换/FM</t>
  </si>
  <si>
    <t>开机Launcher出来以后等待3分钟，打开Fm应用，FM播放以后，点击下一首</t>
  </si>
  <si>
    <t>计算从点击下一首至FM成功切台</t>
  </si>
  <si>
    <t>开始帧：手指离开下一个台按钮的瞬间
结束帧：成功切换到下一个台并播放的瞬间</t>
  </si>
  <si>
    <t>系统稳定下，语音导航搜索时间</t>
  </si>
  <si>
    <t>开机Launcher出来以后等待3分钟，语音导航到xxx</t>
  </si>
  <si>
    <t>计算从语音最后一个字上屏结束至页面稳定展示搜索结果</t>
  </si>
  <si>
    <t>开始帧：指令文字完整上屏的瞬间
结束帧：完整展示搜索结果list的瞬间
深圳：导航去深圳北站
南京：导航去南京南京
北京：导航去天安门</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</si>
  <si>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</si>
  <si>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</si>
  <si>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</si>
  <si>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</si>
  <si>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</si>
  <si>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开始帧：指令文字完整上屏的瞬间
结束帧：完整展示路线规划页面的瞬间（出现一个距离、时长的框框）
深圳：导航去深圳北站
南京：导航去南京南京
北京：导航去天安门</t>
  </si>
  <si>
    <t>开始帧：回复TTS文字播报结束的瞬间</t>
  </si>
  <si>
    <t>系统稳定下，语音播放音乐</t>
  </si>
  <si>
    <t>开机Launcher出来以后等待3分钟，语音播放xxx</t>
  </si>
  <si>
    <t>计算从语音最后一个字上屏结束至音乐播放按钮播放状态</t>
  </si>
  <si>
    <t>开始帧：指令稳定上屏的瞬间
结束帧：回复文字稳定出现的瞬间（不需要等按钮变成播放）</t>
  </si>
  <si>
    <t>开始帧：TTS播放结束
结束帧：按钮变成播放态</t>
  </si>
  <si>
    <t>R06：2.833
对齐测试手法后R06：5.7</t>
  </si>
  <si>
    <t>系统稳定下，语音车控</t>
  </si>
  <si>
    <t>开机Launcher出来以后等待3分钟，语音打开天窗</t>
  </si>
  <si>
    <t>计算从语音最后一个字上屏结束至天窗开始开启</t>
  </si>
  <si>
    <t>开始帧：指令文字完整上屏的瞬间
结束帧：天窗开始打开的瞬间</t>
  </si>
  <si>
    <t>系统稳定下，语音系统控制</t>
  </si>
  <si>
    <t>开机Launcher出来以后等待3分钟，语音屏幕亮一点</t>
  </si>
  <si>
    <t>计算从语音最后一个字上屏结束至操作生效</t>
  </si>
  <si>
    <t>开始帧：指令文字完整上屏的瞬间
结束帧：屏幕亮度被调整的瞬间（如果是投屏的话就设置页面的亮度条）</t>
  </si>
  <si>
    <r>
      <rPr>
        <sz val="16"/>
        <color theme="1"/>
        <rFont val="宋体"/>
        <charset val="134"/>
      </rPr>
      <t xml:space="preserve">Power on </t>
    </r>
    <r>
      <rPr>
        <sz val="16"/>
        <color theme="1"/>
        <rFont val="宋体"/>
        <charset val="134"/>
      </rPr>
      <t>到账号自动登录时间</t>
    </r>
  </si>
  <si>
    <t>强网，账号已登录，未开启人脸识别</t>
  </si>
  <si>
    <r>
      <rPr>
        <sz val="16"/>
        <color theme="1"/>
        <rFont val="宋体"/>
        <charset val="134"/>
      </rPr>
      <t>计算从</t>
    </r>
    <r>
      <rPr>
        <sz val="16"/>
        <color theme="1"/>
        <rFont val="宋体"/>
        <charset val="134"/>
      </rPr>
      <t>launcher</t>
    </r>
    <r>
      <rPr>
        <sz val="16"/>
        <color theme="1"/>
        <rFont val="宋体"/>
        <charset val="134"/>
      </rPr>
      <t>界面启动第一帧到账号登录完成</t>
    </r>
  </si>
  <si>
    <t>开始帧：launcher出现第一帧
结束帧：账号头像和名字显示的瞬间</t>
  </si>
  <si>
    <r>
      <rPr>
        <sz val="16"/>
        <color theme="1"/>
        <rFont val="宋体"/>
        <charset val="134"/>
      </rPr>
      <t xml:space="preserve">Power on </t>
    </r>
    <r>
      <rPr>
        <sz val="16"/>
        <color theme="1"/>
        <rFont val="宋体"/>
        <charset val="134"/>
      </rPr>
      <t>到账号二维码出现时间</t>
    </r>
  </si>
  <si>
    <t>强网，账号未登录，未开启人脸识别</t>
  </si>
  <si>
    <r>
      <rPr>
        <sz val="16"/>
        <color theme="1"/>
        <rFont val="宋体"/>
        <charset val="134"/>
      </rPr>
      <t>计算从</t>
    </r>
    <r>
      <rPr>
        <sz val="16"/>
        <color theme="1"/>
        <rFont val="宋体"/>
        <charset val="134"/>
      </rPr>
      <t>launcher</t>
    </r>
    <r>
      <rPr>
        <sz val="16"/>
        <color theme="1"/>
        <rFont val="宋体"/>
        <charset val="134"/>
      </rPr>
      <t>界面启动第一帧到显示账号二维码稳定展示</t>
    </r>
  </si>
  <si>
    <t>开始帧：launcher出现第一帧
结束帧：跳转到二维码登录页并完整展示二维码的瞬间</t>
  </si>
  <si>
    <t>语音热启动时间</t>
  </si>
  <si>
    <r>
      <rPr>
        <sz val="16"/>
        <color theme="1"/>
        <rFont val="宋体"/>
        <charset val="134"/>
      </rPr>
      <t>1</t>
    </r>
    <r>
      <rPr>
        <sz val="16"/>
        <color theme="1"/>
        <rFont val="宋体"/>
        <charset val="134"/>
      </rPr>
      <t>、已经调起语音进程
2、点击语音唤醒图标</t>
    </r>
  </si>
  <si>
    <t>开始帧：手指离开页面语音唤醒图标的瞬间
结束帧：出现VPA的瞬间
注：需要此前使用过语音</t>
  </si>
  <si>
    <t>车机管家冷启动时间</t>
  </si>
  <si>
    <r>
      <rPr>
        <sz val="16"/>
        <color theme="1"/>
        <rFont val="宋体"/>
        <charset val="134"/>
      </rPr>
      <t>1</t>
    </r>
    <r>
      <rPr>
        <sz val="16"/>
        <color theme="1"/>
        <rFont val="宋体"/>
        <charset val="134"/>
      </rPr>
      <t>、系统启动，进入launcher后，等待3min
2、点击车机管家图标
3、进入车机管家首页</t>
    </r>
  </si>
  <si>
    <t>计算点击app图标到进入首页后完全展示的时间</t>
  </si>
  <si>
    <r>
      <rPr>
        <sz val="16"/>
        <color theme="1"/>
        <rFont val="宋体"/>
        <charset val="134"/>
      </rPr>
      <t>开始帧：手指离开</t>
    </r>
    <r>
      <rPr>
        <sz val="16"/>
        <color theme="1"/>
        <rFont val="宋体"/>
        <charset val="134"/>
      </rPr>
      <t>车机管家卡片的瞬间
结束帧：稳定展示车机管家页面的瞬间</t>
    </r>
  </si>
  <si>
    <t>车机管家热启动时间</t>
  </si>
  <si>
    <t>1、返回到上一页
2、再次点击车机管家图标
3、进入车机管家首页</t>
  </si>
  <si>
    <t>差异较小</t>
  </si>
  <si>
    <t>消息中心冷启动时间</t>
  </si>
  <si>
    <t>1、系统启动，进入launcher后，等待3min
2、点击消息盒子图标
3、进入消息盒子首页</t>
  </si>
  <si>
    <r>
      <rPr>
        <sz val="16"/>
        <color theme="1"/>
        <rFont val="宋体"/>
        <charset val="134"/>
      </rPr>
      <t>开始帧：手指离开个人中心消息盒子的瞬间
结束帧：完整展示消息盒子的页面的瞬间</t>
    </r>
    <r>
      <rPr>
        <sz val="16"/>
        <color theme="1"/>
        <rFont val="宋体"/>
        <charset val="134"/>
      </rPr>
      <t xml:space="preserve">
注：第一次进入</t>
    </r>
  </si>
  <si>
    <t>消息中心热启动时间</t>
  </si>
  <si>
    <t>1、返回到上一页
2、再次点击消息盒子图标
3、进入消息盒子首页</t>
  </si>
  <si>
    <t>开始帧：手指离开个人中心消息盒子的瞬间
结束帧：完整展示消息盒子的页面的瞬间
注：第一次进入</t>
  </si>
  <si>
    <t>随心看冷启动时间</t>
  </si>
  <si>
    <t>1、系统启动，进入launcher后，等待3min
2、点击随心看图标
3、进入随心看首页</t>
  </si>
  <si>
    <t>开始帧：手指离开随心看的瞬间
结束帧：随心看首页完整展示的瞬间</t>
  </si>
  <si>
    <t>结束帧：进入加载个大概框架即可，无需加载完整</t>
  </si>
  <si>
    <t>R06：5.633
R06对齐手法复测：10.06</t>
  </si>
  <si>
    <t>随心看热启动时间</t>
  </si>
  <si>
    <t>1、返回到上一页
2、再次点击随心看图标
3、进入随心看首页</t>
  </si>
  <si>
    <t>开始帧：手指离开随心看的瞬间
结束帧：随心看完整展示的瞬间</t>
  </si>
  <si>
    <t>launcher冷启动时间</t>
  </si>
  <si>
    <t>1、系统启动，黑屏状态
2、首次进入launcher</t>
  </si>
  <si>
    <t>开始帧：开机动画结束进入黑屏的瞬间
结束帧：launcher加载完成的瞬间</t>
  </si>
  <si>
    <t>开始帧：开机动画加载的瞬间</t>
  </si>
  <si>
    <t>车家互联冷启动时间</t>
  </si>
  <si>
    <r>
      <rPr>
        <sz val="16"/>
        <color theme="1"/>
        <rFont val="宋体"/>
        <charset val="134"/>
      </rPr>
      <t>1</t>
    </r>
    <r>
      <rPr>
        <sz val="16"/>
        <color theme="1"/>
        <rFont val="宋体"/>
        <charset val="134"/>
      </rPr>
      <t>、系统启动，进入launcher后，等待3min
2、点击车家互联图标
3、进入车家互联首页</t>
    </r>
  </si>
  <si>
    <r>
      <rPr>
        <sz val="16"/>
        <color theme="1"/>
        <rFont val="宋体"/>
        <charset val="134"/>
      </rPr>
      <t>开始帧：手指离开车家互联瞬间
结束帧：车家互联首页稳定展示的瞬间
注：需要绑定智能家居品牌的账号</t>
    </r>
    <r>
      <rPr>
        <sz val="16"/>
        <color theme="1"/>
        <rFont val="宋体"/>
        <charset val="134"/>
      </rPr>
      <t>，第一次进入</t>
    </r>
  </si>
  <si>
    <t>车家互联热启动时间</t>
  </si>
  <si>
    <t>1、返回到上一页
2、再次点击车家互联图标
3、进入车家互联首页</t>
  </si>
  <si>
    <t>开始帧：手指离开车家互联瞬间
结束帧：车家互联首页稳定展示的瞬间
注：需要绑定智能家居品牌的账号</t>
  </si>
  <si>
    <t>预约保养冷启动时间</t>
  </si>
  <si>
    <t>1、系统启动，进入launcher后，等待3min
2、点击预约保养图标
3、进入预约保养首页</t>
  </si>
  <si>
    <t>开始帧：手指离开预约保养的瞬间
结束帧：预约保养稳定展示的瞬间</t>
  </si>
  <si>
    <t>预约保养热启动时间</t>
  </si>
  <si>
    <t>1、返回到上一页
2、再次点击预约保养图标
3、进入预约保养首页</t>
  </si>
  <si>
    <t>账号冷启动时间</t>
  </si>
  <si>
    <t>1、系统启动，进入launcher后，等待3min
2、点击个人中心图标
3、进入个人中心首页</t>
  </si>
  <si>
    <t>开始帧：手指离开launcher头像的瞬间
结束帧；加载完整个人中心页面的瞬间</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</si>
  <si>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</si>
  <si>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</si>
  <si>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</si>
  <si>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</si>
  <si>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</si>
  <si>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</si>
  <si>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开始帧：手指离开launcher地图卡片的瞬间
结束帧；加载完整地图首页的瞬间</t>
  </si>
  <si>
    <t>结束帧：地图首页加载个大致框架即可，无需加载完整页面</t>
  </si>
  <si>
    <t>输入法冷启动时间</t>
  </si>
  <si>
    <t>1、系统启动，进入launcher后，等待3min
2、点击搜索图标
3、进入个性化档案首页</t>
  </si>
  <si>
    <t>开始帧：手指离开地图首页搜索框的瞬间
结束帧：输入法弹出来的瞬间
注：此前没有启动过输入法</t>
  </si>
  <si>
    <t>输入法热启动时间</t>
  </si>
  <si>
    <t>1、返回到上一页
2、再次点击个性化档案图标
3、进入个性化档案首页</t>
  </si>
  <si>
    <r>
      <rPr>
        <sz val="16"/>
        <color theme="1"/>
        <rFont val="宋体"/>
        <charset val="134"/>
      </rPr>
      <t>开始帧：手指离开地图首页搜索框的瞬间
结束帧：输入法弹出来的瞬间</t>
    </r>
    <r>
      <rPr>
        <sz val="16"/>
        <color theme="1"/>
        <rFont val="宋体"/>
        <charset val="134"/>
      </rPr>
      <t xml:space="preserve">
</t>
    </r>
    <r>
      <rPr>
        <sz val="16"/>
        <color theme="1"/>
        <rFont val="宋体"/>
        <charset val="134"/>
      </rPr>
      <t>注：此前启动过输入法</t>
    </r>
  </si>
  <si>
    <t>电影票冷启动时间</t>
  </si>
  <si>
    <t>1、系统启动，进入launcher后，等待3min
2、点击电影票图标
3、进入电影票场首页</t>
  </si>
  <si>
    <t>计算点击app图标到进入首页后电影名完全展示的时间</t>
  </si>
  <si>
    <t>开始帧：手指离开更多服务电影购票卡片的瞬间
结束帧：电影购票展示的瞬间（不需要等图片加载完，出现电影名等信息即可）
注：第一次进入</t>
  </si>
  <si>
    <t>电影票热启动时间</t>
  </si>
  <si>
    <t>1、返回到上一页
2、再次点击电影票图标
3、进入电影票首页</t>
  </si>
  <si>
    <t>开始帧：手指离开更多服务的瞬间
结束帧：电影购票展示的瞬间（不需要等图片加载完，出现电影名等信息即可）</t>
  </si>
  <si>
    <t>智慧停车场冷启动时间</t>
  </si>
  <si>
    <t>1、系统启动，进入launcher后，等待3min
2、点击智慧停车场图标
3、进入智慧停车场首页</t>
  </si>
  <si>
    <t>开始帧：手指离开更多服务智慧停车场的瞬间
结束帧：智慧停车场加载完整的瞬间
注：需要先绑定车牌，第一次进入</t>
  </si>
  <si>
    <t>R06:4.7
对齐手法后R06：5.68</t>
  </si>
  <si>
    <t>智慧停车场热启动时间</t>
  </si>
  <si>
    <t>1、返回到上一页
2、再次点击智慧停车场图标
3、进入智慧停车场首页</t>
  </si>
  <si>
    <t>开始帧：手指离开更多服务智慧停车场的瞬间
结束帧：智慧停车场加载完整的瞬间
注：
需要先绑定车牌</t>
  </si>
  <si>
    <t>外卖冷启动时间</t>
  </si>
  <si>
    <t>1、系统启动，进入launcher后，等待3min
2、点击外卖图标
3、进入外卖首页</t>
  </si>
  <si>
    <t>开始帧：手指离开更多服务外卖的瞬间
结束帧：外卖加载完整的瞬间
注：需要先登录账号并选择过收货地址，第一次进入</t>
  </si>
  <si>
    <t>外卖热启动时间</t>
  </si>
  <si>
    <t>1、返回到上一页
2、再次点击外卖图标
3、进入外卖首页</t>
  </si>
  <si>
    <t>开始帧：手指离开更多服务外卖的瞬间
结束帧：外卖加载完整的瞬间
注：
需要先登录账号并选择过收货地址</t>
  </si>
  <si>
    <t>酒店预定冷启动时间</t>
  </si>
  <si>
    <t>1、系统启动，进入launcher后，等待3min
2、点击酒店预订图标
3、进入酒店预订首页</t>
  </si>
  <si>
    <t>开始帧：手指离开更多服务酒店的瞬间
结束帧：酒店加载完整的瞬间，第一次进入</t>
  </si>
  <si>
    <t>酒店预定热启动时间</t>
  </si>
  <si>
    <t>1、返回到上一页
2、再次点击酒店预订图标
3、进入酒店预订首页</t>
  </si>
  <si>
    <t>开始帧：手指离开更多服务酒店的瞬间
结束帧：酒店加载完整的瞬间</t>
  </si>
  <si>
    <t>category</t>
  </si>
  <si>
    <t>Ford FO</t>
  </si>
  <si>
    <t>test item</t>
  </si>
  <si>
    <t>Spec</t>
  </si>
  <si>
    <t>Reference (0408)</t>
  </si>
  <si>
    <t>R11</t>
  </si>
  <si>
    <t>Test Result</t>
  </si>
  <si>
    <t>Tester</t>
  </si>
  <si>
    <t>BUG ID</t>
  </si>
  <si>
    <t>SW Version</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</si>
  <si>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</si>
  <si>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</si>
  <si>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</si>
  <si>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</si>
  <si>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</si>
  <si>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</si>
  <si>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</si>
  <si>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</si>
  <si>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</si>
  <si>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</si>
  <si>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</si>
  <si>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</si>
  <si>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</si>
  <si>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</si>
  <si>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</si>
  <si>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</si>
  <si>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</si>
  <si>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</si>
  <si>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</si>
  <si>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</si>
  <si>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</si>
  <si>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</si>
  <si>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</si>
  <si>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</si>
  <si>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</si>
  <si>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</si>
  <si>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</si>
  <si>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</si>
  <si>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</si>
  <si>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</si>
  <si>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无异常</t>
  </si>
  <si>
    <t>车辆在地图上显示或语音提示的位置与车辆实际位置应一致,且错误概率应</t>
  </si>
  <si>
    <t>距离累计误差</t>
  </si>
  <si>
    <t>power on手势滑动、放大、缩小地图响应速度（开发打测试桩提供给测试测，
开始播第一帧动画）</t>
  </si>
  <si>
    <t>快/一般/慢</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</si>
  <si>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</si>
  <si>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</si>
  <si>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</si>
  <si>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</si>
  <si>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</si>
  <si>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</si>
  <si>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</si>
  <si>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</si>
  <si>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</si>
  <si>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</si>
  <si>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</si>
  <si>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执行：放大地图</t>
  </si>
  <si>
    <t>离线车控指令响应时间</t>
  </si>
  <si>
    <t>执行：打开空调</t>
  </si>
  <si>
    <t>免唤醒命令词响应速度</t>
  </si>
  <si>
    <t>免唤醒命令词地图指令响应时间</t>
  </si>
  <si>
    <t>免唤醒命令词多媒体指令响应时间</t>
  </si>
  <si>
    <t>可见即可说响应时间</t>
  </si>
  <si>
    <t>执行：个人时光</t>
  </si>
  <si>
    <t>在线指令端到端响应时间</t>
  </si>
  <si>
    <t>执行：现在几点了</t>
  </si>
  <si>
    <t>离线指令端到端响应时间</t>
  </si>
  <si>
    <t>在线语音指令到首字上屏时间</t>
  </si>
  <si>
    <t>离线语音指令到首字上屏时间</t>
  </si>
  <si>
    <t>对话流界面启动时间</t>
  </si>
  <si>
    <t>FM/AM</t>
  </si>
  <si>
    <t>Wang Fin</t>
  </si>
  <si>
    <t>全电台扫描时间</t>
  </si>
  <si>
    <t>15s</t>
  </si>
  <si>
    <t>庄琼飞</t>
  </si>
  <si>
    <t>20220324_0655_EL27_R08.PRO</t>
  </si>
  <si>
    <t>Desay</t>
  </si>
  <si>
    <t>已经存在的电台切换 FM to FM/AM to AM</t>
  </si>
  <si>
    <t>网络电台到FM/AM</t>
  </si>
  <si>
    <t>2.5s</t>
  </si>
  <si>
    <t>Baidu/Desay</t>
  </si>
  <si>
    <t>多媒体</t>
  </si>
  <si>
    <t>Lu Chao</t>
  </si>
  <si>
    <t>随心听切歌响应时间</t>
  </si>
  <si>
    <t>随心听切USB播放时间</t>
  </si>
  <si>
    <t xml:space="preserve">2s </t>
  </si>
  <si>
    <t>电影</t>
  </si>
  <si>
    <t>搜索电影院时间</t>
  </si>
  <si>
    <t>搜索电影影片时间</t>
  </si>
  <si>
    <t>电影票下单时间（服务端测试）</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</si>
  <si>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</si>
  <si>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</si>
  <si>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</si>
  <si>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</si>
  <si>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</si>
  <si>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</si>
  <si>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</si>
  <si>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</si>
  <si>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</si>
  <si>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</si>
  <si>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所在目录</t>
  </si>
  <si>
    <t>App</t>
  </si>
  <si>
    <t>新版本ROM占用</t>
  </si>
  <si>
    <t>上版本ROM占用</t>
  </si>
  <si>
    <t>新版本RO占用</t>
  </si>
  <si>
    <t>上版本RO占用</t>
  </si>
  <si>
    <t>偏差超过5%需要说明</t>
  </si>
  <si>
    <t>Total</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</si>
  <si>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</si>
  <si>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</si>
  <si>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</si>
  <si>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</si>
  <si>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</si>
  <si>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</si>
  <si>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</si>
  <si>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</si>
  <si>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</si>
  <si>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</si>
  <si>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</si>
  <si>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</si>
  <si>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</si>
  <si>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</si>
  <si>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</si>
  <si>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</si>
  <si>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</si>
  <si>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</si>
  <si>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</si>
  <si>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</si>
  <si>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</si>
  <si>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</si>
  <si>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</si>
  <si>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</si>
  <si>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</si>
  <si>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</si>
  <si>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</si>
  <si>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</si>
  <si>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</si>
  <si>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</si>
  <si>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</si>
  <si>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</si>
  <si>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</si>
  <si>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</si>
  <si>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</si>
  <si>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</si>
  <si>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</si>
  <si>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</si>
  <si>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</si>
  <si>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</si>
  <si>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</si>
  <si>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</si>
  <si>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</si>
  <si>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</si>
  <si>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</si>
  <si>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</si>
  <si>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</si>
  <si>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</si>
  <si>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</si>
  <si>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</si>
  <si>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</si>
  <si>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</si>
  <si>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</si>
  <si>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</si>
  <si>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</si>
  <si>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</si>
  <si>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</si>
  <si>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</si>
  <si>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</si>
  <si>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</si>
  <si>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</si>
  <si>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</si>
  <si>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</si>
  <si>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</si>
  <si>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</si>
  <si>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</si>
  <si>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</si>
  <si>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</si>
  <si>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</si>
  <si>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</si>
  <si>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</si>
  <si>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</si>
  <si>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</si>
  <si>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</si>
  <si>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</si>
  <si>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</si>
  <si>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</si>
  <si>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</si>
  <si>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</si>
  <si>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</si>
  <si>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</si>
  <si>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</si>
  <si>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</si>
  <si>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</si>
  <si>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</si>
  <si>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</si>
  <si>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</si>
  <si>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</si>
  <si>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</si>
  <si>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</si>
  <si>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</si>
  <si>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</si>
  <si>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</si>
  <si>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</si>
  <si>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</si>
  <si>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</si>
  <si>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</si>
  <si>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</si>
  <si>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</si>
  <si>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</si>
  <si>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</si>
  <si>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</si>
  <si>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</si>
  <si>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</si>
  <si>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</si>
  <si>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</si>
  <si>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</si>
  <si>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</si>
  <si>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</si>
  <si>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</si>
  <si>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</si>
  <si>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</si>
  <si>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</si>
  <si>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</si>
  <si>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</si>
  <si>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</si>
  <si>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</si>
  <si>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</si>
  <si>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</si>
  <si>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</si>
  <si>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</si>
  <si>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</si>
  <si>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</si>
  <si>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</si>
  <si>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</si>
  <si>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</si>
  <si>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</si>
  <si>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</si>
  <si>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</si>
  <si>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</si>
  <si>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</si>
  <si>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</si>
  <si>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</si>
  <si>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</si>
  <si>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368K</t>
  </si>
  <si>
    <t>344K</t>
  </si>
  <si>
    <t>/SoaGatewayService/oat</t>
  </si>
  <si>
    <t>372K</t>
  </si>
  <si>
    <t>348K</t>
  </si>
  <si>
    <t>/SoaGatewayService</t>
  </si>
  <si>
    <t>552K</t>
  </si>
  <si>
    <t>524K</t>
  </si>
  <si>
    <t>/StatementService/oat/arm64</t>
  </si>
  <si>
    <t>96K</t>
  </si>
  <si>
    <t>/StatementService/oat</t>
  </si>
  <si>
    <t>/StatementService</t>
  </si>
  <si>
    <t>144K</t>
  </si>
  <si>
    <t>/StorageManager/oat/arm64</t>
  </si>
  <si>
    <t>1.8M</t>
  </si>
  <si>
    <t>/StorageManager/oat</t>
  </si>
  <si>
    <t>/StorageManager</t>
  </si>
  <si>
    <t>6.3M</t>
  </si>
  <si>
    <t>/SystemUI/oat/arm64</t>
  </si>
  <si>
    <t>9.3M</t>
  </si>
  <si>
    <t>/SystemUI/oat</t>
  </si>
  <si>
    <t>/SystemUI</t>
  </si>
  <si>
    <t>51M</t>
  </si>
  <si>
    <t>50M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</si>
  <si>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</si>
  <si>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</si>
  <si>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</si>
  <si>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</si>
  <si>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</si>
  <si>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</si>
  <si>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</si>
  <si>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</si>
  <si>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</si>
  <si>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</si>
  <si>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</si>
  <si>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</si>
  <si>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</si>
  <si>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</si>
  <si>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</si>
  <si>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</si>
  <si>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</si>
  <si>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</si>
  <si>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</si>
  <si>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</si>
  <si>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</si>
  <si>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</si>
  <si>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</si>
  <si>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</si>
  <si>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</si>
  <si>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</si>
  <si>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</si>
  <si>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</si>
  <si>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</si>
  <si>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</si>
  <si>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</si>
  <si>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</si>
  <si>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</si>
  <si>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/AutoFilm/oat</t>
  </si>
  <si>
    <t>/AutoFilm</t>
  </si>
  <si>
    <t>25M</t>
  </si>
  <si>
    <t>/AutoHotel/lib/arm</t>
  </si>
  <si>
    <t>392K</t>
  </si>
  <si>
    <t>/AutoHotel/lib</t>
  </si>
  <si>
    <t>396K</t>
  </si>
  <si>
    <t>/AutoHotel/oat/arm</t>
  </si>
  <si>
    <t>2.4M</t>
  </si>
  <si>
    <t>/AutoHotel/oat</t>
  </si>
  <si>
    <t>/AutoHotel</t>
  </si>
  <si>
    <t>16M</t>
  </si>
  <si>
    <t>/AutoWaimai/lib/arm</t>
  </si>
  <si>
    <t>/AutoWaimai/lib</t>
  </si>
  <si>
    <t>/AutoWaimai/oat/arm</t>
  </si>
  <si>
    <t>/AutoWaimai/oat</t>
  </si>
  <si>
    <t>/AutoWaimai</t>
  </si>
  <si>
    <t>29M</t>
  </si>
  <si>
    <t>/BaiduInput/lib/arm64</t>
  </si>
  <si>
    <t>/BaiduInput/lib</t>
  </si>
  <si>
    <t>/BaiduInput/oat/arm64</t>
  </si>
  <si>
    <t>/BaiduInput/oat</t>
  </si>
  <si>
    <t>/BaiduInput</t>
  </si>
  <si>
    <t>15M</t>
  </si>
  <si>
    <t>/BaiduMapAuto/lib/arm</t>
  </si>
  <si>
    <t>77M</t>
  </si>
  <si>
    <t>56M</t>
  </si>
  <si>
    <t>/BaiduMapAuto/lib</t>
  </si>
  <si>
    <t>/BaiduMapAuto/oat/arm</t>
  </si>
  <si>
    <t>6.9M</t>
  </si>
  <si>
    <t>/BaiduMapAuto/oat</t>
  </si>
  <si>
    <t>/BaiduMapAuto</t>
  </si>
  <si>
    <t>264M</t>
  </si>
  <si>
    <t>211M</t>
  </si>
  <si>
    <t>/BaiduSyncService/lib/arm64</t>
  </si>
  <si>
    <t>904K</t>
  </si>
  <si>
    <t>/BaiduSyncService/lib</t>
  </si>
  <si>
    <t>908K</t>
  </si>
  <si>
    <t>/BaiduSyncService/oat/arm64</t>
  </si>
  <si>
    <t>/BaiduSyncService/oat</t>
  </si>
  <si>
    <t>80K</t>
  </si>
  <si>
    <t>/BaiduSyncService</t>
  </si>
  <si>
    <t>6.5M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</si>
  <si>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</si>
  <si>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</si>
  <si>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</si>
  <si>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</si>
  <si>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</si>
  <si>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</si>
  <si>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</si>
  <si>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</si>
  <si>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</si>
  <si>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</si>
  <si>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</si>
  <si>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</si>
  <si>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</si>
  <si>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</si>
  <si>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</si>
  <si>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</si>
  <si>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</si>
  <si>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</si>
  <si>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</si>
  <si>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</si>
  <si>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</si>
  <si>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</si>
  <si>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</si>
  <si>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</si>
  <si>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</si>
  <si>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</si>
  <si>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</si>
  <si>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</si>
  <si>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</si>
  <si>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</si>
  <si>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</si>
  <si>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</si>
  <si>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</si>
  <si>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</si>
  <si>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</si>
  <si>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</si>
  <si>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3.6M</t>
  </si>
  <si>
    <t>/CaptivePortalLogin/oat/arm64</t>
  </si>
  <si>
    <t>/CaptivePortalLogin/oat</t>
  </si>
  <si>
    <t>/CaptivePortalLogin</t>
  </si>
  <si>
    <t>/Car2Home/lib/arm64</t>
  </si>
  <si>
    <t>600K</t>
  </si>
  <si>
    <t>/Car2Home/lib</t>
  </si>
  <si>
    <t>604K</t>
  </si>
  <si>
    <t>/Car2Home/oat/arm64</t>
  </si>
  <si>
    <t>2.3M</t>
  </si>
  <si>
    <t>/Car2Home/oat</t>
  </si>
  <si>
    <t>/Car2Home</t>
  </si>
  <si>
    <t>9.0M</t>
  </si>
  <si>
    <t>/CarLauncher/lib/arm64</t>
  </si>
  <si>
    <t>648K</t>
  </si>
  <si>
    <t>/CarLauncher/lib</t>
  </si>
  <si>
    <t>/CarLauncher/oat/arm64</t>
  </si>
  <si>
    <t>/CarLauncher/oat</t>
  </si>
  <si>
    <t>/CarLauncher</t>
  </si>
  <si>
    <t>254M</t>
  </si>
  <si>
    <t>241M</t>
  </si>
  <si>
    <t>/CarRadio/lib/arm64</t>
  </si>
  <si>
    <t>/CarRadio/lib</t>
  </si>
  <si>
    <t>/CarRadio/oat/arm64</t>
  </si>
  <si>
    <t>/CarRadio/oat</t>
  </si>
  <si>
    <t>/CarRadio</t>
  </si>
  <si>
    <t>36M</t>
  </si>
  <si>
    <t>34M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</si>
  <si>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</si>
  <si>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</si>
  <si>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</si>
  <si>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</si>
  <si>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</si>
  <si>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</si>
  <si>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</si>
  <si>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</si>
  <si>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</si>
  <si>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</si>
  <si>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</si>
  <si>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</si>
  <si>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</si>
  <si>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</si>
  <si>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</si>
  <si>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</si>
  <si>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</si>
  <si>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</si>
  <si>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</si>
  <si>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</si>
  <si>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</si>
  <si>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</si>
  <si>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</si>
  <si>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</si>
  <si>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</si>
  <si>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</si>
  <si>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</si>
  <si>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</si>
  <si>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</si>
  <si>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</si>
  <si>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</si>
  <si>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</si>
  <si>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</si>
  <si>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/DLNADMR/oat</t>
  </si>
  <si>
    <t>/DLNADMR</t>
  </si>
  <si>
    <t>12M</t>
  </si>
  <si>
    <t>/Dataplan/oat/arm64</t>
  </si>
  <si>
    <t>1.5M</t>
  </si>
  <si>
    <t>/Dataplan/oat</t>
  </si>
  <si>
    <t>/Dataplan</t>
  </si>
  <si>
    <t>10M</t>
  </si>
  <si>
    <t>/DemoMode/oat/arm64</t>
  </si>
  <si>
    <t>/DemoMode/oat</t>
  </si>
  <si>
    <t>/DemoMode</t>
  </si>
  <si>
    <t>/DeskClock/oat/arm64</t>
  </si>
  <si>
    <t>/DeskClock/oat</t>
  </si>
  <si>
    <t>/DeskClock</t>
  </si>
  <si>
    <t>7.1M</t>
  </si>
  <si>
    <t>/Diagnostic/oat/arm64</t>
  </si>
  <si>
    <t>/Diagnostic/oat</t>
  </si>
  <si>
    <t>/Diagnostic</t>
  </si>
  <si>
    <t>3.3M</t>
  </si>
  <si>
    <t>/DownloadProviderUi/oat/arm64</t>
  </si>
  <si>
    <t>/DownloadProviderUi/oat</t>
  </si>
  <si>
    <t>/DownloadProviderUi</t>
  </si>
  <si>
    <t>292K</t>
  </si>
  <si>
    <t>/DsvPower/oat/arm64</t>
  </si>
  <si>
    <t>3.2M</t>
  </si>
  <si>
    <t>/DsvPower/oat</t>
  </si>
  <si>
    <t>/DsvPower</t>
  </si>
  <si>
    <t>7.6M</t>
  </si>
  <si>
    <t>7.3M</t>
  </si>
  <si>
    <t>/DsvPowerService/oat/arm64</t>
  </si>
  <si>
    <t>588K</t>
  </si>
  <si>
    <t>584K</t>
  </si>
  <si>
    <t>/DsvPowerService/oat</t>
  </si>
  <si>
    <t>592K</t>
  </si>
  <si>
    <t>/DsvPowerService</t>
  </si>
  <si>
    <t>872K</t>
  </si>
  <si>
    <t>868K</t>
  </si>
  <si>
    <t>/DuerOSParking/lib/arm64</t>
  </si>
  <si>
    <t>3.0M</t>
  </si>
  <si>
    <t>/DuerOSParking/lib</t>
  </si>
  <si>
    <t>/DuerOSParking/oat/arm64</t>
  </si>
  <si>
    <t>/DuerOSParking/oat</t>
  </si>
  <si>
    <t>/DuerOSParking</t>
  </si>
  <si>
    <t>22M</t>
  </si>
  <si>
    <t>/DuerOSVPA/lib/arm64</t>
  </si>
  <si>
    <t>142M</t>
  </si>
  <si>
    <t>130M</t>
  </si>
  <si>
    <t>/DuerOSVPA/lib</t>
  </si>
  <si>
    <t>/DuerOSVPA/oat/arm64</t>
  </si>
  <si>
    <t>/DuerOSVPA/oat</t>
  </si>
  <si>
    <t>/DuerOSVPA</t>
  </si>
  <si>
    <t>295M</t>
  </si>
  <si>
    <t>278M</t>
  </si>
  <si>
    <t>/DuerOSVideoPlayer/lib/arm</t>
  </si>
  <si>
    <t>/DuerOSVideoPlayer/lib</t>
  </si>
  <si>
    <t>/DuerOSVideoPlayer/oat/arm</t>
  </si>
  <si>
    <t>/DuerOSVideoPlayer/oat</t>
  </si>
  <si>
    <t>/DuerOSVideoPlayer</t>
  </si>
  <si>
    <t>71M</t>
  </si>
  <si>
    <t>/EManual/oat/arm64</t>
  </si>
  <si>
    <t>6.2M</t>
  </si>
  <si>
    <t>/EManual/oat</t>
  </si>
  <si>
    <t>/EManual</t>
  </si>
  <si>
    <t>27M</t>
  </si>
  <si>
    <t>26M</t>
  </si>
  <si>
    <t>/EasterEgg/oat/arm64</t>
  </si>
  <si>
    <t>/EasterEgg/oat</t>
  </si>
  <si>
    <t>520K</t>
  </si>
  <si>
    <t>/EasterEgg</t>
  </si>
  <si>
    <t>756K</t>
  </si>
  <si>
    <t>/EngModeService/oat/arm64</t>
  </si>
  <si>
    <t>312K</t>
  </si>
  <si>
    <t>/EngModeService/oat</t>
  </si>
  <si>
    <t>316K</t>
  </si>
  <si>
    <t>/EngModeService</t>
  </si>
  <si>
    <t>812K</t>
  </si>
  <si>
    <t>/EngineerMode/lib/arm64</t>
  </si>
  <si>
    <t>2.7M</t>
  </si>
  <si>
    <t>/EngineerMode/lib</t>
  </si>
  <si>
    <t>/EngineerMode/oat/arm64</t>
  </si>
  <si>
    <t>5.6M</t>
  </si>
  <si>
    <t>/EngineerMode/oat</t>
  </si>
  <si>
    <t>/EngineerMode</t>
  </si>
  <si>
    <t>18M</t>
  </si>
  <si>
    <t>/EnhancedMemory/lib/arm64</t>
  </si>
  <si>
    <t>/EnhancedMemory/lib</t>
  </si>
  <si>
    <t>/EnhancedMemory/oat/arm64</t>
  </si>
  <si>
    <t>120K</t>
  </si>
  <si>
    <t>/EnhancedMemory/oat</t>
  </si>
  <si>
    <t>124K</t>
  </si>
  <si>
    <t>/EnhancedMemory</t>
  </si>
  <si>
    <t>23M</t>
  </si>
  <si>
    <t>/Exchange2/oat/arm64</t>
  </si>
  <si>
    <t>/Exchange2/oat</t>
  </si>
  <si>
    <t>/Exchange2</t>
  </si>
  <si>
    <t>4.7M</t>
  </si>
  <si>
    <t>/ExoplayerDemo/oat/arm64</t>
  </si>
  <si>
    <t>636K</t>
  </si>
  <si>
    <t>/ExoplayerDemo/oat</t>
  </si>
  <si>
    <t>640K</t>
  </si>
  <si>
    <t>/ExoplayerDemo</t>
  </si>
  <si>
    <t>944K</t>
  </si>
  <si>
    <t>/ExtShared/oat/arm64</t>
  </si>
  <si>
    <t>/ExtShared/oat</t>
  </si>
  <si>
    <t>/ExtShared</t>
  </si>
  <si>
    <t>/FaceID/lib/arm64</t>
  </si>
  <si>
    <t>/FaceID/lib</t>
  </si>
  <si>
    <t>/FaceID/oat/arm64</t>
  </si>
  <si>
    <t>/FaceID/oat</t>
  </si>
  <si>
    <t>/FaceID</t>
  </si>
  <si>
    <t>/FaceOS/lib/arm</t>
  </si>
  <si>
    <t>884K</t>
  </si>
  <si>
    <t>/FaceOS/lib</t>
  </si>
  <si>
    <t>888K</t>
  </si>
  <si>
    <t>/FaceOS/oat/arm</t>
  </si>
  <si>
    <t>/FaceOS/oat</t>
  </si>
  <si>
    <t>/FaceOS</t>
  </si>
  <si>
    <t>17M</t>
  </si>
  <si>
    <t>/FordAccount/lib/arm64</t>
  </si>
  <si>
    <t>1.4M</t>
  </si>
  <si>
    <t>/FordAccount/lib</t>
  </si>
  <si>
    <t>/FordAccount/oat/arm64</t>
  </si>
  <si>
    <t>6.0M</t>
  </si>
  <si>
    <t>5.9M</t>
  </si>
  <si>
    <t>/FordAccount/oat</t>
  </si>
  <si>
    <t>/FordAccount</t>
  </si>
  <si>
    <t>/FordCloudService/oat/arm64</t>
  </si>
  <si>
    <t>4.4M</t>
  </si>
  <si>
    <t>4.8M</t>
  </si>
  <si>
    <t>/FordCloudService/oat</t>
  </si>
  <si>
    <t>/FordCloudService</t>
  </si>
  <si>
    <t>/FordCredit/oat/arm64</t>
  </si>
  <si>
    <t>/FordCredit/oat</t>
  </si>
  <si>
    <t>/FordCredit</t>
  </si>
  <si>
    <t>/FordVPA/oat/arm64</t>
  </si>
  <si>
    <t>/FordVPA/oat</t>
  </si>
  <si>
    <t>/FordVPA</t>
  </si>
  <si>
    <t>125M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</si>
  <si>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</si>
  <si>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</si>
  <si>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</si>
  <si>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</si>
  <si>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</si>
  <si>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</si>
  <si>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</si>
  <si>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</si>
  <si>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</si>
  <si>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</si>
  <si>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</si>
  <si>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</si>
  <si>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</si>
  <si>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580K</t>
  </si>
  <si>
    <t>/HardKeyService/oat</t>
  </si>
  <si>
    <t>/HardKeyService</t>
  </si>
  <si>
    <t>828K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</si>
  <si>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</si>
  <si>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</si>
  <si>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</si>
  <si>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</si>
  <si>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</si>
  <si>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</si>
  <si>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</si>
  <si>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</si>
  <si>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</si>
  <si>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</si>
  <si>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</si>
  <si>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</si>
  <si>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</si>
  <si>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</si>
  <si>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</si>
  <si>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</si>
  <si>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</si>
  <si>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</si>
  <si>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42M</t>
  </si>
  <si>
    <t>/MediaInteractService/oat/arm64</t>
  </si>
  <si>
    <t>2.5M</t>
  </si>
  <si>
    <t>/MediaInteractService/oat</t>
  </si>
  <si>
    <t>/MediaInteractService</t>
  </si>
  <si>
    <t>4.2M</t>
  </si>
  <si>
    <t>/MessageServer/lib/arm64</t>
  </si>
  <si>
    <t>/MessageServer/lib</t>
  </si>
  <si>
    <t>/MessageServer/oat/arm64</t>
  </si>
  <si>
    <t>92K</t>
  </si>
  <si>
    <t>/MessageServer/oat</t>
  </si>
  <si>
    <t>/MessageServer</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</si>
  <si>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</si>
  <si>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</si>
  <si>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</si>
  <si>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</si>
  <si>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</si>
  <si>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</si>
  <si>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</si>
  <si>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</si>
  <si>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</si>
  <si>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</si>
  <si>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</si>
  <si>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</si>
  <si>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</si>
  <si>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</si>
  <si>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</si>
  <si>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</si>
  <si>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</si>
  <si>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</si>
  <si>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/PhotoTable</t>
  </si>
  <si>
    <t>/PicManager/oat/arm64</t>
  </si>
  <si>
    <t>/PicManager/oat</t>
  </si>
  <si>
    <t>/PicManager</t>
  </si>
  <si>
    <t>11M</t>
  </si>
  <si>
    <t>/QTIDiagServices/oat/arm64</t>
  </si>
  <si>
    <t>/QTIDiagServices/oat</t>
  </si>
  <si>
    <t>/QTIDiagServices</t>
  </si>
  <si>
    <t>/QuickSearchBox/oat/arm64</t>
  </si>
  <si>
    <t>/QuickSearchBox/oat</t>
  </si>
  <si>
    <t>556K</t>
  </si>
  <si>
    <t>/QuickSearchBox</t>
  </si>
  <si>
    <t>/RVCSupport/oat/arm64</t>
  </si>
  <si>
    <t>4.3M</t>
  </si>
  <si>
    <t>/RVCSupport/oat</t>
  </si>
  <si>
    <t>/RVCSupport</t>
  </si>
  <si>
    <t>19M</t>
  </si>
  <si>
    <t>/RelaxMode/oat/arm64</t>
  </si>
  <si>
    <t>/RelaxMode/oat</t>
  </si>
  <si>
    <t>/RelaxMode</t>
  </si>
  <si>
    <t>/RootDetector/oat/arm64</t>
  </si>
  <si>
    <t>/RootDetector/oat</t>
  </si>
  <si>
    <t>/RootDetector</t>
  </si>
  <si>
    <t>/SVBtMusic/oat/arm64</t>
  </si>
  <si>
    <t>4.0M</t>
  </si>
  <si>
    <t>4.1M</t>
  </si>
  <si>
    <t>/SVBtMusic/oat</t>
  </si>
  <si>
    <t>/SVBtMusic</t>
  </si>
  <si>
    <t>21M</t>
  </si>
  <si>
    <t>/SVBtPhone/oat/arm64</t>
  </si>
  <si>
    <t>5.2M</t>
  </si>
  <si>
    <t>/SVBtPhone/oat</t>
  </si>
  <si>
    <t>/SVBtPhone</t>
  </si>
  <si>
    <t>41M</t>
  </si>
  <si>
    <t>40M</t>
  </si>
  <si>
    <t>/SVECall/oat/arm64</t>
  </si>
  <si>
    <t>/SVECall/oat</t>
  </si>
  <si>
    <t>/SVECall</t>
  </si>
  <si>
    <t>3.9M</t>
  </si>
  <si>
    <t>/SVHavc/lib/arm64</t>
  </si>
  <si>
    <t>/SVHavc/lib</t>
  </si>
  <si>
    <t>/SVHavc/oat/arm64</t>
  </si>
  <si>
    <t>/SVHavc/oat</t>
  </si>
  <si>
    <t>/SVHavc</t>
  </si>
  <si>
    <t>43M</t>
  </si>
  <si>
    <t>/SVSettings/lib/arm64</t>
  </si>
  <si>
    <t>2.8M</t>
  </si>
  <si>
    <t>/SVSettings/lib</t>
  </si>
  <si>
    <t>/SVSettings/oat/arm64</t>
  </si>
  <si>
    <t>/SVSettings/oat</t>
  </si>
  <si>
    <t>/SVSettings</t>
  </si>
  <si>
    <t>290M</t>
  </si>
  <si>
    <t>/SecureApp/lib/arm64</t>
  </si>
  <si>
    <t>836K</t>
  </si>
  <si>
    <t>/SecureApp/lib</t>
  </si>
  <si>
    <t>840K</t>
  </si>
  <si>
    <t>/SecureApp/oat/arm64</t>
  </si>
  <si>
    <t>/SecureApp/oat</t>
  </si>
  <si>
    <t>/SecureApp</t>
  </si>
  <si>
    <t>24M</t>
  </si>
  <si>
    <t>/SmartScene/oat/arm64</t>
  </si>
  <si>
    <t>/SmartScene/oat</t>
  </si>
  <si>
    <t>/SmartScene</t>
  </si>
  <si>
    <t>/Stk/oat/arm64</t>
  </si>
  <si>
    <t>/Stk/oat</t>
  </si>
  <si>
    <t>128K</t>
  </si>
  <si>
    <t>/Stk</t>
  </si>
  <si>
    <t>/SurpriseMessage/oat/arm64</t>
  </si>
  <si>
    <t>/SurpriseMessage/oat</t>
  </si>
  <si>
    <t>/SurpriseMessage</t>
  </si>
  <si>
    <t>/SystemUpdate/lib/arm64</t>
  </si>
  <si>
    <t>/SystemUpdate/lib</t>
  </si>
  <si>
    <t>/SystemUpdate/oat/arm64</t>
  </si>
  <si>
    <t>/SystemUpdate/oat</t>
  </si>
  <si>
    <t>/SystemUpdate</t>
  </si>
  <si>
    <t>/TSPService/oat/arm64</t>
  </si>
  <si>
    <t>/TSPService/oat</t>
  </si>
  <si>
    <t>/TSPService</t>
  </si>
  <si>
    <t>/UserDictionaryProvider/oat/arm64</t>
  </si>
  <si>
    <t>/UserDictionaryProvider/oat</t>
  </si>
  <si>
    <t>/UserDictionaryProvider</t>
  </si>
  <si>
    <t>/V2ILite/oat/arm64</t>
  </si>
  <si>
    <t>4.9M</t>
  </si>
  <si>
    <t>7.5M</t>
  </si>
  <si>
    <t>/V2ILite/oat</t>
  </si>
  <si>
    <t>/V2ILite</t>
  </si>
  <si>
    <t>/VehicleAccessService/oat/arm64</t>
  </si>
  <si>
    <t>/VehicleAccessService/oat</t>
  </si>
  <si>
    <t>/VehicleAccessService</t>
  </si>
  <si>
    <t>/VehicleCenterService/lib/arm64</t>
  </si>
  <si>
    <t>/VehicleCenterService/lib</t>
  </si>
  <si>
    <t>/VehicleCenterService/oat/arm64</t>
  </si>
  <si>
    <t>/VehicleCenterService/oat</t>
  </si>
  <si>
    <t>/VehicleCenterService</t>
  </si>
  <si>
    <t>35M</t>
  </si>
  <si>
    <t>/VoiceControlService/oat/arm64</t>
  </si>
  <si>
    <t>/VoiceControlService/oat</t>
  </si>
  <si>
    <t>/VoiceControlService</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</si>
  <si>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</si>
  <si>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</si>
  <si>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</si>
  <si>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</si>
  <si>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</si>
  <si>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</si>
  <si>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</si>
  <si>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</si>
  <si>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</si>
  <si>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</si>
  <si>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</si>
  <si>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</si>
  <si>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</si>
  <si>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</si>
  <si>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</si>
  <si>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</si>
  <si>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</si>
  <si>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</si>
  <si>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/messaging/oat</t>
  </si>
  <si>
    <t>/messaging</t>
  </si>
  <si>
    <t>/radioapp/oat/arm64</t>
  </si>
  <si>
    <t>/radioapp/oat</t>
  </si>
  <si>
    <t>/radioapp</t>
  </si>
  <si>
    <t>/uimremoteclient/oat/arm64</t>
  </si>
  <si>
    <t>84K</t>
  </si>
  <si>
    <t>/uimremoteclient/oat</t>
  </si>
  <si>
    <t>/uimremoteclient</t>
  </si>
  <si>
    <t>/uimremoteserver/oat/arm64</t>
  </si>
  <si>
    <t>/uimremoteserver/oat</t>
  </si>
  <si>
    <t>/uimremoteserver</t>
  </si>
  <si>
    <t>112K</t>
  </si>
  <si>
    <t>/webview/oat/arm</t>
  </si>
  <si>
    <t>2.0M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</si>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</sst>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6">
    <numFmt numFmtId="176" formatCode="0.00_ "/>
    <numFmt numFmtId="177" formatCode="0.0_);[Red]\(0.0\)"/>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62">
    <font>
      <sz val="12"/>
      <name val="等线"/>
      <charset val="134"/>
      <scheme val="minor"/>
    </font>
    <font>
      <sz val="11"/>
      <color theme="1"/>
      <name val="等线"/>
      <charset val="134"/>
      <scheme val="minor"/>
    </font>
    <font>
      <sz val="11"/>
      <name val="等线"/>
      <charset val="134"/>
      <scheme val="minor"/>
    </font>
    <font>
      <sz val="11"/>
      <color rgb="FF000000"/>
      <name val="等线"/>
      <charset val="134"/>
    </font>
    <font>
      <sz val="11"/>
      <color rgb="FF000000"/>
      <name val="等线"/>
      <charset val="134"/>
      <scheme val="minor"/>
    </font>
    <font>
      <b/>
      <sz val="14"/>
      <color theme="1"/>
      <name val="等线"/>
      <charset val="134"/>
      <scheme val="minor"/>
    </font>
    <font>
      <sz val="10"/>
      <color theme="1"/>
      <name val="Microsoft YaHei"/>
      <charset val="134"/>
    </font>
    <font>
      <sz val="10.5"/>
      <color theme="1"/>
      <name val="等线"/>
      <charset val="134"/>
      <scheme val="minor"/>
    </font>
    <font>
      <sz val="11"/>
      <color rgb="FFFF0000"/>
      <name val="等线"/>
      <charset val="134"/>
      <scheme val="minor"/>
    </font>
    <font>
      <sz val="16"/>
      <color theme="1"/>
      <name val="宋体"/>
      <charset val="134"/>
    </font>
    <font>
      <sz val="16"/>
      <name val="宋体"/>
      <charset val="134"/>
    </font>
    <font>
      <sz val="11"/>
      <color theme="1"/>
      <name val="宋体"/>
      <charset val="134"/>
    </font>
    <font>
      <b/>
      <sz val="16"/>
      <color theme="1"/>
      <name val="宋体"/>
      <charset val="134"/>
    </font>
    <font>
      <b/>
      <sz val="16"/>
      <color rgb="FF000000"/>
      <name val="宋体"/>
      <charset val="134"/>
    </font>
    <font>
      <sz val="16"/>
      <color rgb="FF000000"/>
      <name val="SimSun"/>
      <charset val="134"/>
    </font>
    <font>
      <sz val="16"/>
      <color rgb="FF000000"/>
      <name val="宋体"/>
      <charset val="134"/>
    </font>
    <font>
      <sz val="16"/>
      <color rgb="FF000000"/>
      <name val="Verdana Pro"/>
      <charset val="1"/>
    </font>
    <font>
      <sz val="16"/>
      <color theme="1"/>
      <name val="Verdana Pro"/>
      <charset val="1"/>
    </font>
    <font>
      <b/>
      <sz val="16"/>
      <color theme="1"/>
      <name val="宋体"/>
      <charset val="134"/>
    </font>
    <font>
      <sz val="16"/>
      <color rgb="FF000000"/>
      <name val="Verdana Pro"/>
      <charset val="134"/>
    </font>
    <font>
      <sz val="16"/>
      <color theme="1"/>
      <name val="Verdana Pro"/>
      <charset val="134"/>
    </font>
    <font>
      <b/>
      <sz val="11"/>
      <color theme="1"/>
      <name val="等线"/>
      <charset val="134"/>
      <scheme val="minor"/>
    </font>
    <font>
      <sz val="10"/>
      <name val="等线"/>
      <charset val="134"/>
      <scheme val="minor"/>
    </font>
    <font>
      <sz val="12"/>
      <color rgb="FF000000"/>
      <name val="等线"/>
      <charset val="134"/>
      <scheme val="minor"/>
    </font>
    <font>
      <b/>
      <sz val="11"/>
      <name val="等线"/>
      <charset val="134"/>
      <scheme val="minor"/>
    </font>
    <font>
      <b/>
      <sz val="12"/>
      <color theme="1"/>
      <name val="宋体"/>
      <charset val="134"/>
    </font>
    <font>
      <sz val="12"/>
      <color rgb="FF000000"/>
      <name val="宋体"/>
      <charset val="134"/>
    </font>
    <font>
      <sz val="12"/>
      <color rgb="FFFF0000"/>
      <name val="宋体"/>
      <charset val="134"/>
    </font>
    <font>
      <sz val="12"/>
      <color theme="1"/>
      <name val="等线"/>
      <charset val="134"/>
      <scheme val="minor"/>
    </font>
    <font>
      <sz val="12"/>
      <color rgb="FF00B050"/>
      <name val="等线"/>
      <charset val="134"/>
      <scheme val="minor"/>
    </font>
    <font>
      <sz val="12"/>
      <color theme="1"/>
      <name val="宋体"/>
      <charset val="134"/>
    </font>
    <font>
      <sz val="12"/>
      <color rgb="FF000000"/>
      <name val="Arial"/>
      <charset val="0"/>
    </font>
    <font>
      <b/>
      <sz val="12"/>
      <color rgb="FF000000"/>
      <name val="宋体-简"/>
      <charset val="0"/>
    </font>
    <font>
      <b/>
      <sz val="12"/>
      <color rgb="FF000000"/>
      <name val="Arial"/>
      <charset val="0"/>
    </font>
    <font>
      <u/>
      <sz val="12"/>
      <color theme="10"/>
      <name val="等线"/>
      <charset val="134"/>
      <scheme val="minor"/>
    </font>
    <font>
      <sz val="7.5"/>
      <color rgb="FF000000"/>
      <name val="Arial"/>
      <charset val="0"/>
    </font>
    <font>
      <b/>
      <sz val="11"/>
      <name val="宋体"/>
      <charset val="134"/>
    </font>
    <font>
      <sz val="11"/>
      <name val="宋体"/>
      <charset val="134"/>
    </font>
    <font>
      <b/>
      <sz val="11"/>
      <color rgb="FFFF0000"/>
      <name val="宋体"/>
      <charset val="134"/>
    </font>
    <font>
      <sz val="10.5"/>
      <color theme="1"/>
      <name val="宋体"/>
      <charset val="134"/>
    </font>
    <font>
      <sz val="11"/>
      <color rgb="FFFA7D00"/>
      <name val="等线"/>
      <charset val="0"/>
      <scheme val="minor"/>
    </font>
    <font>
      <sz val="11"/>
      <color theme="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sz val="11"/>
      <color theme="1"/>
      <name val="等线"/>
      <charset val="134"/>
      <scheme val="minor"/>
    </font>
    <font>
      <i/>
      <sz val="11"/>
      <color rgb="FF7F7F7F"/>
      <name val="等线"/>
      <charset val="0"/>
      <scheme val="minor"/>
    </font>
    <font>
      <u/>
      <sz val="12"/>
      <color theme="10"/>
      <name val="等线"/>
      <charset val="134"/>
      <scheme val="minor"/>
    </font>
    <font>
      <b/>
      <sz val="15"/>
      <color theme="3"/>
      <name val="等线"/>
      <charset val="134"/>
      <scheme val="minor"/>
    </font>
    <font>
      <u/>
      <sz val="11"/>
      <color rgb="FF800080"/>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b/>
      <sz val="11"/>
      <color rgb="FF3F3F3F"/>
      <name val="等线"/>
      <charset val="0"/>
      <scheme val="minor"/>
    </font>
    <font>
      <sz val="11"/>
      <color rgb="FF9C6500"/>
      <name val="等线"/>
      <charset val="0"/>
      <scheme val="minor"/>
    </font>
    <font>
      <sz val="11"/>
      <color rgb="FFFF0000"/>
      <name val="等线"/>
      <charset val="0"/>
      <scheme val="minor"/>
    </font>
    <font>
      <sz val="11"/>
      <color rgb="FF9C0006"/>
      <name val="等线"/>
      <charset val="0"/>
      <scheme val="minor"/>
    </font>
    <font>
      <b/>
      <sz val="18"/>
      <color theme="3"/>
      <name val="等线"/>
      <charset val="134"/>
      <scheme val="minor"/>
    </font>
    <font>
      <sz val="11"/>
      <color rgb="FF3F3F76"/>
      <name val="等线"/>
      <charset val="0"/>
      <scheme val="minor"/>
    </font>
    <font>
      <sz val="16"/>
      <color rgb="FFFF0000"/>
      <name val="宋体"/>
      <charset val="134"/>
    </font>
    <font>
      <sz val="11"/>
      <color rgb="FF000000"/>
      <name val="等线"/>
      <charset val="0"/>
      <scheme val="minor"/>
    </font>
  </fonts>
  <fills count="48">
    <fill>
      <patternFill patternType="none"/>
    </fill>
    <fill>
      <patternFill patternType="gray125"/>
    </fill>
    <fill>
      <patternFill patternType="solid">
        <fgColor rgb="FFFF0000"/>
        <bgColor indexed="64"/>
      </patternFill>
    </fill>
    <fill>
      <patternFill patternType="solid">
        <fgColor theme="7" tint="0.799645985290078"/>
        <bgColor indexed="64"/>
      </patternFill>
    </fill>
    <fill>
      <patternFill patternType="solid">
        <fgColor theme="0"/>
        <bgColor indexed="64"/>
      </patternFill>
    </fill>
    <fill>
      <patternFill patternType="solid">
        <fgColor rgb="FFFFFF00"/>
        <bgColor indexed="64"/>
      </patternFill>
    </fill>
    <fill>
      <patternFill patternType="solid">
        <fgColor theme="4" tint="0.399914548173467"/>
        <bgColor indexed="64"/>
      </patternFill>
    </fill>
    <fill>
      <patternFill patternType="solid">
        <fgColor theme="7" tint="0.39991454817346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9DC3E6"/>
        <bgColor indexed="64"/>
      </patternFill>
    </fill>
    <fill>
      <patternFill patternType="solid">
        <fgColor rgb="FF00B0F0"/>
        <bgColor indexed="64"/>
      </patternFill>
    </fill>
    <fill>
      <patternFill patternType="solid">
        <fgColor rgb="FF00B050"/>
        <bgColor indexed="64"/>
      </patternFill>
    </fill>
    <fill>
      <patternFill patternType="solid">
        <fgColor rgb="FFF5F5F5"/>
        <bgColor indexed="64"/>
      </patternFill>
    </fill>
    <fill>
      <patternFill patternType="solid">
        <fgColor rgb="FF9CC2E5"/>
        <bgColor indexed="64"/>
      </patternFill>
    </fill>
    <fill>
      <patternFill patternType="solid">
        <fgColor rgb="FFFFFFFF"/>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rgb="FFFFCC99"/>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rgb="FF000000"/>
      </top>
      <bottom style="medium">
        <color rgb="FF000000"/>
      </bottom>
      <diagonal/>
    </border>
    <border>
      <left/>
      <right/>
      <top style="medium">
        <color rgb="FF000000"/>
      </top>
      <bottom style="medium">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0" fontId="1" fillId="0" borderId="0"/>
    <xf numFmtId="0" fontId="1" fillId="0" borderId="0"/>
    <xf numFmtId="0" fontId="1" fillId="0" borderId="0"/>
    <xf numFmtId="0" fontId="41" fillId="45" borderId="0" applyNumberFormat="0" applyBorder="0" applyAlignment="0" applyProtection="0">
      <alignment vertical="center"/>
    </xf>
    <xf numFmtId="0" fontId="43" fillId="44" borderId="0" applyNumberFormat="0" applyBorder="0" applyAlignment="0" applyProtection="0">
      <alignment vertical="center"/>
    </xf>
    <xf numFmtId="0" fontId="41" fillId="43" borderId="0" applyNumberFormat="0" applyBorder="0" applyAlignment="0" applyProtection="0">
      <alignment vertical="center"/>
    </xf>
    <xf numFmtId="0" fontId="59" fillId="47" borderId="34" applyNumberFormat="0" applyAlignment="0" applyProtection="0">
      <alignment vertical="center"/>
    </xf>
    <xf numFmtId="0" fontId="43" fillId="39" borderId="0" applyNumberFormat="0" applyBorder="0" applyAlignment="0" applyProtection="0">
      <alignment vertical="center"/>
    </xf>
    <xf numFmtId="0" fontId="43" fillId="42" borderId="0" applyNumberFormat="0" applyBorder="0" applyAlignment="0" applyProtection="0">
      <alignment vertical="center"/>
    </xf>
    <xf numFmtId="44" fontId="45" fillId="0" borderId="0" applyFont="0" applyFill="0" applyBorder="0" applyAlignment="0" applyProtection="0">
      <alignment vertical="center"/>
    </xf>
    <xf numFmtId="0" fontId="41" fillId="41" borderId="0" applyNumberFormat="0" applyBorder="0" applyAlignment="0" applyProtection="0">
      <alignment vertical="center"/>
    </xf>
    <xf numFmtId="9" fontId="45" fillId="0" borderId="0" applyFont="0" applyFill="0" applyBorder="0" applyAlignment="0" applyProtection="0">
      <alignment vertical="center"/>
    </xf>
    <xf numFmtId="0" fontId="41" fillId="26" borderId="0" applyNumberFormat="0" applyBorder="0" applyAlignment="0" applyProtection="0">
      <alignment vertical="center"/>
    </xf>
    <xf numFmtId="0" fontId="41" fillId="30" borderId="0" applyNumberFormat="0" applyBorder="0" applyAlignment="0" applyProtection="0">
      <alignment vertical="center"/>
    </xf>
    <xf numFmtId="0" fontId="41" fillId="19" borderId="0" applyNumberFormat="0" applyBorder="0" applyAlignment="0" applyProtection="0">
      <alignment vertical="center"/>
    </xf>
    <xf numFmtId="0" fontId="41" fillId="24" borderId="0" applyNumberFormat="0" applyBorder="0" applyAlignment="0" applyProtection="0">
      <alignment vertical="center"/>
    </xf>
    <xf numFmtId="0" fontId="41" fillId="36" borderId="0" applyNumberFormat="0" applyBorder="0" applyAlignment="0" applyProtection="0">
      <alignment vertical="center"/>
    </xf>
    <xf numFmtId="0" fontId="50" fillId="28" borderId="34" applyNumberFormat="0" applyAlignment="0" applyProtection="0">
      <alignment vertical="center"/>
    </xf>
    <xf numFmtId="0" fontId="41" fillId="46" borderId="0" applyNumberFormat="0" applyBorder="0" applyAlignment="0" applyProtection="0">
      <alignment vertical="center"/>
    </xf>
    <xf numFmtId="0" fontId="55" fillId="34" borderId="0" applyNumberFormat="0" applyBorder="0" applyAlignment="0" applyProtection="0">
      <alignment vertical="center"/>
    </xf>
    <xf numFmtId="0" fontId="43" fillId="33" borderId="0" applyNumberFormat="0" applyBorder="0" applyAlignment="0" applyProtection="0">
      <alignment vertical="center"/>
    </xf>
    <xf numFmtId="0" fontId="53" fillId="31" borderId="0" applyNumberFormat="0" applyBorder="0" applyAlignment="0" applyProtection="0">
      <alignment vertical="center"/>
    </xf>
    <xf numFmtId="0" fontId="43" fillId="32" borderId="0" applyNumberFormat="0" applyBorder="0" applyAlignment="0" applyProtection="0">
      <alignment vertical="center"/>
    </xf>
    <xf numFmtId="0" fontId="52" fillId="0" borderId="36" applyNumberFormat="0" applyFill="0" applyAlignment="0" applyProtection="0">
      <alignment vertical="center"/>
    </xf>
    <xf numFmtId="0" fontId="57" fillId="35" borderId="0" applyNumberFormat="0" applyBorder="0" applyAlignment="0" applyProtection="0">
      <alignment vertical="center"/>
    </xf>
    <xf numFmtId="0" fontId="51" fillId="29" borderId="35" applyNumberFormat="0" applyAlignment="0" applyProtection="0">
      <alignment vertical="center"/>
    </xf>
    <xf numFmtId="0" fontId="54" fillId="28" borderId="37" applyNumberFormat="0" applyAlignment="0" applyProtection="0">
      <alignment vertical="center"/>
    </xf>
    <xf numFmtId="0" fontId="48" fillId="0" borderId="32" applyNumberFormat="0" applyFill="0" applyAlignment="0" applyProtection="0">
      <alignment vertical="center"/>
    </xf>
    <xf numFmtId="0" fontId="46" fillId="0" borderId="0" applyNumberFormat="0" applyFill="0" applyBorder="0" applyAlignment="0" applyProtection="0">
      <alignment vertical="center"/>
    </xf>
    <xf numFmtId="0" fontId="43" fillId="38" borderId="0" applyNumberFormat="0" applyBorder="0" applyAlignment="0" applyProtection="0">
      <alignment vertical="center"/>
    </xf>
    <xf numFmtId="0" fontId="42" fillId="0" borderId="0" applyNumberFormat="0" applyFill="0" applyBorder="0" applyAlignment="0" applyProtection="0">
      <alignment vertical="center"/>
    </xf>
    <xf numFmtId="42" fontId="45" fillId="0" borderId="0" applyFont="0" applyFill="0" applyBorder="0" applyAlignment="0" applyProtection="0">
      <alignment vertical="center"/>
    </xf>
    <xf numFmtId="0" fontId="43" fillId="23" borderId="0" applyNumberFormat="0" applyBorder="0" applyAlignment="0" applyProtection="0">
      <alignment vertical="center"/>
    </xf>
    <xf numFmtId="43" fontId="45" fillId="0" borderId="0" applyFont="0" applyFill="0" applyBorder="0" applyAlignment="0" applyProtection="0">
      <alignment vertical="center"/>
    </xf>
    <xf numFmtId="0" fontId="49"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43" fillId="22" borderId="0" applyNumberFormat="0" applyBorder="0" applyAlignment="0" applyProtection="0">
      <alignment vertical="center"/>
    </xf>
    <xf numFmtId="0" fontId="56" fillId="0" borderId="0" applyNumberFormat="0" applyFill="0" applyBorder="0" applyAlignment="0" applyProtection="0">
      <alignment vertical="center"/>
    </xf>
    <xf numFmtId="0" fontId="41" fillId="21" borderId="0" applyNumberFormat="0" applyBorder="0" applyAlignment="0" applyProtection="0">
      <alignment vertical="center"/>
    </xf>
    <xf numFmtId="0" fontId="45" fillId="20" borderId="33" applyNumberFormat="0" applyFont="0" applyAlignment="0" applyProtection="0">
      <alignment vertical="center"/>
    </xf>
    <xf numFmtId="0" fontId="43" fillId="25" borderId="0" applyNumberFormat="0" applyBorder="0" applyAlignment="0" applyProtection="0">
      <alignment vertical="center"/>
    </xf>
    <xf numFmtId="0" fontId="41" fillId="40" borderId="0" applyNumberFormat="0" applyBorder="0" applyAlignment="0" applyProtection="0">
      <alignment vertical="center"/>
    </xf>
    <xf numFmtId="0" fontId="43" fillId="27" borderId="0" applyNumberFormat="0" applyBorder="0" applyAlignment="0" applyProtection="0">
      <alignment vertical="center"/>
    </xf>
    <xf numFmtId="0" fontId="47" fillId="0" borderId="0" applyNumberFormat="0" applyFill="0" applyBorder="0" applyAlignment="0" applyProtection="0">
      <alignment vertical="center"/>
    </xf>
    <xf numFmtId="41" fontId="45" fillId="0" borderId="0" applyFont="0" applyFill="0" applyBorder="0" applyAlignment="0" applyProtection="0">
      <alignment vertical="center"/>
    </xf>
    <xf numFmtId="0" fontId="44" fillId="0" borderId="32" applyNumberFormat="0" applyFill="0" applyAlignment="0" applyProtection="0">
      <alignment vertical="center"/>
    </xf>
    <xf numFmtId="0" fontId="43" fillId="18" borderId="0" applyNumberFormat="0" applyBorder="0" applyAlignment="0" applyProtection="0">
      <alignment vertical="center"/>
    </xf>
    <xf numFmtId="0" fontId="1" fillId="0" borderId="0"/>
    <xf numFmtId="0" fontId="42" fillId="0" borderId="31" applyNumberFormat="0" applyFill="0" applyAlignment="0" applyProtection="0">
      <alignment vertical="center"/>
    </xf>
    <xf numFmtId="0" fontId="41" fillId="17" borderId="0" applyNumberFormat="0" applyBorder="0" applyAlignment="0" applyProtection="0">
      <alignment vertical="center"/>
    </xf>
    <xf numFmtId="0" fontId="43" fillId="37" borderId="0" applyNumberFormat="0" applyBorder="0" applyAlignment="0" applyProtection="0">
      <alignment vertical="center"/>
    </xf>
    <xf numFmtId="0" fontId="40" fillId="0" borderId="30" applyNumberFormat="0" applyFill="0" applyAlignment="0" applyProtection="0">
      <alignment vertical="center"/>
    </xf>
  </cellStyleXfs>
  <cellXfs count="207">
    <xf numFmtId="0" fontId="0" fillId="0" borderId="0" xfId="0">
      <alignment vertical="center"/>
    </xf>
    <xf numFmtId="0" fontId="1" fillId="0" borderId="0" xfId="48"/>
    <xf numFmtId="0" fontId="2" fillId="0" borderId="0" xfId="48" applyFont="1"/>
    <xf numFmtId="0" fontId="1" fillId="0" borderId="1" xfId="48" applyBorder="1" applyAlignment="1">
      <alignment vertical="center"/>
    </xf>
    <xf numFmtId="0" fontId="3" fillId="0" borderId="1" xfId="0" applyFont="1" applyBorder="1">
      <alignment vertical="center"/>
    </xf>
    <xf numFmtId="0" fontId="1" fillId="0" borderId="1" xfId="48" applyBorder="1" applyAlignment="1">
      <alignment horizontal="center" vertical="center" wrapText="1"/>
    </xf>
    <xf numFmtId="0" fontId="4" fillId="0" borderId="2" xfId="0" applyFont="1" applyBorder="1">
      <alignment vertical="center"/>
    </xf>
    <xf numFmtId="0" fontId="2" fillId="0" borderId="1" xfId="48" applyFont="1" applyBorder="1" applyAlignment="1">
      <alignment vertical="center"/>
    </xf>
    <xf numFmtId="10" fontId="2" fillId="0" borderId="1" xfId="48" applyNumberFormat="1" applyFont="1" applyBorder="1" applyAlignment="1">
      <alignment vertical="center"/>
    </xf>
    <xf numFmtId="0" fontId="1" fillId="0" borderId="3" xfId="48" applyBorder="1" applyAlignment="1">
      <alignment horizontal="center" vertical="center" wrapText="1"/>
    </xf>
    <xf numFmtId="0" fontId="1" fillId="0" borderId="4" xfId="48" applyBorder="1" applyAlignment="1">
      <alignment horizontal="center" vertical="center" wrapText="1"/>
    </xf>
    <xf numFmtId="10" fontId="1" fillId="0" borderId="0" xfId="48" applyNumberFormat="1"/>
    <xf numFmtId="0" fontId="1" fillId="0" borderId="3" xfId="48" applyBorder="1" applyAlignment="1">
      <alignment horizontal="center" vertical="center"/>
    </xf>
    <xf numFmtId="0" fontId="1" fillId="0" borderId="1" xfId="48" applyBorder="1"/>
    <xf numFmtId="0" fontId="4" fillId="0" borderId="2" xfId="0" applyFont="1" applyBorder="1" applyAlignment="1"/>
    <xf numFmtId="0" fontId="1" fillId="0" borderId="4" xfId="48" applyBorder="1" applyAlignment="1">
      <alignment horizontal="center" vertical="center"/>
    </xf>
    <xf numFmtId="10" fontId="2" fillId="2" borderId="1" xfId="48" applyNumberFormat="1" applyFont="1" applyFill="1" applyBorder="1" applyAlignment="1">
      <alignment vertical="center"/>
    </xf>
    <xf numFmtId="0" fontId="1" fillId="0" borderId="1" xfId="48" applyBorder="1" applyAlignment="1">
      <alignment horizontal="left" vertical="top"/>
    </xf>
    <xf numFmtId="0" fontId="4" fillId="0" borderId="2" xfId="0" applyFont="1" applyBorder="1" applyAlignment="1">
      <alignment horizontal="left" vertical="top"/>
    </xf>
    <xf numFmtId="0" fontId="1" fillId="0" borderId="1" xfId="48" applyBorder="1" applyAlignment="1">
      <alignment horizontal="left"/>
    </xf>
    <xf numFmtId="0" fontId="4" fillId="0" borderId="2" xfId="0" applyFont="1" applyBorder="1" applyAlignment="1">
      <alignment horizontal="left"/>
    </xf>
    <xf numFmtId="0" fontId="1" fillId="0" borderId="2" xfId="48" applyBorder="1" applyAlignment="1">
      <alignment horizontal="center" vertical="center"/>
    </xf>
    <xf numFmtId="0" fontId="1" fillId="0" borderId="0" xfId="3" applyAlignment="1">
      <alignment horizontal="left" wrapText="1"/>
    </xf>
    <xf numFmtId="0" fontId="1" fillId="0" borderId="0" xfId="3" applyAlignment="1">
      <alignment horizontal="left" vertical="center" wrapText="1"/>
    </xf>
    <xf numFmtId="10" fontId="1" fillId="0" borderId="0" xfId="3" applyNumberFormat="1" applyAlignment="1">
      <alignment horizontal="left" wrapText="1"/>
    </xf>
    <xf numFmtId="0" fontId="5" fillId="3" borderId="5" xfId="3" applyFont="1" applyFill="1" applyBorder="1" applyAlignment="1">
      <alignment horizontal="left" wrapText="1"/>
    </xf>
    <xf numFmtId="0" fontId="5" fillId="3" borderId="5" xfId="3" applyFont="1" applyFill="1" applyBorder="1" applyAlignment="1">
      <alignment horizontal="left" vertical="center" wrapText="1"/>
    </xf>
    <xf numFmtId="0" fontId="1" fillId="0" borderId="5" xfId="3" applyBorder="1" applyAlignment="1">
      <alignment horizontal="left" vertical="top" wrapText="1"/>
    </xf>
    <xf numFmtId="0" fontId="1" fillId="0" borderId="5" xfId="2" applyBorder="1" applyAlignment="1">
      <alignment horizontal="left" wrapText="1"/>
    </xf>
    <xf numFmtId="0" fontId="1" fillId="0" borderId="5" xfId="3" applyBorder="1" applyAlignment="1">
      <alignment horizontal="left" vertical="center" wrapText="1"/>
    </xf>
    <xf numFmtId="0" fontId="6" fillId="0" borderId="5" xfId="0" applyFont="1" applyBorder="1" applyAlignment="1">
      <alignment horizontal="left" vertical="center" wrapText="1"/>
    </xf>
    <xf numFmtId="0" fontId="0" fillId="0" borderId="5" xfId="0" applyBorder="1" applyAlignment="1">
      <alignment horizontal="left"/>
    </xf>
    <xf numFmtId="0" fontId="1" fillId="0" borderId="5" xfId="2" applyBorder="1" applyAlignment="1">
      <alignment horizontal="left" vertical="center" wrapText="1"/>
    </xf>
    <xf numFmtId="0" fontId="0" fillId="0" borderId="5" xfId="0" applyBorder="1" applyAlignment="1">
      <alignment horizontal="left" wrapText="1"/>
    </xf>
    <xf numFmtId="0" fontId="1" fillId="4" borderId="5" xfId="3" applyFill="1" applyBorder="1" applyAlignment="1">
      <alignment horizontal="left" vertical="center" wrapText="1"/>
    </xf>
    <xf numFmtId="0" fontId="4" fillId="0" borderId="5" xfId="2" applyFont="1" applyBorder="1" applyAlignment="1">
      <alignment horizontal="left" vertical="center" wrapText="1"/>
    </xf>
    <xf numFmtId="0" fontId="1" fillId="0" borderId="5" xfId="3" applyBorder="1" applyAlignment="1">
      <alignment horizontal="left" wrapText="1"/>
    </xf>
    <xf numFmtId="177" fontId="1" fillId="4" borderId="5" xfId="3" applyNumberFormat="1" applyFill="1" applyBorder="1" applyAlignment="1">
      <alignment horizontal="left" vertical="center" wrapText="1"/>
    </xf>
    <xf numFmtId="0" fontId="5" fillId="3" borderId="6" xfId="3" applyFont="1" applyFill="1" applyBorder="1" applyAlignment="1">
      <alignment horizontal="left" vertical="center" wrapText="1"/>
    </xf>
    <xf numFmtId="0" fontId="1" fillId="0" borderId="1" xfId="3" applyBorder="1" applyAlignment="1">
      <alignment horizontal="left" wrapText="1"/>
    </xf>
    <xf numFmtId="177" fontId="1" fillId="0" borderId="5" xfId="3" applyNumberFormat="1" applyBorder="1" applyAlignment="1">
      <alignment horizontal="left" vertical="center" wrapText="1"/>
    </xf>
    <xf numFmtId="0" fontId="1" fillId="0" borderId="6" xfId="3" applyBorder="1" applyAlignment="1">
      <alignment horizontal="left" vertical="center" wrapText="1"/>
    </xf>
    <xf numFmtId="0" fontId="1" fillId="0" borderId="1" xfId="3" applyBorder="1" applyAlignment="1">
      <alignment horizontal="center" wrapText="1"/>
    </xf>
    <xf numFmtId="0" fontId="3" fillId="0" borderId="1" xfId="3" applyFont="1" applyBorder="1" applyAlignment="1">
      <alignment horizontal="center" vertical="center" wrapText="1"/>
    </xf>
    <xf numFmtId="0" fontId="3" fillId="0" borderId="1" xfId="3" applyFont="1" applyBorder="1" applyAlignment="1">
      <alignment horizontal="left"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5" xfId="48" applyFont="1" applyBorder="1" applyAlignment="1">
      <alignment horizontal="left" vertical="center"/>
    </xf>
    <xf numFmtId="0" fontId="4" fillId="0" borderId="1" xfId="0" applyFont="1" applyBorder="1" applyAlignment="1">
      <alignment horizontal="left" wrapText="1"/>
    </xf>
    <xf numFmtId="10" fontId="1" fillId="0" borderId="1" xfId="3" applyNumberFormat="1" applyBorder="1" applyAlignment="1">
      <alignment horizontal="left" wrapText="1"/>
    </xf>
    <xf numFmtId="10" fontId="8" fillId="0" borderId="1" xfId="3" applyNumberFormat="1" applyFont="1" applyBorder="1" applyAlignment="1">
      <alignment horizontal="left" wrapText="1"/>
    </xf>
    <xf numFmtId="0" fontId="9" fillId="5" borderId="0" xfId="0" applyFont="1" applyFill="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10" fontId="10" fillId="0" borderId="0" xfId="0" applyNumberFormat="1" applyFont="1" applyAlignment="1">
      <alignment horizontal="left" vertical="center"/>
    </xf>
    <xf numFmtId="0" fontId="12" fillId="6" borderId="1" xfId="0" applyFont="1" applyFill="1" applyBorder="1" applyAlignment="1">
      <alignment horizontal="left" vertical="center"/>
    </xf>
    <xf numFmtId="0" fontId="12" fillId="6" borderId="1" xfId="0" applyFont="1" applyFill="1" applyBorder="1" applyAlignment="1">
      <alignment horizontal="left" vertical="center" wrapText="1" readingOrder="1"/>
    </xf>
    <xf numFmtId="0" fontId="9" fillId="0" borderId="1" xfId="0" applyFont="1" applyBorder="1" applyAlignment="1">
      <alignment horizontal="left" vertical="center"/>
    </xf>
    <xf numFmtId="0" fontId="9" fillId="0" borderId="1" xfId="0" applyFont="1" applyBorder="1" applyAlignment="1">
      <alignment horizontal="left" vertical="center" wrapText="1" readingOrder="1"/>
    </xf>
    <xf numFmtId="0" fontId="9" fillId="5" borderId="1" xfId="0" applyFont="1" applyFill="1" applyBorder="1" applyAlignment="1">
      <alignment horizontal="left" vertical="center"/>
    </xf>
    <xf numFmtId="0" fontId="9" fillId="5" borderId="1" xfId="0" applyFont="1" applyFill="1" applyBorder="1" applyAlignment="1">
      <alignment horizontal="left" vertical="center" wrapText="1" readingOrder="1"/>
    </xf>
    <xf numFmtId="0" fontId="9" fillId="0" borderId="1" xfId="0" applyFont="1" applyBorder="1" applyAlignment="1">
      <alignment horizontal="left" vertical="center" wrapText="1"/>
    </xf>
    <xf numFmtId="0" fontId="12" fillId="6"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49" fontId="9" fillId="0" borderId="1" xfId="0" applyNumberFormat="1" applyFont="1" applyBorder="1" applyAlignment="1">
      <alignment horizontal="left" vertical="center" wrapText="1"/>
    </xf>
    <xf numFmtId="49" fontId="9" fillId="5" borderId="1" xfId="0" applyNumberFormat="1" applyFont="1" applyFill="1" applyBorder="1" applyAlignment="1">
      <alignment horizontal="left" vertical="center" wrapText="1"/>
    </xf>
    <xf numFmtId="49" fontId="9" fillId="0" borderId="1" xfId="0" applyNumberFormat="1" applyFont="1" applyBorder="1" applyAlignment="1">
      <alignment horizontal="left" vertical="center"/>
    </xf>
    <xf numFmtId="0" fontId="9" fillId="2" borderId="1" xfId="0" applyFont="1" applyFill="1" applyBorder="1" applyAlignment="1">
      <alignment horizontal="left" vertical="center" wrapText="1"/>
    </xf>
    <xf numFmtId="0" fontId="12" fillId="7"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15" fillId="0" borderId="1" xfId="0" applyFont="1" applyBorder="1" applyAlignment="1">
      <alignment horizontal="left" vertical="center"/>
    </xf>
    <xf numFmtId="0" fontId="14" fillId="8" borderId="1" xfId="0" applyFont="1" applyFill="1" applyBorder="1" applyAlignment="1">
      <alignment horizontal="left" vertical="center" wrapText="1"/>
    </xf>
    <xf numFmtId="0" fontId="15" fillId="0" borderId="1" xfId="0" applyFont="1" applyBorder="1" applyAlignment="1">
      <alignment horizontal="center" vertical="center"/>
    </xf>
    <xf numFmtId="0" fontId="16"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5" fillId="0" borderId="1" xfId="0" applyFont="1" applyBorder="1" applyAlignment="1">
      <alignment horizontal="left" vertical="center" wrapText="1"/>
    </xf>
    <xf numFmtId="10" fontId="15" fillId="0" borderId="1" xfId="0" applyNumberFormat="1" applyFont="1" applyBorder="1" applyAlignment="1">
      <alignment horizontal="left" vertical="center"/>
    </xf>
    <xf numFmtId="10" fontId="15" fillId="0" borderId="1" xfId="0" applyNumberFormat="1" applyFont="1" applyBorder="1" applyAlignment="1">
      <alignment horizontal="left" vertical="center" wrapText="1"/>
    </xf>
    <xf numFmtId="10" fontId="9" fillId="0" borderId="1" xfId="0" applyNumberFormat="1" applyFont="1" applyBorder="1" applyAlignment="1">
      <alignment horizontal="left" vertical="center"/>
    </xf>
    <xf numFmtId="10" fontId="10" fillId="0" borderId="1" xfId="0" applyNumberFormat="1" applyFont="1" applyBorder="1" applyAlignment="1">
      <alignment horizontal="left" vertical="center"/>
    </xf>
    <xf numFmtId="0" fontId="18" fillId="9" borderId="1" xfId="0" applyFont="1" applyFill="1" applyBorder="1" applyAlignment="1">
      <alignment horizontal="center" vertical="center" wrapText="1"/>
    </xf>
    <xf numFmtId="0" fontId="19" fillId="0" borderId="1" xfId="0" applyFont="1" applyBorder="1" applyAlignment="1">
      <alignment horizontal="center" wrapText="1"/>
    </xf>
    <xf numFmtId="10" fontId="10" fillId="0" borderId="1" xfId="0" applyNumberFormat="1" applyFont="1" applyFill="1" applyBorder="1" applyAlignment="1">
      <alignment horizontal="left" vertical="center"/>
    </xf>
    <xf numFmtId="10" fontId="10" fillId="0" borderId="1" xfId="0" applyNumberFormat="1" applyFont="1" applyFill="1" applyBorder="1" applyAlignment="1">
      <alignment horizontal="left" vertical="center"/>
    </xf>
    <xf numFmtId="0" fontId="15" fillId="0" borderId="1" xfId="0" applyFont="1" applyBorder="1" applyAlignment="1">
      <alignment horizontal="center" wrapText="1"/>
    </xf>
    <xf numFmtId="0" fontId="19" fillId="0" borderId="1" xfId="0" applyFont="1" applyBorder="1" applyAlignment="1">
      <alignment horizontal="center"/>
    </xf>
    <xf numFmtId="0" fontId="20" fillId="0" borderId="1" xfId="0" applyFont="1" applyBorder="1" applyAlignment="1">
      <alignment horizontal="center" wrapText="1"/>
    </xf>
    <xf numFmtId="0" fontId="1" fillId="0" borderId="0" xfId="1"/>
    <xf numFmtId="10" fontId="1" fillId="0" borderId="0" xfId="1" applyNumberFormat="1"/>
    <xf numFmtId="0" fontId="2" fillId="0" borderId="0" xfId="1" applyFont="1"/>
    <xf numFmtId="0" fontId="21" fillId="10" borderId="1" xfId="1" applyFont="1" applyFill="1" applyBorder="1"/>
    <xf numFmtId="0" fontId="22" fillId="0" borderId="1" xfId="1" applyFont="1" applyBorder="1" applyAlignment="1">
      <alignment horizontal="justify" vertical="center"/>
    </xf>
    <xf numFmtId="0" fontId="1" fillId="0" borderId="1" xfId="1" applyBorder="1"/>
    <xf numFmtId="0" fontId="3" fillId="0" borderId="1" xfId="1" applyFont="1" applyBorder="1"/>
    <xf numFmtId="0" fontId="1" fillId="5" borderId="7" xfId="1" applyFill="1" applyBorder="1" applyAlignment="1">
      <alignment horizontal="center"/>
    </xf>
    <xf numFmtId="10" fontId="1" fillId="0" borderId="1" xfId="1" applyNumberFormat="1" applyBorder="1"/>
    <xf numFmtId="0" fontId="1" fillId="0" borderId="1" xfId="1" applyBorder="1" applyAlignment="1">
      <alignment horizontal="right"/>
    </xf>
    <xf numFmtId="0" fontId="3" fillId="0" borderId="1" xfId="1" applyFont="1" applyBorder="1" applyAlignment="1">
      <alignment horizontal="right"/>
    </xf>
    <xf numFmtId="0" fontId="3" fillId="0" borderId="0" xfId="1" applyFont="1" applyAlignment="1">
      <alignment horizontal="right"/>
    </xf>
    <xf numFmtId="9" fontId="1" fillId="0" borderId="1" xfId="1" applyNumberFormat="1" applyBorder="1"/>
    <xf numFmtId="10" fontId="3" fillId="0" borderId="1" xfId="1" applyNumberFormat="1" applyFont="1" applyBorder="1"/>
    <xf numFmtId="9" fontId="1" fillId="0" borderId="0" xfId="1" applyNumberFormat="1"/>
    <xf numFmtId="0" fontId="3" fillId="0" borderId="0" xfId="1" applyFont="1"/>
    <xf numFmtId="10" fontId="1" fillId="5" borderId="7" xfId="1" applyNumberFormat="1" applyFill="1" applyBorder="1" applyAlignment="1">
      <alignment horizontal="center"/>
    </xf>
    <xf numFmtId="0" fontId="1" fillId="11" borderId="7" xfId="1" applyFill="1" applyBorder="1" applyAlignment="1">
      <alignment horizontal="center"/>
    </xf>
    <xf numFmtId="10" fontId="21" fillId="10" borderId="1" xfId="1" applyNumberFormat="1" applyFont="1" applyFill="1" applyBorder="1"/>
    <xf numFmtId="10" fontId="1" fillId="0" borderId="8" xfId="1" applyNumberFormat="1" applyBorder="1"/>
    <xf numFmtId="10" fontId="4" fillId="0" borderId="1" xfId="0" applyNumberFormat="1" applyFont="1" applyBorder="1" applyAlignment="1">
      <alignment horizontal="right"/>
    </xf>
    <xf numFmtId="10" fontId="4" fillId="0" borderId="0" xfId="0" applyNumberFormat="1" applyFont="1" applyAlignment="1">
      <alignment horizontal="right"/>
    </xf>
    <xf numFmtId="0" fontId="1" fillId="0" borderId="0" xfId="1" applyAlignment="1">
      <alignment horizontal="right"/>
    </xf>
    <xf numFmtId="10" fontId="4" fillId="0" borderId="2" xfId="0" applyNumberFormat="1" applyFont="1" applyBorder="1" applyAlignment="1">
      <alignment horizontal="right"/>
    </xf>
    <xf numFmtId="10" fontId="1" fillId="0" borderId="1" xfId="1" applyNumberFormat="1" applyBorder="1" applyAlignment="1">
      <alignment horizontal="right"/>
    </xf>
    <xf numFmtId="10" fontId="23" fillId="0" borderId="2" xfId="0" applyNumberFormat="1" applyFont="1" applyBorder="1" applyAlignment="1">
      <alignment horizontal="right"/>
    </xf>
    <xf numFmtId="10" fontId="4" fillId="0" borderId="9" xfId="0" applyNumberFormat="1" applyFont="1" applyBorder="1" applyAlignment="1">
      <alignment horizontal="right"/>
    </xf>
    <xf numFmtId="10" fontId="3" fillId="0" borderId="10" xfId="1" applyNumberFormat="1" applyFont="1" applyBorder="1" applyAlignment="1">
      <alignment horizontal="center"/>
    </xf>
    <xf numFmtId="10" fontId="4" fillId="0" borderId="4" xfId="0" applyNumberFormat="1" applyFont="1" applyBorder="1" applyAlignment="1">
      <alignment horizontal="right"/>
    </xf>
    <xf numFmtId="10" fontId="4" fillId="0" borderId="5" xfId="0" applyNumberFormat="1" applyFont="1" applyBorder="1" applyAlignment="1">
      <alignment horizontal="right"/>
    </xf>
    <xf numFmtId="10" fontId="4" fillId="0" borderId="8" xfId="0" applyNumberFormat="1" applyFont="1" applyBorder="1" applyAlignment="1">
      <alignment horizontal="right"/>
    </xf>
    <xf numFmtId="0" fontId="4" fillId="0" borderId="8" xfId="0" applyFont="1" applyBorder="1" applyAlignment="1"/>
    <xf numFmtId="0" fontId="4" fillId="0" borderId="0" xfId="0" applyFont="1" applyAlignment="1"/>
    <xf numFmtId="0" fontId="4" fillId="0" borderId="9" xfId="0" applyFont="1" applyBorder="1" applyAlignment="1"/>
    <xf numFmtId="0" fontId="23" fillId="0" borderId="9" xfId="0" applyFont="1" applyBorder="1" applyAlignment="1"/>
    <xf numFmtId="9" fontId="4" fillId="0" borderId="9" xfId="0" applyNumberFormat="1" applyFont="1" applyBorder="1" applyAlignment="1">
      <alignment horizontal="right"/>
    </xf>
    <xf numFmtId="10" fontId="23" fillId="0" borderId="9" xfId="0" applyNumberFormat="1" applyFont="1" applyBorder="1" applyAlignment="1">
      <alignment horizontal="right"/>
    </xf>
    <xf numFmtId="10" fontId="1" fillId="0" borderId="11" xfId="1" applyNumberFormat="1" applyBorder="1" applyAlignment="1">
      <alignment horizontal="center"/>
    </xf>
    <xf numFmtId="0" fontId="1" fillId="0" borderId="11" xfId="1" applyBorder="1" applyAlignment="1">
      <alignment horizontal="center"/>
    </xf>
    <xf numFmtId="0" fontId="4" fillId="0" borderId="1" xfId="0" applyFont="1" applyBorder="1" applyAlignment="1"/>
    <xf numFmtId="9" fontId="4" fillId="0" borderId="8" xfId="0" applyNumberFormat="1" applyFont="1" applyBorder="1" applyAlignment="1">
      <alignment horizontal="right"/>
    </xf>
    <xf numFmtId="10" fontId="4" fillId="0" borderId="12" xfId="0" applyNumberFormat="1" applyFont="1" applyBorder="1" applyAlignment="1">
      <alignment horizontal="right"/>
    </xf>
    <xf numFmtId="0" fontId="4" fillId="0" borderId="12" xfId="0" applyFont="1" applyBorder="1" applyAlignment="1"/>
    <xf numFmtId="10" fontId="4" fillId="0" borderId="13" xfId="0" applyNumberFormat="1" applyFont="1" applyBorder="1" applyAlignment="1">
      <alignment horizontal="right"/>
    </xf>
    <xf numFmtId="0" fontId="4" fillId="0" borderId="13" xfId="0" applyFont="1" applyBorder="1" applyAlignment="1"/>
    <xf numFmtId="0" fontId="24" fillId="10" borderId="1" xfId="1" applyFont="1" applyFill="1" applyBorder="1"/>
    <xf numFmtId="10" fontId="2" fillId="2" borderId="1" xfId="1" applyNumberFormat="1" applyFont="1" applyFill="1" applyBorder="1"/>
    <xf numFmtId="10" fontId="2" fillId="0" borderId="1" xfId="1" applyNumberFormat="1" applyFont="1" applyBorder="1"/>
    <xf numFmtId="9" fontId="4" fillId="0" borderId="0" xfId="0" applyNumberFormat="1" applyFont="1" applyAlignment="1">
      <alignment horizontal="right"/>
    </xf>
    <xf numFmtId="10" fontId="1" fillId="0" borderId="8" xfId="1" applyNumberFormat="1" applyBorder="1" applyAlignment="1">
      <alignment horizontal="center"/>
    </xf>
    <xf numFmtId="0" fontId="0" fillId="12" borderId="5" xfId="0" applyFill="1" applyBorder="1" applyAlignment="1">
      <alignment horizontal="left"/>
    </xf>
    <xf numFmtId="10" fontId="0" fillId="0" borderId="5" xfId="0" applyNumberFormat="1" applyBorder="1" applyAlignment="1">
      <alignment horizontal="left"/>
    </xf>
    <xf numFmtId="10" fontId="0" fillId="12" borderId="5" xfId="0" applyNumberFormat="1" applyFill="1" applyBorder="1" applyAlignment="1">
      <alignment horizontal="left"/>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9" fontId="26" fillId="0" borderId="1" xfId="0" applyNumberFormat="1" applyFont="1" applyBorder="1" applyAlignment="1">
      <alignment horizontal="center" vertical="center" wrapText="1"/>
    </xf>
    <xf numFmtId="9" fontId="27" fillId="0" borderId="1" xfId="0" applyNumberFormat="1" applyFont="1" applyBorder="1" applyAlignment="1">
      <alignment horizontal="center" vertical="center" wrapText="1"/>
    </xf>
    <xf numFmtId="9" fontId="28" fillId="0" borderId="1" xfId="0" applyNumberFormat="1" applyFont="1" applyBorder="1" applyAlignment="1">
      <alignment horizontal="center" vertical="center"/>
    </xf>
    <xf numFmtId="176" fontId="28" fillId="0" borderId="8" xfId="0" applyNumberFormat="1" applyFont="1" applyBorder="1" applyAlignment="1">
      <alignment horizontal="center" vertical="center"/>
    </xf>
    <xf numFmtId="176" fontId="0" fillId="0" borderId="1" xfId="0" applyNumberFormat="1" applyBorder="1" applyAlignment="1">
      <alignment horizontal="center" vertical="center"/>
    </xf>
    <xf numFmtId="9" fontId="29" fillId="0" borderId="1" xfId="0" applyNumberFormat="1" applyFont="1" applyBorder="1" applyAlignment="1">
      <alignment horizontal="center" vertical="center"/>
    </xf>
    <xf numFmtId="9" fontId="0" fillId="13" borderId="8" xfId="0" applyNumberFormat="1" applyFill="1" applyBorder="1" applyAlignment="1">
      <alignment horizontal="center" vertical="center"/>
    </xf>
    <xf numFmtId="9" fontId="0" fillId="13" borderId="1" xfId="0" applyNumberFormat="1" applyFill="1" applyBorder="1" applyAlignment="1">
      <alignment horizontal="center" vertical="center"/>
    </xf>
    <xf numFmtId="9" fontId="28" fillId="12" borderId="8"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12" borderId="8" xfId="0" applyNumberFormat="1" applyFill="1" applyBorder="1" applyAlignment="1">
      <alignment horizontal="center" vertical="center"/>
    </xf>
    <xf numFmtId="176" fontId="0" fillId="5" borderId="8" xfId="0" applyNumberFormat="1" applyFill="1" applyBorder="1" applyAlignment="1">
      <alignment horizontal="center" vertical="center"/>
    </xf>
    <xf numFmtId="0" fontId="28" fillId="5" borderId="8" xfId="0" applyFont="1" applyFill="1" applyBorder="1" applyAlignment="1">
      <alignment horizontal="center" vertical="center"/>
    </xf>
    <xf numFmtId="0" fontId="28" fillId="0" borderId="0" xfId="0" applyFont="1" applyBorder="1" applyAlignment="1">
      <alignment horizontal="center" vertical="center"/>
    </xf>
    <xf numFmtId="0" fontId="28" fillId="0" borderId="0" xfId="0" applyFont="1" applyAlignment="1">
      <alignment horizontal="center"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28" fillId="0" borderId="1" xfId="0" applyFont="1" applyBorder="1" applyAlignment="1">
      <alignment horizontal="left" vertical="center"/>
    </xf>
    <xf numFmtId="9" fontId="30" fillId="0" borderId="1" xfId="0" applyNumberFormat="1" applyFont="1" applyBorder="1" applyAlignment="1">
      <alignment horizontal="center" vertical="center" wrapText="1"/>
    </xf>
    <xf numFmtId="0" fontId="31" fillId="0" borderId="0" xfId="0" applyFont="1" applyFill="1" applyBorder="1" applyAlignment="1">
      <alignment vertical="center"/>
    </xf>
    <xf numFmtId="0" fontId="32" fillId="0" borderId="5" xfId="0" applyFont="1" applyFill="1" applyBorder="1" applyAlignment="1">
      <alignment horizontal="center" vertical="top" wrapText="1"/>
    </xf>
    <xf numFmtId="0" fontId="33" fillId="0" borderId="5" xfId="0" applyFont="1" applyFill="1" applyBorder="1" applyAlignment="1">
      <alignment horizontal="center" vertical="top" wrapText="1"/>
    </xf>
    <xf numFmtId="49" fontId="34" fillId="0" borderId="5" xfId="44" applyNumberFormat="1" applyFont="1" applyBorder="1" applyAlignment="1">
      <alignment horizontal="left" vertical="top" wrapText="1"/>
    </xf>
    <xf numFmtId="0" fontId="31" fillId="0" borderId="5" xfId="0" applyFont="1" applyFill="1" applyBorder="1" applyAlignment="1">
      <alignment vertical="top" wrapText="1"/>
    </xf>
    <xf numFmtId="49" fontId="31" fillId="0" borderId="5" xfId="0" applyNumberFormat="1" applyFont="1" applyFill="1" applyBorder="1" applyAlignment="1">
      <alignment horizontal="left" vertical="top" wrapText="1"/>
    </xf>
    <xf numFmtId="0" fontId="35" fillId="14" borderId="6" xfId="0" applyFont="1" applyFill="1" applyBorder="1" applyAlignment="1">
      <alignment vertical="top" wrapText="1"/>
    </xf>
    <xf numFmtId="0" fontId="35" fillId="14" borderId="14" xfId="0" applyFont="1" applyFill="1" applyBorder="1" applyAlignment="1">
      <alignment vertical="top" wrapText="1"/>
    </xf>
    <xf numFmtId="0" fontId="35" fillId="14" borderId="13" xfId="0" applyFont="1" applyFill="1" applyBorder="1" applyAlignment="1">
      <alignment vertical="top" wrapText="1"/>
    </xf>
    <xf numFmtId="0" fontId="0" fillId="0" borderId="0" xfId="0" applyAlignment="1">
      <alignment horizontal="left" vertical="center"/>
    </xf>
    <xf numFmtId="0" fontId="36" fillId="15" borderId="15" xfId="0" applyFont="1" applyFill="1" applyBorder="1" applyAlignment="1">
      <alignment horizontal="left" vertical="center" wrapText="1"/>
    </xf>
    <xf numFmtId="0" fontId="36" fillId="0" borderId="16" xfId="0" applyFont="1" applyBorder="1" applyAlignment="1">
      <alignment horizontal="left" vertical="center" wrapText="1"/>
    </xf>
    <xf numFmtId="0" fontId="36" fillId="0" borderId="15" xfId="0" applyFont="1" applyBorder="1" applyAlignment="1">
      <alignment horizontal="left" vertical="center" wrapText="1"/>
    </xf>
    <xf numFmtId="0" fontId="36" fillId="0" borderId="17" xfId="0" applyFont="1" applyBorder="1" applyAlignment="1">
      <alignment horizontal="left" vertical="center" wrapText="1"/>
    </xf>
    <xf numFmtId="0" fontId="37" fillId="0" borderId="18" xfId="0" applyFont="1" applyBorder="1" applyAlignment="1">
      <alignment horizontal="left" vertical="center" wrapText="1"/>
    </xf>
    <xf numFmtId="0" fontId="37" fillId="0" borderId="19" xfId="0" applyFont="1" applyBorder="1" applyAlignment="1">
      <alignment horizontal="left" vertical="center" wrapText="1"/>
    </xf>
    <xf numFmtId="9" fontId="37" fillId="0" borderId="19" xfId="0" applyNumberFormat="1" applyFont="1" applyBorder="1" applyAlignment="1">
      <alignment horizontal="left" vertical="center" wrapText="1"/>
    </xf>
    <xf numFmtId="0" fontId="37" fillId="0" borderId="20" xfId="0" applyFont="1" applyBorder="1" applyAlignment="1">
      <alignment horizontal="left" vertical="center" wrapText="1"/>
    </xf>
    <xf numFmtId="0" fontId="36" fillId="0" borderId="20" xfId="0" applyFont="1" applyBorder="1" applyAlignment="1">
      <alignment horizontal="left" vertical="center" wrapText="1"/>
    </xf>
    <xf numFmtId="0" fontId="37" fillId="0" borderId="15" xfId="0" applyFont="1" applyBorder="1" applyAlignment="1">
      <alignment horizontal="left" vertical="center" wrapText="1"/>
    </xf>
    <xf numFmtId="0" fontId="37" fillId="0" borderId="21" xfId="0" applyFont="1" applyBorder="1" applyAlignment="1">
      <alignment horizontal="left" vertical="center" wrapText="1"/>
    </xf>
    <xf numFmtId="0" fontId="37" fillId="0" borderId="17" xfId="0" applyFont="1" applyBorder="1" applyAlignment="1">
      <alignment horizontal="left" vertical="center" wrapText="1"/>
    </xf>
    <xf numFmtId="0" fontId="37" fillId="0" borderId="17" xfId="0" applyFont="1" applyBorder="1" applyAlignment="1">
      <alignment horizontal="left" vertical="top" wrapText="1"/>
    </xf>
    <xf numFmtId="0" fontId="37" fillId="16" borderId="21" xfId="0" applyFont="1" applyFill="1" applyBorder="1" applyAlignment="1">
      <alignment horizontal="left" vertical="center" wrapText="1"/>
    </xf>
    <xf numFmtId="0" fontId="37" fillId="0" borderId="22" xfId="0" applyFont="1" applyBorder="1" applyAlignment="1">
      <alignment horizontal="left" vertical="center"/>
    </xf>
    <xf numFmtId="0" fontId="37" fillId="0" borderId="19" xfId="0" applyFont="1" applyBorder="1" applyAlignment="1">
      <alignment horizontal="left" vertical="center"/>
    </xf>
    <xf numFmtId="0" fontId="37" fillId="0" borderId="23" xfId="0" applyFont="1" applyBorder="1" applyAlignment="1">
      <alignment horizontal="left" vertical="center" wrapText="1"/>
    </xf>
    <xf numFmtId="0" fontId="37" fillId="0" borderId="24" xfId="0" applyFont="1" applyBorder="1" applyAlignment="1">
      <alignment horizontal="left" vertical="center" wrapText="1"/>
    </xf>
    <xf numFmtId="0" fontId="37" fillId="0" borderId="0" xfId="0" applyFont="1" applyBorder="1" applyAlignment="1">
      <alignment horizontal="left" vertical="center"/>
    </xf>
    <xf numFmtId="0" fontId="38" fillId="0" borderId="19" xfId="0" applyFont="1" applyBorder="1" applyAlignment="1">
      <alignment horizontal="left" vertical="center" wrapText="1"/>
    </xf>
    <xf numFmtId="10" fontId="37" fillId="0" borderId="19" xfId="0" applyNumberFormat="1" applyFont="1" applyBorder="1" applyAlignment="1">
      <alignment horizontal="left" vertical="center" wrapText="1"/>
    </xf>
    <xf numFmtId="0" fontId="37" fillId="0" borderId="18" xfId="0" applyFont="1" applyBorder="1" applyAlignment="1">
      <alignment horizontal="left" vertical="center"/>
    </xf>
    <xf numFmtId="0" fontId="37" fillId="0" borderId="24" xfId="0" applyFont="1" applyBorder="1" applyAlignment="1">
      <alignment horizontal="center" vertical="center" wrapText="1"/>
    </xf>
    <xf numFmtId="0" fontId="37" fillId="0" borderId="17" xfId="0" applyFont="1" applyBorder="1" applyAlignment="1">
      <alignment horizontal="center" vertical="center" wrapText="1"/>
    </xf>
    <xf numFmtId="10" fontId="37" fillId="0" borderId="24" xfId="0" applyNumberFormat="1" applyFont="1" applyBorder="1" applyAlignment="1">
      <alignment horizontal="center" vertical="center" wrapText="1"/>
    </xf>
    <xf numFmtId="10" fontId="37" fillId="0" borderId="17" xfId="0" applyNumberFormat="1" applyFont="1" applyBorder="1" applyAlignment="1">
      <alignment horizontal="center" vertical="center" wrapText="1"/>
    </xf>
    <xf numFmtId="0" fontId="39" fillId="0" borderId="25" xfId="0" applyFont="1" applyBorder="1" applyAlignment="1">
      <alignment horizontal="left" vertical="center" wrapText="1"/>
    </xf>
    <xf numFmtId="0" fontId="39" fillId="0" borderId="26" xfId="0" applyFont="1" applyBorder="1" applyAlignment="1">
      <alignment horizontal="left" vertical="center" wrapText="1"/>
    </xf>
    <xf numFmtId="0" fontId="39" fillId="0" borderId="27" xfId="0" applyFont="1" applyBorder="1" applyAlignment="1">
      <alignment horizontal="left" vertical="center" wrapText="1"/>
    </xf>
    <xf numFmtId="0" fontId="39" fillId="0" borderId="28" xfId="0" applyFont="1" applyBorder="1" applyAlignment="1">
      <alignment horizontal="center" vertical="center" wrapText="1"/>
    </xf>
    <xf numFmtId="0" fontId="39" fillId="0" borderId="29" xfId="0" applyFont="1" applyBorder="1" applyAlignment="1">
      <alignment horizontal="center" vertical="center" wrapText="1"/>
    </xf>
    <xf numFmtId="0" fontId="39" fillId="0" borderId="17" xfId="0" applyFont="1" applyBorder="1" applyAlignment="1">
      <alignment horizontal="center" vertical="center" wrapText="1"/>
    </xf>
  </cellXfs>
  <cellStyles count="53">
    <cellStyle name="常规" xfId="0" builtinId="0"/>
    <cellStyle name="常规 6" xfId="1"/>
    <cellStyle name="常规 4 2"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5">
    <dxf>
      <font>
        <color rgb="FF9C0006"/>
      </font>
      <fill>
        <patternFill patternType="solid">
          <bgColor rgb="FFFFC7CE"/>
        </patternFill>
      </fill>
    </dxf>
    <dxf>
      <fill>
        <patternFill patternType="solid">
          <fgColor rgb="FFFF0000"/>
          <bgColor rgb="FFFF0000"/>
        </patternFill>
      </fill>
    </dxf>
    <dxf>
      <font>
        <color rgb="FF006100"/>
      </font>
      <fill>
        <patternFill patternType="solid">
          <bgColor rgb="FFC6EFCE"/>
        </patternFill>
      </fill>
    </dxf>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318135</xdr:colOff>
      <xdr:row>1</xdr:row>
      <xdr:rowOff>215900</xdr:rowOff>
    </xdr:to>
    <xdr:sp>
      <xdr:nvSpPr>
        <xdr:cNvPr id="2" name="Picture 1" descr="FORD JIRA"/>
        <xdr:cNvSpPr>
          <a:spLocks noChangeAspect="1"/>
        </xdr:cNvSpPr>
      </xdr:nvSpPr>
      <xdr:spPr>
        <a:xfrm>
          <a:off x="0" y="0"/>
          <a:ext cx="1169035" cy="444500"/>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227106</xdr:colOff>
      <xdr:row>0</xdr:row>
      <xdr:rowOff>0</xdr:rowOff>
    </xdr:from>
    <xdr:to>
      <xdr:col>24</xdr:col>
      <xdr:colOff>286871</xdr:colOff>
      <xdr:row>21</xdr:row>
      <xdr:rowOff>114300</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476095" y="0"/>
          <a:ext cx="5927090" cy="3634740"/>
        </a:xfrm>
        <a:prstGeom prst="rect">
          <a:avLst/>
        </a:prstGeom>
      </xdr:spPr>
    </xdr:pic>
    <xdr:clientData/>
  </xdr:twoCellAnchor>
  <xdr:twoCellAnchor editAs="oneCell">
    <xdr:from>
      <xdr:col>43</xdr:col>
      <xdr:colOff>223959</xdr:colOff>
      <xdr:row>1</xdr:row>
      <xdr:rowOff>37941</xdr:rowOff>
    </xdr:from>
    <xdr:to>
      <xdr:col>50</xdr:col>
      <xdr:colOff>287459</xdr:colOff>
      <xdr:row>22</xdr:row>
      <xdr:rowOff>135806</xdr:rowOff>
    </xdr:to>
    <xdr:pic>
      <xdr:nvPicPr>
        <xdr:cNvPr id="5" name="图片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36266120" y="205105"/>
          <a:ext cx="5930900" cy="3618230"/>
        </a:xfrm>
        <a:prstGeom prst="rect">
          <a:avLst/>
        </a:prstGeom>
      </xdr:spPr>
    </xdr:pic>
    <xdr:clientData/>
  </xdr:twoCellAnchor>
  <xdr:twoCellAnchor editAs="oneCell">
    <xdr:from>
      <xdr:col>43</xdr:col>
      <xdr:colOff>299253</xdr:colOff>
      <xdr:row>25</xdr:row>
      <xdr:rowOff>96801</xdr:rowOff>
    </xdr:from>
    <xdr:to>
      <xdr:col>50</xdr:col>
      <xdr:colOff>362753</xdr:colOff>
      <xdr:row>47</xdr:row>
      <xdr:rowOff>7901</xdr:rowOff>
    </xdr:to>
    <xdr:pic>
      <xdr:nvPicPr>
        <xdr:cNvPr id="7" name="图片 6"/>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36341685" y="4287520"/>
          <a:ext cx="5930900" cy="3599180"/>
        </a:xfrm>
        <a:prstGeom prst="rect">
          <a:avLst/>
        </a:prstGeom>
      </xdr:spPr>
    </xdr:pic>
    <xdr:clientData/>
  </xdr:twoCellAnchor>
  <xdr:twoCellAnchor editAs="oneCell">
    <xdr:from>
      <xdr:col>35</xdr:col>
      <xdr:colOff>673371</xdr:colOff>
      <xdr:row>55</xdr:row>
      <xdr:rowOff>155657</xdr:rowOff>
    </xdr:from>
    <xdr:to>
      <xdr:col>42</xdr:col>
      <xdr:colOff>736871</xdr:colOff>
      <xdr:row>77</xdr:row>
      <xdr:rowOff>83193</xdr:rowOff>
    </xdr:to>
    <xdr:pic>
      <xdr:nvPicPr>
        <xdr:cNvPr id="9" name="图片 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30010100" y="9375775"/>
          <a:ext cx="5930900" cy="3615690"/>
        </a:xfrm>
        <a:prstGeom prst="rect">
          <a:avLst/>
        </a:prstGeom>
      </xdr:spPr>
    </xdr:pic>
    <xdr:clientData/>
  </xdr:twoCellAnchor>
  <xdr:twoCellAnchor editAs="oneCell">
    <xdr:from>
      <xdr:col>35</xdr:col>
      <xdr:colOff>188370</xdr:colOff>
      <xdr:row>25</xdr:row>
      <xdr:rowOff>44187</xdr:rowOff>
    </xdr:from>
    <xdr:to>
      <xdr:col>42</xdr:col>
      <xdr:colOff>251870</xdr:colOff>
      <xdr:row>46</xdr:row>
      <xdr:rowOff>142053</xdr:rowOff>
    </xdr:to>
    <xdr:pic>
      <xdr:nvPicPr>
        <xdr:cNvPr id="11" name="图片 1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9524960" y="4234815"/>
          <a:ext cx="5930900" cy="3618230"/>
        </a:xfrm>
        <a:prstGeom prst="rect">
          <a:avLst/>
        </a:prstGeom>
      </xdr:spPr>
    </xdr:pic>
    <xdr:clientData/>
  </xdr:twoCellAnchor>
  <xdr:twoCellAnchor editAs="oneCell">
    <xdr:from>
      <xdr:col>35</xdr:col>
      <xdr:colOff>151605</xdr:colOff>
      <xdr:row>0</xdr:row>
      <xdr:rowOff>0</xdr:rowOff>
    </xdr:from>
    <xdr:to>
      <xdr:col>42</xdr:col>
      <xdr:colOff>215105</xdr:colOff>
      <xdr:row>21</xdr:row>
      <xdr:rowOff>97865</xdr:rowOff>
    </xdr:to>
    <xdr:pic>
      <xdr:nvPicPr>
        <xdr:cNvPr id="13" name="图片 12"/>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29488130" y="0"/>
          <a:ext cx="5930900" cy="3618230"/>
        </a:xfrm>
        <a:prstGeom prst="rect">
          <a:avLst/>
        </a:prstGeom>
      </xdr:spPr>
    </xdr:pic>
    <xdr:clientData/>
  </xdr:twoCellAnchor>
  <xdr:twoCellAnchor editAs="oneCell">
    <xdr:from>
      <xdr:col>27</xdr:col>
      <xdr:colOff>36400</xdr:colOff>
      <xdr:row>58</xdr:row>
      <xdr:rowOff>25195</xdr:rowOff>
    </xdr:from>
    <xdr:to>
      <xdr:col>34</xdr:col>
      <xdr:colOff>99900</xdr:colOff>
      <xdr:row>79</xdr:row>
      <xdr:rowOff>139495</xdr:rowOff>
    </xdr:to>
    <xdr:pic>
      <xdr:nvPicPr>
        <xdr:cNvPr id="15" name="图片 14"/>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22667595" y="9747885"/>
          <a:ext cx="5930900" cy="3634740"/>
        </a:xfrm>
        <a:prstGeom prst="rect">
          <a:avLst/>
        </a:prstGeom>
      </xdr:spPr>
    </xdr:pic>
    <xdr:clientData/>
  </xdr:twoCellAnchor>
  <xdr:twoCellAnchor editAs="oneCell">
    <xdr:from>
      <xdr:col>17</xdr:col>
      <xdr:colOff>335811</xdr:colOff>
      <xdr:row>26</xdr:row>
      <xdr:rowOff>146059</xdr:rowOff>
    </xdr:from>
    <xdr:to>
      <xdr:col>24</xdr:col>
      <xdr:colOff>399311</xdr:colOff>
      <xdr:row>48</xdr:row>
      <xdr:rowOff>73593</xdr:rowOff>
    </xdr:to>
    <xdr:pic>
      <xdr:nvPicPr>
        <xdr:cNvPr id="17" name="图片 16"/>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4584680" y="4504690"/>
          <a:ext cx="5930900" cy="3615055"/>
        </a:xfrm>
        <a:prstGeom prst="rect">
          <a:avLst/>
        </a:prstGeom>
      </xdr:spPr>
    </xdr:pic>
    <xdr:clientData/>
  </xdr:twoCellAnchor>
  <xdr:twoCellAnchor editAs="oneCell">
    <xdr:from>
      <xdr:col>17</xdr:col>
      <xdr:colOff>299047</xdr:colOff>
      <xdr:row>57</xdr:row>
      <xdr:rowOff>184000</xdr:rowOff>
    </xdr:from>
    <xdr:to>
      <xdr:col>24</xdr:col>
      <xdr:colOff>362547</xdr:colOff>
      <xdr:row>79</xdr:row>
      <xdr:rowOff>95099</xdr:rowOff>
    </xdr:to>
    <xdr:pic>
      <xdr:nvPicPr>
        <xdr:cNvPr id="19" name="图片 18"/>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4547850" y="9723120"/>
          <a:ext cx="5930900" cy="3615055"/>
        </a:xfrm>
        <a:prstGeom prst="rect">
          <a:avLst/>
        </a:prstGeom>
      </xdr:spPr>
    </xdr:pic>
    <xdr:clientData/>
  </xdr:twoCellAnchor>
  <xdr:twoCellAnchor editAs="oneCell">
    <xdr:from>
      <xdr:col>9</xdr:col>
      <xdr:colOff>262283</xdr:colOff>
      <xdr:row>55</xdr:row>
      <xdr:rowOff>168152</xdr:rowOff>
    </xdr:from>
    <xdr:to>
      <xdr:col>16</xdr:col>
      <xdr:colOff>325783</xdr:colOff>
      <xdr:row>77</xdr:row>
      <xdr:rowOff>79253</xdr:rowOff>
    </xdr:to>
    <xdr:pic>
      <xdr:nvPicPr>
        <xdr:cNvPr id="21" name="图片 20"/>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7806055" y="9387840"/>
          <a:ext cx="5930900" cy="3599180"/>
        </a:xfrm>
        <a:prstGeom prst="rect">
          <a:avLst/>
        </a:prstGeom>
      </xdr:spPr>
    </xdr:pic>
    <xdr:clientData/>
  </xdr:twoCellAnchor>
  <xdr:twoCellAnchor editAs="oneCell">
    <xdr:from>
      <xdr:col>1</xdr:col>
      <xdr:colOff>336550</xdr:colOff>
      <xdr:row>55</xdr:row>
      <xdr:rowOff>56515</xdr:rowOff>
    </xdr:from>
    <xdr:to>
      <xdr:col>8</xdr:col>
      <xdr:colOff>400050</xdr:colOff>
      <xdr:row>76</xdr:row>
      <xdr:rowOff>151691</xdr:rowOff>
    </xdr:to>
    <xdr:pic>
      <xdr:nvPicPr>
        <xdr:cNvPr id="23" name="图片 22"/>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1174750" y="9276715"/>
          <a:ext cx="5930900" cy="3615055"/>
        </a:xfrm>
        <a:prstGeom prst="rect">
          <a:avLst/>
        </a:prstGeom>
      </xdr:spPr>
    </xdr:pic>
    <xdr:clientData/>
  </xdr:twoCellAnchor>
  <xdr:twoCellAnchor editAs="oneCell">
    <xdr:from>
      <xdr:col>26</xdr:col>
      <xdr:colOff>76694</xdr:colOff>
      <xdr:row>24</xdr:row>
      <xdr:rowOff>24400</xdr:rowOff>
    </xdr:from>
    <xdr:to>
      <xdr:col>33</xdr:col>
      <xdr:colOff>136459</xdr:colOff>
      <xdr:row>45</xdr:row>
      <xdr:rowOff>138699</xdr:rowOff>
    </xdr:to>
    <xdr:pic>
      <xdr:nvPicPr>
        <xdr:cNvPr id="25" name="图片 24"/>
        <xdr:cNvPicPr>
          <a:picLocks noChangeAspect="1"/>
        </xdr:cNvPicPr>
      </xdr:nvPicPr>
      <xdr:blipFill>
        <a:blip r:embed="rId12">
          <a:extLst>
            <a:ext uri="{28A0092B-C50C-407E-A947-70E740481C1C}">
              <a14:useLocalDpi xmlns:a14="http://schemas.microsoft.com/office/drawing/2010/main" val="0"/>
            </a:ext>
          </a:extLst>
        </a:blip>
        <a:stretch>
          <a:fillRect/>
        </a:stretch>
      </xdr:blipFill>
      <xdr:spPr>
        <a:xfrm>
          <a:off x="21869400" y="4047490"/>
          <a:ext cx="5927090" cy="3634740"/>
        </a:xfrm>
        <a:prstGeom prst="rect">
          <a:avLst/>
        </a:prstGeom>
      </xdr:spPr>
    </xdr:pic>
    <xdr:clientData/>
  </xdr:twoCellAnchor>
  <xdr:twoCellAnchor editAs="oneCell">
    <xdr:from>
      <xdr:col>9</xdr:col>
      <xdr:colOff>210100</xdr:colOff>
      <xdr:row>25</xdr:row>
      <xdr:rowOff>95800</xdr:rowOff>
    </xdr:from>
    <xdr:to>
      <xdr:col>16</xdr:col>
      <xdr:colOff>273600</xdr:colOff>
      <xdr:row>47</xdr:row>
      <xdr:rowOff>6900</xdr:rowOff>
    </xdr:to>
    <xdr:pic>
      <xdr:nvPicPr>
        <xdr:cNvPr id="29" name="图片 28"/>
        <xdr:cNvPicPr>
          <a:picLocks noChangeAspect="1"/>
        </xdr:cNvPicPr>
      </xdr:nvPicPr>
      <xdr:blipFill>
        <a:blip r:embed="rId13">
          <a:extLst>
            <a:ext uri="{28A0092B-C50C-407E-A947-70E740481C1C}">
              <a14:useLocalDpi xmlns:a14="http://schemas.microsoft.com/office/drawing/2010/main" val="0"/>
            </a:ext>
          </a:extLst>
        </a:blip>
        <a:stretch>
          <a:fillRect/>
        </a:stretch>
      </xdr:blipFill>
      <xdr:spPr>
        <a:xfrm>
          <a:off x="7753350" y="4286250"/>
          <a:ext cx="5930900" cy="3599180"/>
        </a:xfrm>
        <a:prstGeom prst="rect">
          <a:avLst/>
        </a:prstGeom>
      </xdr:spPr>
    </xdr:pic>
    <xdr:clientData/>
  </xdr:twoCellAnchor>
  <xdr:twoCellAnchor editAs="oneCell">
    <xdr:from>
      <xdr:col>9</xdr:col>
      <xdr:colOff>156900</xdr:colOff>
      <xdr:row>1</xdr:row>
      <xdr:rowOff>42600</xdr:rowOff>
    </xdr:from>
    <xdr:to>
      <xdr:col>16</xdr:col>
      <xdr:colOff>220400</xdr:colOff>
      <xdr:row>22</xdr:row>
      <xdr:rowOff>156900</xdr:rowOff>
    </xdr:to>
    <xdr:pic>
      <xdr:nvPicPr>
        <xdr:cNvPr id="31" name="图片 30"/>
        <xdr:cNvPicPr>
          <a:picLocks noChangeAspect="1"/>
        </xdr:cNvPicPr>
      </xdr:nvPicPr>
      <xdr:blipFill>
        <a:blip r:embed="rId14">
          <a:extLst>
            <a:ext uri="{28A0092B-C50C-407E-A947-70E740481C1C}">
              <a14:useLocalDpi xmlns:a14="http://schemas.microsoft.com/office/drawing/2010/main" val="0"/>
            </a:ext>
          </a:extLst>
        </a:blip>
        <a:stretch>
          <a:fillRect/>
        </a:stretch>
      </xdr:blipFill>
      <xdr:spPr>
        <a:xfrm>
          <a:off x="7700645" y="210185"/>
          <a:ext cx="5930900" cy="3634740"/>
        </a:xfrm>
        <a:prstGeom prst="rect">
          <a:avLst/>
        </a:prstGeom>
      </xdr:spPr>
    </xdr:pic>
    <xdr:clientData/>
  </xdr:twoCellAnchor>
  <xdr:twoCellAnchor editAs="oneCell">
    <xdr:from>
      <xdr:col>1</xdr:col>
      <xdr:colOff>230700</xdr:colOff>
      <xdr:row>24</xdr:row>
      <xdr:rowOff>129100</xdr:rowOff>
    </xdr:from>
    <xdr:to>
      <xdr:col>8</xdr:col>
      <xdr:colOff>294200</xdr:colOff>
      <xdr:row>46</xdr:row>
      <xdr:rowOff>40200</xdr:rowOff>
    </xdr:to>
    <xdr:pic>
      <xdr:nvPicPr>
        <xdr:cNvPr id="33" name="图片 32"/>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1068705" y="4152265"/>
          <a:ext cx="5930900" cy="3599180"/>
        </a:xfrm>
        <a:prstGeom prst="rect">
          <a:avLst/>
        </a:prstGeom>
      </xdr:spPr>
    </xdr:pic>
    <xdr:clientData/>
  </xdr:twoCellAnchor>
  <xdr:twoCellAnchor editAs="oneCell">
    <xdr:from>
      <xdr:col>1</xdr:col>
      <xdr:colOff>291800</xdr:colOff>
      <xdr:row>0</xdr:row>
      <xdr:rowOff>190200</xdr:rowOff>
    </xdr:from>
    <xdr:to>
      <xdr:col>8</xdr:col>
      <xdr:colOff>355300</xdr:colOff>
      <xdr:row>22</xdr:row>
      <xdr:rowOff>101300</xdr:rowOff>
    </xdr:to>
    <xdr:pic>
      <xdr:nvPicPr>
        <xdr:cNvPr id="35" name="图片 34"/>
        <xdr:cNvPicPr>
          <a:picLocks noChangeAspect="1"/>
        </xdr:cNvPicPr>
      </xdr:nvPicPr>
      <xdr:blipFill>
        <a:blip r:embed="rId16">
          <a:extLst>
            <a:ext uri="{28A0092B-C50C-407E-A947-70E740481C1C}">
              <a14:useLocalDpi xmlns:a14="http://schemas.microsoft.com/office/drawing/2010/main" val="0"/>
            </a:ext>
          </a:extLst>
        </a:blip>
        <a:stretch>
          <a:fillRect/>
        </a:stretch>
      </xdr:blipFill>
      <xdr:spPr>
        <a:xfrm>
          <a:off x="1129665" y="167640"/>
          <a:ext cx="5930900" cy="3621405"/>
        </a:xfrm>
        <a:prstGeom prst="rect">
          <a:avLst/>
        </a:prstGeom>
      </xdr:spPr>
    </xdr:pic>
    <xdr:clientData/>
  </xdr:twoCellAnchor>
  <xdr:twoCellAnchor editAs="oneCell">
    <xdr:from>
      <xdr:col>25</xdr:col>
      <xdr:colOff>812800</xdr:colOff>
      <xdr:row>0</xdr:row>
      <xdr:rowOff>165100</xdr:rowOff>
    </xdr:from>
    <xdr:to>
      <xdr:col>33</xdr:col>
      <xdr:colOff>50800</xdr:colOff>
      <xdr:row>22</xdr:row>
      <xdr:rowOff>92636</xdr:rowOff>
    </xdr:to>
    <xdr:pic>
      <xdr:nvPicPr>
        <xdr:cNvPr id="36" name="图片 35"/>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21767800" y="165100"/>
          <a:ext cx="5943600" cy="36150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32.8655092593" refreshedBy="qianqi_nja" recordCount="73">
  <cacheSource type="worksheet">
    <worksheetSource ref="A1:N1048576" sheet="遗留bug list"/>
  </cacheSource>
  <cacheFields count="14">
    <cacheField name="关键字" numFmtId="0">
      <sharedItems containsBlank="1" count="73">
        <s v="AW2-7056"/>
        <s v="AW2-7208"/>
        <s v="AW2-6982"/>
        <s v="AW2-7320"/>
        <s v="AW2-1434"/>
        <s v="AW2-6525"/>
        <s v="AW2-7346"/>
        <s v="AW2-6985"/>
        <s v="AW2-6528"/>
        <s v="AW2-6915"/>
        <s v="AW2-7237"/>
        <s v="AW2-7123"/>
        <s v="AW2-6710"/>
        <s v="AW2-6921"/>
        <s v="AW2-5198"/>
        <s v="AW2-1573"/>
        <s v="AW2-7037"/>
        <s v="AW2-5537"/>
        <s v="AW2-1116"/>
        <s v="AW2-1122"/>
        <s v="AW2-329"/>
        <s v="AW2-4218"/>
        <s v="AW2-3704"/>
        <s v="AW2-1117"/>
        <s v="AW2-5603"/>
        <s v="AW2-1112"/>
        <s v="AW2-7378"/>
        <s v="AW2-2752"/>
        <s v="AW2-7370"/>
        <s v="AW2-7362"/>
        <s v="AW2-7358"/>
        <s v="AW2-1120"/>
        <s v="AW2-2055"/>
        <s v="AW2-7249"/>
        <s v="AW2-6469"/>
        <s v="AW2-1876"/>
        <s v="AW2-6280"/>
        <s v="AW2-439"/>
        <s v="AW2-5358"/>
        <s v="AW2-5538"/>
        <s v="AW2-6945"/>
        <s v="AW2-1141"/>
        <s v="AW2-3708"/>
        <s v="AW2-1537"/>
        <s v="AW2-5458"/>
        <s v="AW2-1875"/>
        <s v="AW2-1691"/>
        <s v="AW2-6259"/>
        <s v="AW2-6250"/>
        <s v="AW2-2755"/>
        <s v="AW2-1127"/>
        <s v="AW2-5870"/>
        <s v="AW2-1129"/>
        <s v="AW2-3429"/>
        <s v="AW2-2751"/>
        <s v="AW2-2748"/>
        <s v="AW2-2749"/>
        <s v="AW2-2754"/>
        <s v="AW2-2758"/>
        <s v="AW2-1544"/>
        <s v="AW2-1622"/>
        <s v="AW2-5946"/>
        <s v="AW2-2722"/>
        <s v="AW2-48"/>
        <s v="AW2-151"/>
        <s v="AW2-3431"/>
        <s v="AW2-423"/>
        <s v="AW2-1766"/>
        <s v="AW2-6717"/>
        <s v="AW2-1866"/>
        <s v="AW2-498"/>
        <s v="Sun, Ying (Y.) 通过Jira 8.13.22#813022-sha1:0bfa32aeac99337fb4121989dd25167b6f869653 生成于 Wed Sep 28 08:44:06 EDT 2022。 "/>
        <m/>
      </sharedItems>
    </cacheField>
    <cacheField name="概要" numFmtId="0">
      <sharedItems containsBlank="1" count="72">
        <s v="Phase4:[CDX706L][必现]Buying movie tickets prompts the network to be ineffective"/>
        <s v="Phase4:[偶现]The hotel did not receive the order after successful payment"/>
        <s v="Phase4: [100%][CDX706L]Drop down the message bar and Deleting messages manually is invalid"/>
        <s v="【CDX706H】【必现】【百度】个人中心账号二维码刷新失败，无法登录且网络异常提示报错码&quot;201006&quot;"/>
        <s v="【CDX706L】【必现】 【语音】不能语音切换地图的模式，回复切换了导航视角"/>
        <s v="Phase 4：【偶现】播放蓝牙音乐时，导航播报，此时音乐被压低到几乎听不到，导航播报完成后，蓝牙音乐声音不恢复正常音量"/>
        <s v="[Phase4][CDX706L][occurrence 100%][V2I]traffic light dismission on Baidu map is later than that on IPC after driving across the intersection"/>
        <s v="[CDX706L][地图]偶现，点击地图卡片，卡在启动页5min后闪退"/>
        <s v="Phase 4：【必现】电影购票/智慧停车场/外卖等应用第一次打开时加载很慢。"/>
        <s v="【CDX706L】【单机必现】【随心听】语音“关闭/退出在线电台”后，在线电台未暂停播放"/>
        <s v="【CDX706L】【必现】【Launcher】使用adb reboot命令重新启动车机，车机启动后主页短暂黑屏"/>
        <s v="[CDX706L][偶现]正在播放喜马拉雅，语音打开新闻，先打开了qq音乐登录页面"/>
        <s v="706L 的 Monkey 跑完后 屏幕能正常显示，但是点击无反应"/>
        <s v="【CDX706L】【必现】【Setting】最近应用中选择自定义唤醒词设置，自定义唤醒词设置会在当前页面打开"/>
        <s v="[CDX706L][蓝牙][必现]播放蓝牙音乐时，Launcher页面的专辑页面和随身听里面的专辑页面不一致"/>
        <s v="Phase4:【必现】Ford account quits, restarts Himalayas and still plays"/>
        <s v="[CDX706L][语音]已登陆福特派，语音在线指令反馈 您还没有登录，请登录后再试"/>
        <s v="[Phase4][CDX706L][VPA][必现]查看图片，总有一张大图片显示异常"/>
        <s v="[CDX706L][Performace]9次ANR in com.baidu.bodyguard"/>
        <s v="[CDX706L][Performace]17次ANR in com.baidu.dueros.enhance.memory"/>
        <s v="Phase4: [Occurency 100%] CDX706L The system volume is turned to the lowest level, and the V2I still has a sound prompt"/>
        <s v="CDx706 ALB/ALC still work on multiple carriageway Due to EH issue"/>
        <s v="[CDX706L][一次][地图]在搜索附近商场时地图闪退"/>
        <s v="[CDX706L][Performace]15次ANR in com.baidu.car.input"/>
        <s v="Phase4:[必现][CEN]IVI click to send Baidu map without prompt"/>
        <s v="[CDX706L][Performace]9次ANR in com.desay_svautomotive.svhvac"/>
        <s v="[CDX706L][Voice Recognition][偶现]语义识别失败，“打开AC”“关闭AC”识别为“打开游戏”“关闭游戏”"/>
        <s v="[CDX706L][Performance]3次CRASH: com.baidu.iov.faceos"/>
        <s v="Phase4:[必现]ETCP search content and display content are inconsistent"/>
        <s v="[CDX706L]【performance测试】cpu无法稳定到200%"/>
        <s v="Phase4:[必现]Display error after filtering distance"/>
        <s v="[CDX706L][Performance]3次ANR in com.baidu.che.maintenance"/>
        <s v="【CDX706L】【必现】【天气界面】天气界面进入语音快速入门后返回，界面背景出现后消失"/>
        <s v="[CDX706L]【偶现】【performance测试】cpu无法稳定到200%"/>
        <s v="[CDX706H R06][CDX706L R06 ][himalaya]播放到vip剧集时，提示语标点符号不对"/>
        <s v="【CDX706L】【必现】【主页】导航时回主页挂入R档，并触发时空秘信，挂入D档，主页出现小地图"/>
        <s v="进入道路救援，显示VR弹窗后消失，没有VR声音输出"/>
        <s v="【Phase4】【CDX706L】【Emanual】【必现】更多服务里面的卡片，显示车主手册，app首页是电子手册，不一致"/>
        <s v="Phase4:[CDX706H][CDX706L] [必现]查找附近核电站语音反馈错误"/>
        <s v="[Phase4][CDX706L][VPA][必现]查看图片 点击大图 VPA全屏界面有闪烁现象"/>
        <s v="【CDX706L】【必现】【随心听】主页语音“退出/关闭FM”，随心听卡片播放暂停按钮会闪现播放状态"/>
        <s v="进入随心听的QQ音乐，播放任意一首歌曲 ，连接手机蓝牙，来电时，音乐不中断"/>
        <s v="【706L】【必现】【蓝牙音乐】蓝牙免唤醒无法暂停播放"/>
        <s v="【CDX706L】【必现】 【爱奇艺】车机第一次设置主题为极光秘境时，打开爱奇艺显示加载失败，请重试，再次点击加载恢复正常"/>
        <s v="Phase4: [CDX706L][VPA][必现]语音输入“今天天气怎么样”，得到反应后再次语音输入“明天呢”，调出喜马拉雅"/>
        <s v="【CDX706L】【必现】【爱奇艺】拨打电话时，点击播放按钮为播放状态"/>
        <s v="【CDX706L】【必现】 【百度地图】主页地图，回家和去公司的按钮没有背景颜色显示"/>
        <s v="Phase4:【偶发】玩成语接龙时，突然弹出导航去某地的弹窗，后又弹出登录QQ音乐界面"/>
        <s v="Phase4:【必发】车载热点处输入键盘中，确定、完成、及部分标点符号的按键是灰色的，点击可以正常输入"/>
        <s v="[CDX706L][Performance]1次CRASH: com.baidu.xiaoduos.launcher"/>
        <s v="[CDX706L][Performace]2次ANR in com.baidu.xiaoduos.launcher"/>
        <s v="【CDX706L】【必现】【语音】语音“打开随心听”后无TTS播报"/>
        <s v="[CDX706L][Performace]ANR in com.baidu.xiaoduos.syncservice"/>
        <s v="Phase4:【CDX706L】【100%】【LHI】Say 'ba la ba la' popup map"/>
        <s v="[CDX706L][Performance]2次CRASH: com.desay_svautomotive.radioapp"/>
        <s v="[CDX706L][Performance]4次ANR in com.baidu.xiaoduos.carcloud"/>
        <s v="[CDX706L][Performance]4次ANR in com.baidu.privacy"/>
        <s v="[CDX706L][Performance]2次CRASH: com.baidu.privacy"/>
        <s v="[CDX706L][Performance]1次CRASH: com.baidu.che.codriver:remote"/>
        <s v="Phase4:【必现】The back button is not displayed in the service order jump navigation interface"/>
        <s v="CLONE - [phase4][CDX706L][必现]there is no toast when close map microphone location popup"/>
        <s v="【CDX706L】【必现】导航音输出时未压低媒体音以及导航音输出压低媒体音后导航音播报结束媒体音量未恢复"/>
        <s v="Phase4: [Occurency 100%][CDX706L] V2I bench test was blocked because the vehicle moved automatically after setting the speed"/>
        <s v="【CDX706L】【语音】【必现】【车控指令】打开关闭座椅通风提示暂不支持该指令"/>
        <s v="【CDX706L】【语音】【必现】【车控指令】打开关闭座椅加热提示暂不支持该指令"/>
        <s v="[CDX706L][运输模式][必现]地图界面进运输模式，状态栏仍显示地图画面"/>
        <s v="Phase4:[CDX706L][必现]Laucher页面车机管家卡片点击优化时按钮未变成“正在优化”样式"/>
        <s v="【CDX706L】【必现】【爱奇艺】爱奇艺视频，重播字体与加载字体重叠显示"/>
        <s v="Phase4:[CD542ICA_H][必现]在线收音机收藏上限弹窗的文本不符合UI"/>
        <s v="【CDX706L】【必现】【百度地图】美食门店查看上一页门店时，没有提示“下拉加载上一页”"/>
        <s v="Phase4:[CDX706L][必现]Launcher负一屏页面语音提示词未加标点符号"/>
        <m/>
      </sharedItems>
    </cacheField>
    <cacheField name="问题类型" numFmtId="0">
      <sharedItems containsBlank="1" count="2">
        <s v="故障"/>
        <m/>
      </sharedItems>
    </cacheField>
    <cacheField name="标签" numFmtId="0">
      <sharedItems containsBlank="1" count="48">
        <s v="APIMCIS_WAVE2, CDX706L, Phase4_CVPPTst"/>
        <s v="APIMCIS_WAVE2, Baidu, CDX706L, Ford_Brand, Phase4_CVPPTst, bd-prcs"/>
        <s v="APIM-CIS, Baidu, CDX706L, ICV, Phase4_IVITest, Phase4_LaunchTst"/>
        <s v="CAF, CDX706L, ICV, Phase4_IVITst, Phase4_LaunchTst, bd-prcs, 百度"/>
        <s v="CDX706L, Desay, IVI, IVI_Phase4, Phase4_IVITst, Phase4_LaunchTst, VOCF, 缺少有效log"/>
        <s v="APIMCIS_WAVE2, CDX706L, Phase4_CVPPTst, V2I"/>
        <s v="APIM-CIS, CDX706L, Phase4_IVITst, 地图"/>
        <s v="CDX706L, CVPP, IVI_Phase4, Notbug, Phase4_IVITst, Phase4_LaunchTst, VOCF"/>
        <s v="APIMCIS_WAVE2, Baidu, CDX706L, Phase4_IVITst, bd-prcs"/>
        <s v="APIMCIS_WAVE2, CDX706L, Desay, Phase4_IVITst"/>
        <s v="APIM-CIS, Baidu, CDX706L, Phase4_IVITst, 语音指令"/>
        <s v="CDX706L, Desaytest, Wave2"/>
        <s v="APIMCIS_WAVE2, Baidu, CDX706L, Desay, Phase4_IVITst"/>
        <s v="APIMCIS_WAVE2, Baidu, CDX706L, FORD-brand, MACHE, Phase4_CVPPTst, bd-prcs"/>
        <s v="APIM_ICS, Baidu, CDX706L, Phase4_IVITst, 语音"/>
        <s v="APIMCIS_WAVE2, CDC_Inhouse, CDC_Phase5, CDX706H, CDX706L, CDX707, Inhouse_App, Phase4_CVPPTst, VPA, VPA2.0, 百度-语义"/>
        <s v="APIM_CIS, Baidu, CDX706L, Deasy, MESA, Phase4_IVITst"/>
        <s v="APIM_CIS, Baidu, CDX706L, Deasy, MESA, Phase4_IVITst, ford"/>
        <s v="APIMCIS_WAVE2, CDX706L, Desay, Phase4_CVPPTst, V2I, bd-prcs, 需求"/>
        <s v="ALB, ALC, APIM, Baidu, Baidu_Map_5.0, CDX706H, CDX706L, EH, EHR, Ford, IVI, bd-prcs"/>
        <s v="APIMCIS_WAVE2, Baidu, CDX706L, Deasy, Phase4_IVITst, bd-prcs"/>
        <s v="APIM_CIS, CDX706L, MESA, Phase4_IVITst, baidu, bd-prcs, desay"/>
        <s v="APIM_CIS, Baidu, CDX706L, MESA, Phase4_IVITst"/>
        <s v="APIM_CIS, CDX706L, Desay, MESA, Phase4_IVITst"/>
        <s v="Baidu, CAF, CDX706L, ICV, Phase4_IVITst, Phase4_LaunchTst"/>
        <s v="APIMCIS_WAVE2, CDX706H, CDX706L, Phase4_CVPPTst"/>
        <s v="CAF, CDX706L, ICV, Phase4_IVITst, Phase4_LaunchTst, 德赛"/>
        <s v="Baidu, CDX706L, Desaytest, MY23U554"/>
        <s v="APIMCIS_WAVE2, CDX706L, Emaunal, Phase4_CVPPTst, baidu, ford_inhouse"/>
        <s v="APIMCIS_WAVE2, APIM_CIM, CDC_ECDXTSt, CDX706H, CDX706L, Phase4_CVPPTst"/>
        <s v="APIMCIS_WAVE2, CDC_Inhouse, CDC_Phase5, CDX706H, CDX706L, CDX707, Inhouse_App, Phase4_CVPPTst, VPA, VPA2.0"/>
        <s v="APIMCIS_WAVE2, Baidu, CDX706L, Phase4_IVITst"/>
        <s v="APIMCIS_WAVE2, Baidutest, CDX706L, Desay, s650"/>
        <s v="APIMCIS_WAVE2, Baidu, CDX706L, 蓝牙音乐"/>
        <s v="Baidu, CAF, CDX706L, ICV, Phase4_IVITst, Phase4_LaunchTst, bd-prcs, 百度"/>
        <s v="CDC_ECDXTSt, CDX706L, Phase4_CVPPTst"/>
        <s v="Baidu, CAF, CDX706L, HMI, ICV, Phase4_IVITst, Phase4_LaunchTst, bd-prcs, 百度"/>
        <s v="Baidu, CDX706L, IVI_Phase4, Phase4_IVITst, Phase4_LaunchTst, VOCF"/>
        <s v="APIMCIS_WAVE2, CDX706L, LHI, Phase4_CVPPTst, SMART_BENCH"/>
        <s v="APIM_CIS, Baidu, CDX706L, MESA, Phase4_IVITest"/>
        <s v="APIMCIS_WAVE2, Baidu, CDX706L, Lincoln_Brand, Phase4_CVPPTs, Phase4_CVPPTst, bd-lkg, 百度-地图, 预约保养"/>
        <s v="APIMCIS_WAVE2, Baidu, CDX706L, MICROPHONE, Phase4_CVPPTst, bd-prcs, phase4, 地图"/>
        <s v="Baidu, CDX706L, Desaytest, WAVE2车型"/>
        <s v="CDX706L, Desay, ICafe, 车控"/>
        <s v="APIM_CIS, Baidu, CDX706L_HMI, bd-lkg, launcher"/>
        <s v="APIM_CIS, Baidu, CD542ICA_H_HMI, CD542ICA_L_HMI, CDX706L_HMI, 在线收音机"/>
        <s v="APIM_CIS, Baidu, CDX706L_HMI, Launcher, bd-lkg, bd-prcs"/>
        <m/>
      </sharedItems>
    </cacheField>
    <cacheField name="模块" numFmtId="0">
      <sharedItems containsBlank="1" count="34">
        <s v="Payment"/>
        <s v="Message Center"/>
        <s v="百度-帐号"/>
        <s v="百度-语音"/>
        <s v="System Setting - BT"/>
        <s v="V2I"/>
        <s v="百度-地图"/>
        <s v="百度-外卖, 百度-智慧停车场, 百度-电影票"/>
        <s v="百度-随心听"/>
        <s v="Launcher- HMI"/>
        <s v="System Performance"/>
        <s v="System Setting - Others, 百度-语音"/>
        <s v="Bluetooth"/>
        <s v="Himalaya, 百度-随心听"/>
        <s v="Virtual Personal Assistant"/>
        <s v="V2I, 百度-地图"/>
        <s v="EH, 百度-地图"/>
        <s v="Connected Embedded Navigation"/>
        <s v="Audio Management"/>
        <s v="百度-Launcher"/>
        <s v="Himalaya"/>
        <s v="E-manual, 百度-Launcher"/>
        <s v="Media"/>
        <s v="百度-随心看"/>
        <s v="HMI, 百度-地图"/>
        <s v="System Setting - Others"/>
        <s v="System Performance, 百度-地图"/>
        <s v="LHI, 百度-语音"/>
        <s v="Payment, 百度-地图"/>
        <s v="User privacy, 百度-地图"/>
        <m/>
        <s v="Climate Control"/>
        <s v="HMI, 百度-Launcher"/>
        <s v="HMI, 百度-随心听"/>
      </sharedItems>
    </cacheField>
    <cacheField name="报告人" numFmtId="0">
      <sharedItems containsBlank="1" count="27">
        <s v="Ming, Liang (L.d.)"/>
        <s v="Wang, Shuai (S.)"/>
        <s v="Zhang, Wenzhe (W.)"/>
        <s v="Wang, Lu (L.) [X]"/>
        <s v="Li, Yongsheng (Y.)"/>
        <s v="zhu, ying (y.)"/>
        <s v="Manman, Tang (T.)"/>
        <s v="Hu, Dechao (D.)"/>
        <s v="Guan, Kaige (K.)"/>
        <s v="Yang, Ruizhe (R.)"/>
        <s v="liu, baoyan (b.)"/>
        <s v="Zhang, Beibei (B.)"/>
        <s v="Yang, chunbo (c.)"/>
        <s v="xu, bing (b.)"/>
        <s v="Shi, Tristan (X.J)"/>
        <s v="Liu, Ying (Y.)"/>
        <s v="Hu, Ling (L.) [X]"/>
        <s v="Yanping, Fu (F.)"/>
        <s v="Yuan, Rui (R.) [X]"/>
        <s v="liang, haoru (h.)"/>
        <s v="Sun, Ying (Y.)"/>
        <s v="zhong, jiawei (j.)"/>
        <s v="chen, zhengyuan (z.)"/>
        <s v="Gu, JingFeng (J.)"/>
        <s v="Ma, tingting (t.)"/>
        <s v="Zhang, Jiawei (J.) [X]"/>
        <m/>
      </sharedItems>
    </cacheField>
    <cacheField name="修复的版本" numFmtId="0">
      <sharedItems containsBlank="1" count="11">
        <m/>
        <s v="GF13_R05.1.PRO"/>
        <s v="GF13_R07.PRO"/>
        <s v="GF13_R07.PRO.hotfix1"/>
        <s v="GF13_R07.ENG2"/>
        <s v="GF13_R06.PRO"/>
        <s v="GF13_R06.PRO.hotfix2"/>
        <s v="GF13_R06.ENG1"/>
        <s v="FF27_R07.PRO"/>
        <s v="GF13_R07.ENG1"/>
        <s v="F2F27_R04.PRO"/>
      </sharedItems>
    </cacheField>
    <cacheField name="优先级" numFmtId="0">
      <sharedItems containsBlank="1" count="6">
        <s v="Immediate Gating"/>
        <s v="Gating"/>
        <s v="High"/>
        <s v="Medium"/>
        <s v="Low"/>
        <m/>
      </sharedItems>
    </cacheField>
    <cacheField name="AIMS #" numFmtId="0">
      <sharedItems containsString="0" containsBlank="1" containsNonDate="0" count="1">
        <m/>
      </sharedItems>
    </cacheField>
    <cacheField name="状态" numFmtId="0">
      <sharedItems containsBlank="1" count="7">
        <s v="Ready"/>
        <s v="Verification"/>
        <s v="Developing"/>
        <s v="Analysis"/>
        <s v="New"/>
        <s v="DEFINED"/>
        <m/>
      </sharedItems>
    </cacheField>
    <cacheField name="已更新" numFmtId="0">
      <sharedItems containsBlank="1" count="70">
        <s v="28/九月/22 10:25 上午"/>
        <s v="26/九月/22 5:21 下午"/>
        <s v="28/九月/22 5:14 下午"/>
        <s v="28/九月/22 3:40 下午"/>
        <s v="28/九月/22 3:28 下午"/>
        <s v="28/九月/22 2:51 下午"/>
        <s v="28/九月/22 1:36 下午"/>
        <s v="28/九月/22 11:29 上午"/>
        <s v="28/九月/22 9:50 上午"/>
        <s v="27/九月/22 9:30 下午"/>
        <s v="26/九月/22 5:15 下午"/>
        <s v="26/九月/22 1:27 下午"/>
        <s v="24/九月/22 9:22 上午"/>
        <s v="23/九月/22 10:11 下午"/>
        <s v="23/九月/22 6:32 下午"/>
        <s v="22/九月/22 9:38 上午"/>
        <s v="21/九月/22 4:36 下午"/>
        <s v="19/九月/22 7:11 下午"/>
        <s v="14/九月/22 4:16 下午"/>
        <s v="14/九月/22 2:54 下午"/>
        <s v="06/九月/22 4:37 下午"/>
        <s v="05/九月/22 1:32 下午"/>
        <s v="29/八月/22 10:42 上午"/>
        <s v="25/八月/22 2:53 下午"/>
        <s v="24/八月/22 6:30 下午"/>
        <s v="24/八月/22 3:21 下午"/>
        <s v="28/九月/22 4:15 下午"/>
        <s v="28/九月/22 3:37 下午"/>
        <s v="28/九月/22 3:24 下午"/>
        <s v="28/九月/22 3:08 下午"/>
        <s v="28/九月/22 2:58 下午"/>
        <s v="28/九月/22 2:52 下午"/>
        <s v="27/九月/22 9:33 上午"/>
        <s v="27/九月/22 9:18 上午"/>
        <s v="26/九月/22 5:37 下午"/>
        <s v="22/九月/22 1:31 下午"/>
        <s v="21/九月/22 9:21 上午"/>
        <s v="20/九月/22 7:27 下午"/>
        <s v="19/九月/22 7:09 下午"/>
        <s v="19/九月/22 5:01 下午"/>
        <s v="16/九月/22 7:08 下午"/>
        <s v="16/九月/22 3:30 下午"/>
        <s v="16/九月/22 11:13 上午"/>
        <s v="14/九月/22 2:45 下午"/>
        <s v="12/九月/22 6:53 下午"/>
        <s v="07/九月/22 2:46 下午"/>
        <s v="07/九月/22 2:41 下午"/>
        <s v="07/九月/22 2:38 下午"/>
        <s v="06/九月/22 2:51 下午"/>
        <s v="06/九月/22 2:48 下午"/>
        <s v="06/九月/22 11:08 上午"/>
        <s v="05/九月/22 8:35 下午"/>
        <s v="05/九月/22 4:56 下午"/>
        <s v="29/八月/22 4:06 下午"/>
        <s v="26/八月/22 1:30 下午"/>
        <s v="26/八月/22 1:23 下午"/>
        <s v="26/八月/22 1:17 下午"/>
        <s v="26/八月/22 1:16 下午"/>
        <s v="25/八月/22 8:02 下午"/>
        <s v="25/八月/22 4:09 下午"/>
        <s v="15/八月/22 3:12 下午"/>
        <s v="08/八月/22 10:51 上午"/>
        <s v="23/六月/22 2:33 下午"/>
        <s v="23/六月/22 2:31 下午"/>
        <s v="13/六月/22 9:06 上午"/>
        <s v="22/九月/22 2:36 下午"/>
        <s v="15/九月/22 7:41 下午"/>
        <s v="14/九月/22 11:20 上午"/>
        <s v="12/九月/22 6:54 下午"/>
        <m/>
      </sharedItems>
    </cacheField>
    <cacheField name="经办人" numFmtId="0">
      <sharedItems containsBlank="1" count="3">
        <s v="Sun, Ying (Y.)"/>
        <s v="Mao, Yuyan (Y.)"/>
        <m/>
      </sharedItems>
    </cacheField>
    <cacheField name="Supplier." numFmtId="0">
      <sharedItems containsBlank="1" count="5">
        <m/>
        <s v="Baidu"/>
        <s v="百度"/>
        <s v="Ford_Inhouse"/>
        <s v="desay"/>
      </sharedItems>
    </cacheField>
    <cacheField name="创建日期" numFmtId="0">
      <sharedItems containsBlank="1" count="64">
        <s v="22/九月/22 12:12 下午"/>
        <s v="26/九月/22 8:55 上午"/>
        <s v="20/九月/22 4:07 下午"/>
        <s v="28/九月/22 9:56 上午"/>
        <s v="14/三月/22 5:48 下午"/>
        <s v="05/九月/22 2:36 下午"/>
        <s v="28/九月/22 1:25 下午"/>
        <s v="20/九月/22 5:10 下午"/>
        <s v="05/九月/22 3:05 下午"/>
        <s v="19/九月/22 9:26 上午"/>
        <s v="26/九月/22 1:55 下午"/>
        <s v="23/九月/22 10:49 上午"/>
        <s v="09/九月/22 10:29 上午"/>
        <s v="19/九月/22 10:10 上午"/>
        <s v="21/七月/22 9:34 上午"/>
        <s v="16/三月/22 3:11 下午"/>
        <s v="21/九月/22 4:33 下午"/>
        <s v="29/七月/22 11:01 上午"/>
        <s v="23/二月/22 5:33 下午"/>
        <s v="23/二月/22 5:35 下午"/>
        <s v="18/一月/22 8:06 下午"/>
        <s v="14/七月/22 1:25 下午"/>
        <s v="16/六月/22 4:32 下午"/>
        <s v="29/七月/22 9:21 下午"/>
        <s v="23/二月/22 5:32 下午"/>
        <s v="28/九月/22 4:06 下午"/>
        <s v="17/五月/22 4:22 下午"/>
        <s v="28/九月/22 3:24 下午"/>
        <s v="28/九月/22 3:04 下午"/>
        <s v="28/九月/22 2:58 下午"/>
        <s v="08/四月/22 5:33 下午"/>
        <s v="27/九月/22 9:13 上午"/>
        <s v="15/七月/22 2:34 下午"/>
        <s v="30/三月/22 5:11 下午"/>
        <s v="24/八月/22 1:55 下午"/>
        <s v="16/十一月/21 2:00 下午"/>
        <s v="25/七月/22 2:27 下午"/>
        <s v="29/七月/22 11:04 上午"/>
        <s v="19/九月/22 5:01 下午"/>
        <s v="24/二月/22 11:44 上午"/>
        <s v="16/六月/22 9:30 下午"/>
        <s v="15/三月/22 5:50 下午"/>
        <s v="27/七月/22 10:57 上午"/>
        <s v="30/三月/22 5:10 下午"/>
        <s v="18/三月/22 5:29 下午"/>
        <s v="24/八月/22 9:08 上午"/>
        <s v="23/八月/22 5:00 下午"/>
        <s v="23/二月/22 5:37 下午"/>
        <s v="11/八月/22 10:07 上午"/>
        <s v="23/二月/22 5:38 下午"/>
        <s v="08/六月/22 1:06 下午"/>
        <s v="16/三月/22 10:29 上午"/>
        <s v="18/三月/22 9:30 上午"/>
        <s v="15/八月/22 2:56 下午"/>
        <s v="16/五月/22 5:25 下午"/>
        <s v="20/十二月/21 7:11 下午"/>
        <s v="20/十二月/21 7:05 下午"/>
        <s v="08/六月/22 1:21 下午"/>
        <s v="28/十二月/21 4:54 下午"/>
        <s v="23/三月/22 5:54 下午"/>
        <s v="09/九月/22 1:23 下午"/>
        <s v="30/三月/22 4:58 下午"/>
        <s v="23/十二月/21 3:12 下午"/>
        <m/>
      </sharedItems>
    </cacheField>
  </cacheFields>
</pivotCacheDefinition>
</file>

<file path=xl/pivotCache/pivotCacheRecords1.xml><?xml version="1.0" encoding="utf-8"?>
<pivotCacheRecords xmlns="http://schemas.openxmlformats.org/spreadsheetml/2006/main" xmlns:r="http://schemas.openxmlformats.org/officeDocument/2006/relationships" count="73">
  <r>
    <x v="0"/>
    <x v="0"/>
    <x v="0"/>
    <x v="0"/>
    <x v="0"/>
    <x v="0"/>
    <x v="0"/>
    <x v="0"/>
    <x v="0"/>
    <x v="0"/>
    <x v="0"/>
    <x v="0"/>
    <x v="0"/>
    <x v="0"/>
  </r>
  <r>
    <x v="1"/>
    <x v="1"/>
    <x v="0"/>
    <x v="0"/>
    <x v="0"/>
    <x v="0"/>
    <x v="0"/>
    <x v="0"/>
    <x v="0"/>
    <x v="1"/>
    <x v="1"/>
    <x v="0"/>
    <x v="0"/>
    <x v="1"/>
  </r>
  <r>
    <x v="2"/>
    <x v="2"/>
    <x v="0"/>
    <x v="1"/>
    <x v="1"/>
    <x v="1"/>
    <x v="0"/>
    <x v="1"/>
    <x v="0"/>
    <x v="2"/>
    <x v="2"/>
    <x v="0"/>
    <x v="0"/>
    <x v="2"/>
  </r>
  <r>
    <x v="3"/>
    <x v="3"/>
    <x v="0"/>
    <x v="2"/>
    <x v="2"/>
    <x v="2"/>
    <x v="0"/>
    <x v="1"/>
    <x v="0"/>
    <x v="3"/>
    <x v="3"/>
    <x v="0"/>
    <x v="0"/>
    <x v="3"/>
  </r>
  <r>
    <x v="4"/>
    <x v="4"/>
    <x v="0"/>
    <x v="3"/>
    <x v="3"/>
    <x v="3"/>
    <x v="1"/>
    <x v="1"/>
    <x v="0"/>
    <x v="0"/>
    <x v="4"/>
    <x v="1"/>
    <x v="0"/>
    <x v="4"/>
  </r>
  <r>
    <x v="5"/>
    <x v="5"/>
    <x v="0"/>
    <x v="4"/>
    <x v="4"/>
    <x v="4"/>
    <x v="2"/>
    <x v="1"/>
    <x v="0"/>
    <x v="1"/>
    <x v="5"/>
    <x v="1"/>
    <x v="0"/>
    <x v="5"/>
  </r>
  <r>
    <x v="6"/>
    <x v="6"/>
    <x v="0"/>
    <x v="5"/>
    <x v="5"/>
    <x v="5"/>
    <x v="0"/>
    <x v="1"/>
    <x v="0"/>
    <x v="4"/>
    <x v="6"/>
    <x v="0"/>
    <x v="1"/>
    <x v="6"/>
  </r>
  <r>
    <x v="7"/>
    <x v="7"/>
    <x v="0"/>
    <x v="6"/>
    <x v="6"/>
    <x v="6"/>
    <x v="0"/>
    <x v="1"/>
    <x v="0"/>
    <x v="1"/>
    <x v="7"/>
    <x v="0"/>
    <x v="0"/>
    <x v="7"/>
  </r>
  <r>
    <x v="8"/>
    <x v="8"/>
    <x v="0"/>
    <x v="7"/>
    <x v="7"/>
    <x v="4"/>
    <x v="0"/>
    <x v="1"/>
    <x v="0"/>
    <x v="1"/>
    <x v="8"/>
    <x v="0"/>
    <x v="0"/>
    <x v="8"/>
  </r>
  <r>
    <x v="9"/>
    <x v="9"/>
    <x v="0"/>
    <x v="8"/>
    <x v="8"/>
    <x v="7"/>
    <x v="0"/>
    <x v="1"/>
    <x v="0"/>
    <x v="1"/>
    <x v="9"/>
    <x v="1"/>
    <x v="0"/>
    <x v="9"/>
  </r>
  <r>
    <x v="10"/>
    <x v="10"/>
    <x v="0"/>
    <x v="9"/>
    <x v="9"/>
    <x v="7"/>
    <x v="0"/>
    <x v="1"/>
    <x v="0"/>
    <x v="3"/>
    <x v="10"/>
    <x v="0"/>
    <x v="0"/>
    <x v="10"/>
  </r>
  <r>
    <x v="11"/>
    <x v="11"/>
    <x v="0"/>
    <x v="10"/>
    <x v="3"/>
    <x v="6"/>
    <x v="0"/>
    <x v="1"/>
    <x v="0"/>
    <x v="4"/>
    <x v="11"/>
    <x v="0"/>
    <x v="0"/>
    <x v="11"/>
  </r>
  <r>
    <x v="12"/>
    <x v="12"/>
    <x v="0"/>
    <x v="11"/>
    <x v="10"/>
    <x v="8"/>
    <x v="3"/>
    <x v="1"/>
    <x v="0"/>
    <x v="1"/>
    <x v="12"/>
    <x v="0"/>
    <x v="0"/>
    <x v="12"/>
  </r>
  <r>
    <x v="13"/>
    <x v="13"/>
    <x v="0"/>
    <x v="12"/>
    <x v="11"/>
    <x v="7"/>
    <x v="0"/>
    <x v="1"/>
    <x v="0"/>
    <x v="3"/>
    <x v="13"/>
    <x v="0"/>
    <x v="0"/>
    <x v="13"/>
  </r>
  <r>
    <x v="14"/>
    <x v="14"/>
    <x v="0"/>
    <x v="8"/>
    <x v="12"/>
    <x v="9"/>
    <x v="2"/>
    <x v="1"/>
    <x v="0"/>
    <x v="1"/>
    <x v="14"/>
    <x v="1"/>
    <x v="0"/>
    <x v="14"/>
  </r>
  <r>
    <x v="15"/>
    <x v="15"/>
    <x v="0"/>
    <x v="13"/>
    <x v="13"/>
    <x v="10"/>
    <x v="0"/>
    <x v="1"/>
    <x v="0"/>
    <x v="4"/>
    <x v="15"/>
    <x v="0"/>
    <x v="1"/>
    <x v="15"/>
  </r>
  <r>
    <x v="16"/>
    <x v="16"/>
    <x v="0"/>
    <x v="14"/>
    <x v="3"/>
    <x v="6"/>
    <x v="0"/>
    <x v="1"/>
    <x v="0"/>
    <x v="4"/>
    <x v="16"/>
    <x v="0"/>
    <x v="0"/>
    <x v="16"/>
  </r>
  <r>
    <x v="17"/>
    <x v="17"/>
    <x v="0"/>
    <x v="15"/>
    <x v="14"/>
    <x v="11"/>
    <x v="0"/>
    <x v="1"/>
    <x v="0"/>
    <x v="1"/>
    <x v="17"/>
    <x v="1"/>
    <x v="0"/>
    <x v="17"/>
  </r>
  <r>
    <x v="18"/>
    <x v="18"/>
    <x v="0"/>
    <x v="16"/>
    <x v="10"/>
    <x v="12"/>
    <x v="2"/>
    <x v="1"/>
    <x v="0"/>
    <x v="1"/>
    <x v="18"/>
    <x v="1"/>
    <x v="0"/>
    <x v="18"/>
  </r>
  <r>
    <x v="19"/>
    <x v="19"/>
    <x v="0"/>
    <x v="17"/>
    <x v="10"/>
    <x v="12"/>
    <x v="2"/>
    <x v="1"/>
    <x v="0"/>
    <x v="1"/>
    <x v="19"/>
    <x v="1"/>
    <x v="0"/>
    <x v="19"/>
  </r>
  <r>
    <x v="20"/>
    <x v="20"/>
    <x v="0"/>
    <x v="18"/>
    <x v="15"/>
    <x v="13"/>
    <x v="0"/>
    <x v="1"/>
    <x v="0"/>
    <x v="3"/>
    <x v="20"/>
    <x v="0"/>
    <x v="1"/>
    <x v="20"/>
  </r>
  <r>
    <x v="21"/>
    <x v="21"/>
    <x v="0"/>
    <x v="19"/>
    <x v="16"/>
    <x v="14"/>
    <x v="0"/>
    <x v="1"/>
    <x v="0"/>
    <x v="0"/>
    <x v="21"/>
    <x v="0"/>
    <x v="0"/>
    <x v="21"/>
  </r>
  <r>
    <x v="22"/>
    <x v="22"/>
    <x v="0"/>
    <x v="20"/>
    <x v="6"/>
    <x v="15"/>
    <x v="0"/>
    <x v="1"/>
    <x v="0"/>
    <x v="3"/>
    <x v="22"/>
    <x v="0"/>
    <x v="0"/>
    <x v="22"/>
  </r>
  <r>
    <x v="23"/>
    <x v="23"/>
    <x v="0"/>
    <x v="21"/>
    <x v="10"/>
    <x v="12"/>
    <x v="2"/>
    <x v="1"/>
    <x v="0"/>
    <x v="2"/>
    <x v="23"/>
    <x v="0"/>
    <x v="0"/>
    <x v="18"/>
  </r>
  <r>
    <x v="24"/>
    <x v="24"/>
    <x v="0"/>
    <x v="0"/>
    <x v="17"/>
    <x v="0"/>
    <x v="4"/>
    <x v="1"/>
    <x v="0"/>
    <x v="1"/>
    <x v="24"/>
    <x v="1"/>
    <x v="0"/>
    <x v="23"/>
  </r>
  <r>
    <x v="25"/>
    <x v="25"/>
    <x v="0"/>
    <x v="22"/>
    <x v="10"/>
    <x v="12"/>
    <x v="2"/>
    <x v="1"/>
    <x v="0"/>
    <x v="1"/>
    <x v="25"/>
    <x v="1"/>
    <x v="0"/>
    <x v="24"/>
  </r>
  <r>
    <x v="26"/>
    <x v="26"/>
    <x v="0"/>
    <x v="23"/>
    <x v="18"/>
    <x v="12"/>
    <x v="0"/>
    <x v="2"/>
    <x v="0"/>
    <x v="4"/>
    <x v="26"/>
    <x v="0"/>
    <x v="0"/>
    <x v="25"/>
  </r>
  <r>
    <x v="27"/>
    <x v="27"/>
    <x v="0"/>
    <x v="22"/>
    <x v="10"/>
    <x v="12"/>
    <x v="5"/>
    <x v="2"/>
    <x v="0"/>
    <x v="3"/>
    <x v="27"/>
    <x v="0"/>
    <x v="0"/>
    <x v="26"/>
  </r>
  <r>
    <x v="28"/>
    <x v="28"/>
    <x v="0"/>
    <x v="0"/>
    <x v="0"/>
    <x v="0"/>
    <x v="0"/>
    <x v="2"/>
    <x v="0"/>
    <x v="4"/>
    <x v="28"/>
    <x v="0"/>
    <x v="0"/>
    <x v="27"/>
  </r>
  <r>
    <x v="29"/>
    <x v="29"/>
    <x v="0"/>
    <x v="11"/>
    <x v="10"/>
    <x v="8"/>
    <x v="0"/>
    <x v="2"/>
    <x v="0"/>
    <x v="4"/>
    <x v="29"/>
    <x v="0"/>
    <x v="0"/>
    <x v="28"/>
  </r>
  <r>
    <x v="30"/>
    <x v="30"/>
    <x v="0"/>
    <x v="0"/>
    <x v="0"/>
    <x v="0"/>
    <x v="0"/>
    <x v="2"/>
    <x v="0"/>
    <x v="4"/>
    <x v="30"/>
    <x v="0"/>
    <x v="0"/>
    <x v="29"/>
  </r>
  <r>
    <x v="31"/>
    <x v="31"/>
    <x v="0"/>
    <x v="22"/>
    <x v="10"/>
    <x v="12"/>
    <x v="0"/>
    <x v="2"/>
    <x v="0"/>
    <x v="3"/>
    <x v="31"/>
    <x v="0"/>
    <x v="0"/>
    <x v="19"/>
  </r>
  <r>
    <x v="32"/>
    <x v="32"/>
    <x v="0"/>
    <x v="24"/>
    <x v="19"/>
    <x v="16"/>
    <x v="6"/>
    <x v="2"/>
    <x v="0"/>
    <x v="1"/>
    <x v="32"/>
    <x v="1"/>
    <x v="0"/>
    <x v="30"/>
  </r>
  <r>
    <x v="33"/>
    <x v="33"/>
    <x v="0"/>
    <x v="11"/>
    <x v="10"/>
    <x v="8"/>
    <x v="0"/>
    <x v="2"/>
    <x v="0"/>
    <x v="4"/>
    <x v="33"/>
    <x v="0"/>
    <x v="0"/>
    <x v="31"/>
  </r>
  <r>
    <x v="34"/>
    <x v="34"/>
    <x v="0"/>
    <x v="25"/>
    <x v="20"/>
    <x v="17"/>
    <x v="0"/>
    <x v="2"/>
    <x v="0"/>
    <x v="4"/>
    <x v="34"/>
    <x v="0"/>
    <x v="2"/>
    <x v="32"/>
  </r>
  <r>
    <x v="35"/>
    <x v="35"/>
    <x v="0"/>
    <x v="26"/>
    <x v="9"/>
    <x v="3"/>
    <x v="7"/>
    <x v="2"/>
    <x v="0"/>
    <x v="1"/>
    <x v="10"/>
    <x v="1"/>
    <x v="0"/>
    <x v="33"/>
  </r>
  <r>
    <x v="36"/>
    <x v="36"/>
    <x v="0"/>
    <x v="27"/>
    <x v="3"/>
    <x v="8"/>
    <x v="0"/>
    <x v="2"/>
    <x v="0"/>
    <x v="4"/>
    <x v="35"/>
    <x v="0"/>
    <x v="0"/>
    <x v="34"/>
  </r>
  <r>
    <x v="37"/>
    <x v="37"/>
    <x v="0"/>
    <x v="28"/>
    <x v="21"/>
    <x v="18"/>
    <x v="6"/>
    <x v="2"/>
    <x v="0"/>
    <x v="1"/>
    <x v="36"/>
    <x v="1"/>
    <x v="3"/>
    <x v="35"/>
  </r>
  <r>
    <x v="38"/>
    <x v="38"/>
    <x v="0"/>
    <x v="29"/>
    <x v="14"/>
    <x v="19"/>
    <x v="0"/>
    <x v="2"/>
    <x v="0"/>
    <x v="4"/>
    <x v="37"/>
    <x v="0"/>
    <x v="0"/>
    <x v="36"/>
  </r>
  <r>
    <x v="39"/>
    <x v="39"/>
    <x v="0"/>
    <x v="30"/>
    <x v="14"/>
    <x v="11"/>
    <x v="0"/>
    <x v="2"/>
    <x v="0"/>
    <x v="1"/>
    <x v="38"/>
    <x v="1"/>
    <x v="0"/>
    <x v="37"/>
  </r>
  <r>
    <x v="40"/>
    <x v="40"/>
    <x v="0"/>
    <x v="31"/>
    <x v="8"/>
    <x v="7"/>
    <x v="0"/>
    <x v="2"/>
    <x v="0"/>
    <x v="4"/>
    <x v="39"/>
    <x v="0"/>
    <x v="0"/>
    <x v="38"/>
  </r>
  <r>
    <x v="41"/>
    <x v="41"/>
    <x v="0"/>
    <x v="32"/>
    <x v="12"/>
    <x v="20"/>
    <x v="0"/>
    <x v="2"/>
    <x v="0"/>
    <x v="3"/>
    <x v="40"/>
    <x v="0"/>
    <x v="0"/>
    <x v="39"/>
  </r>
  <r>
    <x v="42"/>
    <x v="42"/>
    <x v="0"/>
    <x v="33"/>
    <x v="22"/>
    <x v="20"/>
    <x v="0"/>
    <x v="2"/>
    <x v="0"/>
    <x v="5"/>
    <x v="41"/>
    <x v="0"/>
    <x v="0"/>
    <x v="40"/>
  </r>
  <r>
    <x v="43"/>
    <x v="43"/>
    <x v="0"/>
    <x v="34"/>
    <x v="23"/>
    <x v="3"/>
    <x v="8"/>
    <x v="2"/>
    <x v="0"/>
    <x v="0"/>
    <x v="42"/>
    <x v="1"/>
    <x v="0"/>
    <x v="41"/>
  </r>
  <r>
    <x v="44"/>
    <x v="44"/>
    <x v="0"/>
    <x v="35"/>
    <x v="14"/>
    <x v="19"/>
    <x v="0"/>
    <x v="2"/>
    <x v="0"/>
    <x v="1"/>
    <x v="43"/>
    <x v="1"/>
    <x v="0"/>
    <x v="42"/>
  </r>
  <r>
    <x v="45"/>
    <x v="45"/>
    <x v="0"/>
    <x v="34"/>
    <x v="23"/>
    <x v="3"/>
    <x v="0"/>
    <x v="2"/>
    <x v="0"/>
    <x v="4"/>
    <x v="44"/>
    <x v="0"/>
    <x v="0"/>
    <x v="43"/>
  </r>
  <r>
    <x v="46"/>
    <x v="46"/>
    <x v="0"/>
    <x v="36"/>
    <x v="24"/>
    <x v="3"/>
    <x v="1"/>
    <x v="2"/>
    <x v="0"/>
    <x v="5"/>
    <x v="45"/>
    <x v="0"/>
    <x v="0"/>
    <x v="44"/>
  </r>
  <r>
    <x v="47"/>
    <x v="47"/>
    <x v="0"/>
    <x v="37"/>
    <x v="3"/>
    <x v="4"/>
    <x v="0"/>
    <x v="2"/>
    <x v="0"/>
    <x v="4"/>
    <x v="46"/>
    <x v="0"/>
    <x v="0"/>
    <x v="45"/>
  </r>
  <r>
    <x v="48"/>
    <x v="48"/>
    <x v="0"/>
    <x v="37"/>
    <x v="25"/>
    <x v="4"/>
    <x v="0"/>
    <x v="2"/>
    <x v="0"/>
    <x v="3"/>
    <x v="47"/>
    <x v="0"/>
    <x v="0"/>
    <x v="46"/>
  </r>
  <r>
    <x v="49"/>
    <x v="49"/>
    <x v="0"/>
    <x v="22"/>
    <x v="26"/>
    <x v="12"/>
    <x v="9"/>
    <x v="2"/>
    <x v="0"/>
    <x v="1"/>
    <x v="48"/>
    <x v="1"/>
    <x v="0"/>
    <x v="26"/>
  </r>
  <r>
    <x v="50"/>
    <x v="50"/>
    <x v="0"/>
    <x v="22"/>
    <x v="26"/>
    <x v="12"/>
    <x v="2"/>
    <x v="2"/>
    <x v="0"/>
    <x v="1"/>
    <x v="49"/>
    <x v="1"/>
    <x v="0"/>
    <x v="47"/>
  </r>
  <r>
    <x v="51"/>
    <x v="51"/>
    <x v="0"/>
    <x v="9"/>
    <x v="8"/>
    <x v="7"/>
    <x v="0"/>
    <x v="2"/>
    <x v="0"/>
    <x v="4"/>
    <x v="50"/>
    <x v="0"/>
    <x v="0"/>
    <x v="48"/>
  </r>
  <r>
    <x v="52"/>
    <x v="52"/>
    <x v="0"/>
    <x v="22"/>
    <x v="10"/>
    <x v="12"/>
    <x v="2"/>
    <x v="2"/>
    <x v="0"/>
    <x v="1"/>
    <x v="51"/>
    <x v="1"/>
    <x v="0"/>
    <x v="49"/>
  </r>
  <r>
    <x v="53"/>
    <x v="53"/>
    <x v="0"/>
    <x v="38"/>
    <x v="27"/>
    <x v="21"/>
    <x v="0"/>
    <x v="2"/>
    <x v="0"/>
    <x v="4"/>
    <x v="52"/>
    <x v="0"/>
    <x v="1"/>
    <x v="50"/>
  </r>
  <r>
    <x v="54"/>
    <x v="54"/>
    <x v="0"/>
    <x v="39"/>
    <x v="26"/>
    <x v="12"/>
    <x v="0"/>
    <x v="2"/>
    <x v="0"/>
    <x v="3"/>
    <x v="53"/>
    <x v="0"/>
    <x v="0"/>
    <x v="26"/>
  </r>
  <r>
    <x v="55"/>
    <x v="55"/>
    <x v="0"/>
    <x v="39"/>
    <x v="10"/>
    <x v="12"/>
    <x v="0"/>
    <x v="2"/>
    <x v="0"/>
    <x v="4"/>
    <x v="54"/>
    <x v="0"/>
    <x v="0"/>
    <x v="26"/>
  </r>
  <r>
    <x v="56"/>
    <x v="56"/>
    <x v="0"/>
    <x v="39"/>
    <x v="10"/>
    <x v="12"/>
    <x v="0"/>
    <x v="2"/>
    <x v="0"/>
    <x v="4"/>
    <x v="55"/>
    <x v="0"/>
    <x v="0"/>
    <x v="26"/>
  </r>
  <r>
    <x v="57"/>
    <x v="57"/>
    <x v="0"/>
    <x v="22"/>
    <x v="10"/>
    <x v="12"/>
    <x v="0"/>
    <x v="2"/>
    <x v="0"/>
    <x v="4"/>
    <x v="56"/>
    <x v="0"/>
    <x v="0"/>
    <x v="26"/>
  </r>
  <r>
    <x v="58"/>
    <x v="58"/>
    <x v="0"/>
    <x v="22"/>
    <x v="10"/>
    <x v="12"/>
    <x v="0"/>
    <x v="2"/>
    <x v="0"/>
    <x v="4"/>
    <x v="57"/>
    <x v="0"/>
    <x v="0"/>
    <x v="26"/>
  </r>
  <r>
    <x v="59"/>
    <x v="59"/>
    <x v="0"/>
    <x v="40"/>
    <x v="28"/>
    <x v="10"/>
    <x v="0"/>
    <x v="2"/>
    <x v="0"/>
    <x v="2"/>
    <x v="58"/>
    <x v="0"/>
    <x v="1"/>
    <x v="51"/>
  </r>
  <r>
    <x v="60"/>
    <x v="60"/>
    <x v="0"/>
    <x v="41"/>
    <x v="29"/>
    <x v="22"/>
    <x v="0"/>
    <x v="2"/>
    <x v="0"/>
    <x v="4"/>
    <x v="59"/>
    <x v="0"/>
    <x v="1"/>
    <x v="52"/>
  </r>
  <r>
    <x v="61"/>
    <x v="61"/>
    <x v="0"/>
    <x v="42"/>
    <x v="30"/>
    <x v="8"/>
    <x v="0"/>
    <x v="2"/>
    <x v="0"/>
    <x v="4"/>
    <x v="60"/>
    <x v="0"/>
    <x v="0"/>
    <x v="53"/>
  </r>
  <r>
    <x v="62"/>
    <x v="62"/>
    <x v="0"/>
    <x v="5"/>
    <x v="5"/>
    <x v="23"/>
    <x v="0"/>
    <x v="2"/>
    <x v="0"/>
    <x v="4"/>
    <x v="61"/>
    <x v="0"/>
    <x v="1"/>
    <x v="54"/>
  </r>
  <r>
    <x v="63"/>
    <x v="63"/>
    <x v="0"/>
    <x v="43"/>
    <x v="31"/>
    <x v="20"/>
    <x v="0"/>
    <x v="2"/>
    <x v="0"/>
    <x v="0"/>
    <x v="62"/>
    <x v="0"/>
    <x v="4"/>
    <x v="55"/>
  </r>
  <r>
    <x v="64"/>
    <x v="64"/>
    <x v="0"/>
    <x v="43"/>
    <x v="31"/>
    <x v="20"/>
    <x v="0"/>
    <x v="2"/>
    <x v="0"/>
    <x v="0"/>
    <x v="63"/>
    <x v="0"/>
    <x v="4"/>
    <x v="56"/>
  </r>
  <r>
    <x v="65"/>
    <x v="65"/>
    <x v="0"/>
    <x v="9"/>
    <x v="6"/>
    <x v="24"/>
    <x v="0"/>
    <x v="2"/>
    <x v="0"/>
    <x v="3"/>
    <x v="64"/>
    <x v="0"/>
    <x v="0"/>
    <x v="57"/>
  </r>
  <r>
    <x v="66"/>
    <x v="66"/>
    <x v="0"/>
    <x v="44"/>
    <x v="32"/>
    <x v="25"/>
    <x v="0"/>
    <x v="3"/>
    <x v="0"/>
    <x v="5"/>
    <x v="65"/>
    <x v="0"/>
    <x v="1"/>
    <x v="58"/>
  </r>
  <r>
    <x v="67"/>
    <x v="67"/>
    <x v="0"/>
    <x v="34"/>
    <x v="23"/>
    <x v="3"/>
    <x v="0"/>
    <x v="3"/>
    <x v="0"/>
    <x v="4"/>
    <x v="66"/>
    <x v="0"/>
    <x v="0"/>
    <x v="59"/>
  </r>
  <r>
    <x v="68"/>
    <x v="68"/>
    <x v="0"/>
    <x v="45"/>
    <x v="33"/>
    <x v="25"/>
    <x v="10"/>
    <x v="3"/>
    <x v="0"/>
    <x v="1"/>
    <x v="67"/>
    <x v="1"/>
    <x v="1"/>
    <x v="60"/>
  </r>
  <r>
    <x v="69"/>
    <x v="69"/>
    <x v="0"/>
    <x v="34"/>
    <x v="6"/>
    <x v="3"/>
    <x v="0"/>
    <x v="3"/>
    <x v="0"/>
    <x v="4"/>
    <x v="68"/>
    <x v="0"/>
    <x v="0"/>
    <x v="61"/>
  </r>
  <r>
    <x v="70"/>
    <x v="70"/>
    <x v="0"/>
    <x v="46"/>
    <x v="32"/>
    <x v="25"/>
    <x v="0"/>
    <x v="4"/>
    <x v="0"/>
    <x v="5"/>
    <x v="65"/>
    <x v="0"/>
    <x v="1"/>
    <x v="62"/>
  </r>
  <r>
    <x v="71"/>
    <x v="71"/>
    <x v="1"/>
    <x v="47"/>
    <x v="30"/>
    <x v="26"/>
    <x v="0"/>
    <x v="5"/>
    <x v="0"/>
    <x v="6"/>
    <x v="69"/>
    <x v="2"/>
    <x v="0"/>
    <x v="63"/>
  </r>
  <r>
    <x v="72"/>
    <x v="71"/>
    <x v="1"/>
    <x v="47"/>
    <x v="30"/>
    <x v="26"/>
    <x v="0"/>
    <x v="5"/>
    <x v="0"/>
    <x v="6"/>
    <x v="69"/>
    <x v="2"/>
    <x v="0"/>
    <x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H12" firstHeaderRow="1" firstDataRow="2" firstDataCol="1"/>
  <pivotFields count="14">
    <pivotField compact="0" showAll="0">
      <items count="74">
        <item x="25"/>
        <item x="18"/>
        <item x="23"/>
        <item x="31"/>
        <item x="19"/>
        <item x="50"/>
        <item x="52"/>
        <item x="41"/>
        <item x="4"/>
        <item x="64"/>
        <item x="43"/>
        <item x="59"/>
        <item x="15"/>
        <item x="60"/>
        <item x="46"/>
        <item x="67"/>
        <item x="69"/>
        <item x="45"/>
        <item x="35"/>
        <item x="32"/>
        <item x="62"/>
        <item x="55"/>
        <item x="56"/>
        <item x="54"/>
        <item x="27"/>
        <item x="57"/>
        <item x="49"/>
        <item x="58"/>
        <item x="20"/>
        <item x="53"/>
        <item x="65"/>
        <item x="22"/>
        <item x="42"/>
        <item x="21"/>
        <item x="66"/>
        <item x="37"/>
        <item x="63"/>
        <item x="70"/>
        <item x="14"/>
        <item x="38"/>
        <item x="44"/>
        <item x="17"/>
        <item x="39"/>
        <item x="24"/>
        <item x="51"/>
        <item x="61"/>
        <item x="48"/>
        <item x="47"/>
        <item x="36"/>
        <item x="34"/>
        <item x="5"/>
        <item x="8"/>
        <item x="12"/>
        <item x="68"/>
        <item x="9"/>
        <item x="13"/>
        <item x="40"/>
        <item x="2"/>
        <item x="7"/>
        <item x="16"/>
        <item x="0"/>
        <item x="11"/>
        <item x="1"/>
        <item x="10"/>
        <item x="33"/>
        <item x="3"/>
        <item x="6"/>
        <item x="30"/>
        <item x="29"/>
        <item x="28"/>
        <item x="26"/>
        <item x="71"/>
        <item x="72"/>
        <item t="default"/>
      </items>
    </pivotField>
    <pivotField compact="0" showAll="0">
      <items count="73">
        <item x="34"/>
        <item x="23"/>
        <item x="19"/>
        <item x="50"/>
        <item x="18"/>
        <item x="25"/>
        <item x="52"/>
        <item x="58"/>
        <item x="49"/>
        <item x="57"/>
        <item x="54"/>
        <item x="31"/>
        <item x="27"/>
        <item x="56"/>
        <item x="55"/>
        <item x="26"/>
        <item x="7"/>
        <item x="14"/>
        <item x="11"/>
        <item x="22"/>
        <item x="16"/>
        <item x="65"/>
        <item x="29"/>
        <item x="33"/>
        <item x="6"/>
        <item x="39"/>
        <item x="17"/>
        <item x="12"/>
        <item x="21"/>
        <item x="60"/>
        <item x="8"/>
        <item x="5"/>
        <item x="2"/>
        <item x="44"/>
        <item x="20"/>
        <item x="62"/>
        <item x="68"/>
        <item x="38"/>
        <item x="0"/>
        <item x="66"/>
        <item x="70"/>
        <item x="24"/>
        <item x="30"/>
        <item x="28"/>
        <item x="1"/>
        <item x="53"/>
        <item x="48"/>
        <item x="15"/>
        <item x="59"/>
        <item x="47"/>
        <item x="42"/>
        <item x="3"/>
        <item x="43"/>
        <item x="46"/>
        <item x="4"/>
        <item x="10"/>
        <item x="13"/>
        <item x="67"/>
        <item x="45"/>
        <item x="69"/>
        <item x="40"/>
        <item x="32"/>
        <item x="51"/>
        <item x="35"/>
        <item x="61"/>
        <item x="9"/>
        <item x="64"/>
        <item x="63"/>
        <item x="37"/>
        <item x="36"/>
        <item x="41"/>
        <item x="71"/>
        <item t="default"/>
      </items>
    </pivotField>
    <pivotField compact="0" showAll="0">
      <items count="3">
        <item x="0"/>
        <item x="1"/>
        <item t="default"/>
      </items>
    </pivotField>
    <pivotField compact="0" showAll="0">
      <items count="49">
        <item x="19"/>
        <item x="45"/>
        <item x="44"/>
        <item x="46"/>
        <item x="16"/>
        <item x="17"/>
        <item x="39"/>
        <item x="22"/>
        <item x="23"/>
        <item x="21"/>
        <item x="14"/>
        <item x="29"/>
        <item x="20"/>
        <item x="12"/>
        <item x="1"/>
        <item x="13"/>
        <item x="40"/>
        <item x="41"/>
        <item x="31"/>
        <item x="8"/>
        <item x="33"/>
        <item x="32"/>
        <item x="30"/>
        <item x="15"/>
        <item x="25"/>
        <item x="18"/>
        <item x="9"/>
        <item x="28"/>
        <item x="38"/>
        <item x="0"/>
        <item x="5"/>
        <item x="2"/>
        <item x="10"/>
        <item x="6"/>
        <item x="36"/>
        <item x="24"/>
        <item x="34"/>
        <item x="27"/>
        <item x="42"/>
        <item x="37"/>
        <item x="3"/>
        <item x="26"/>
        <item x="35"/>
        <item x="7"/>
        <item x="43"/>
        <item x="4"/>
        <item x="11"/>
        <item x="47"/>
        <item t="default"/>
      </items>
    </pivotField>
    <pivotField compact="0" showAll="0">
      <items count="35">
        <item x="18"/>
        <item x="12"/>
        <item x="31"/>
        <item x="17"/>
        <item x="16"/>
        <item x="21"/>
        <item x="20"/>
        <item x="13"/>
        <item x="32"/>
        <item x="24"/>
        <item x="33"/>
        <item x="9"/>
        <item x="27"/>
        <item x="22"/>
        <item x="1"/>
        <item x="0"/>
        <item x="28"/>
        <item x="10"/>
        <item x="26"/>
        <item x="4"/>
        <item x="25"/>
        <item x="11"/>
        <item x="29"/>
        <item x="5"/>
        <item x="15"/>
        <item x="14"/>
        <item x="19"/>
        <item x="6"/>
        <item x="23"/>
        <item x="8"/>
        <item x="7"/>
        <item x="3"/>
        <item x="2"/>
        <item x="30"/>
        <item t="default"/>
      </items>
    </pivotField>
    <pivotField compact="0" showAll="0">
      <items count="28">
        <item x="22"/>
        <item x="23"/>
        <item x="8"/>
        <item x="7"/>
        <item x="16"/>
        <item x="4"/>
        <item x="19"/>
        <item x="10"/>
        <item x="15"/>
        <item x="24"/>
        <item x="6"/>
        <item x="0"/>
        <item x="14"/>
        <item x="20"/>
        <item x="3"/>
        <item x="1"/>
        <item x="13"/>
        <item x="12"/>
        <item x="9"/>
        <item x="17"/>
        <item x="18"/>
        <item x="11"/>
        <item x="25"/>
        <item x="2"/>
        <item x="21"/>
        <item x="5"/>
        <item x="26"/>
        <item t="default"/>
      </items>
    </pivotField>
    <pivotField compact="0" showAll="0">
      <items count="12">
        <item x="10"/>
        <item x="8"/>
        <item x="1"/>
        <item x="7"/>
        <item x="5"/>
        <item x="6"/>
        <item x="9"/>
        <item x="4"/>
        <item x="2"/>
        <item x="3"/>
        <item x="0"/>
        <item t="default"/>
      </items>
    </pivotField>
    <pivotField axis="axisCol" compact="0" showAll="0">
      <items count="7">
        <item x="1"/>
        <item x="2"/>
        <item x="0"/>
        <item x="4"/>
        <item x="3"/>
        <item x="5"/>
        <item t="default"/>
      </items>
    </pivotField>
    <pivotField compact="0" showAll="0">
      <items count="2">
        <item x="0"/>
        <item t="default"/>
      </items>
    </pivotField>
    <pivotField axis="axisRow" compact="0" showAll="0">
      <items count="8">
        <item x="3"/>
        <item x="5"/>
        <item x="2"/>
        <item x="4"/>
        <item x="0"/>
        <item x="1"/>
        <item x="6"/>
        <item t="default"/>
      </items>
    </pivotField>
    <pivotField compact="0" showAll="0">
      <items count="71">
        <item x="21"/>
        <item x="52"/>
        <item x="51"/>
        <item x="50"/>
        <item x="49"/>
        <item x="48"/>
        <item x="20"/>
        <item x="47"/>
        <item x="46"/>
        <item x="45"/>
        <item x="61"/>
        <item x="44"/>
        <item x="68"/>
        <item x="64"/>
        <item x="67"/>
        <item x="43"/>
        <item x="19"/>
        <item x="18"/>
        <item x="60"/>
        <item x="66"/>
        <item x="42"/>
        <item x="41"/>
        <item x="40"/>
        <item x="39"/>
        <item x="38"/>
        <item x="17"/>
        <item x="37"/>
        <item x="16"/>
        <item x="36"/>
        <item x="35"/>
        <item x="65"/>
        <item x="15"/>
        <item x="13"/>
        <item x="14"/>
        <item x="63"/>
        <item x="62"/>
        <item x="25"/>
        <item x="24"/>
        <item x="12"/>
        <item x="23"/>
        <item x="59"/>
        <item x="58"/>
        <item x="57"/>
        <item x="56"/>
        <item x="55"/>
        <item x="54"/>
        <item x="11"/>
        <item x="10"/>
        <item x="1"/>
        <item x="34"/>
        <item x="33"/>
        <item x="9"/>
        <item x="32"/>
        <item x="6"/>
        <item x="0"/>
        <item x="7"/>
        <item x="5"/>
        <item x="31"/>
        <item x="30"/>
        <item x="29"/>
        <item x="28"/>
        <item x="4"/>
        <item x="27"/>
        <item x="3"/>
        <item x="26"/>
        <item x="2"/>
        <item x="8"/>
        <item x="22"/>
        <item x="53"/>
        <item x="69"/>
        <item t="default"/>
      </items>
    </pivotField>
    <pivotField dataField="1" compact="0" showAll="0">
      <items count="4">
        <item x="1"/>
        <item x="0"/>
        <item x="2"/>
        <item t="default"/>
      </items>
    </pivotField>
    <pivotField compact="0" showAll="0">
      <items count="6">
        <item x="1"/>
        <item x="4"/>
        <item x="3"/>
        <item x="2"/>
        <item x="0"/>
        <item t="default"/>
      </items>
    </pivotField>
    <pivotField compact="0" showAll="0">
      <items count="65">
        <item x="5"/>
        <item x="8"/>
        <item x="50"/>
        <item x="57"/>
        <item x="30"/>
        <item x="60"/>
        <item x="12"/>
        <item x="48"/>
        <item x="21"/>
        <item x="4"/>
        <item x="53"/>
        <item x="32"/>
        <item x="41"/>
        <item x="22"/>
        <item x="40"/>
        <item x="51"/>
        <item x="15"/>
        <item x="35"/>
        <item x="54"/>
        <item x="26"/>
        <item x="44"/>
        <item x="52"/>
        <item x="20"/>
        <item x="13"/>
        <item x="38"/>
        <item x="9"/>
        <item x="2"/>
        <item x="7"/>
        <item x="56"/>
        <item x="55"/>
        <item x="16"/>
        <item x="14"/>
        <item x="0"/>
        <item x="46"/>
        <item x="24"/>
        <item x="18"/>
        <item x="19"/>
        <item x="47"/>
        <item x="49"/>
        <item x="11"/>
        <item x="59"/>
        <item x="62"/>
        <item x="34"/>
        <item x="45"/>
        <item x="39"/>
        <item x="36"/>
        <item x="10"/>
        <item x="1"/>
        <item x="31"/>
        <item x="42"/>
        <item x="6"/>
        <item x="29"/>
        <item x="28"/>
        <item x="27"/>
        <item x="25"/>
        <item x="3"/>
        <item x="58"/>
        <item x="17"/>
        <item x="37"/>
        <item x="23"/>
        <item x="61"/>
        <item x="43"/>
        <item x="33"/>
        <item x="63"/>
        <item t="default"/>
      </items>
    </pivotField>
  </pivotFields>
  <rowFields count="1">
    <field x="9"/>
  </rowFields>
  <rowItems count="8">
    <i>
      <x/>
    </i>
    <i>
      <x v="1"/>
    </i>
    <i>
      <x v="2"/>
    </i>
    <i>
      <x v="3"/>
    </i>
    <i>
      <x v="4"/>
    </i>
    <i>
      <x v="5"/>
    </i>
    <i>
      <x v="6"/>
    </i>
    <i t="grand">
      <x/>
    </i>
  </rowItems>
  <colFields count="1">
    <field x="7"/>
  </colFields>
  <colItems count="7">
    <i>
      <x/>
    </i>
    <i>
      <x v="1"/>
    </i>
    <i>
      <x v="2"/>
    </i>
    <i>
      <x v="3"/>
    </i>
    <i>
      <x v="4"/>
    </i>
    <i>
      <x v="5"/>
    </i>
    <i t="grand">
      <x/>
    </i>
  </colItems>
  <dataFields count="1">
    <dataField name="计数项:经办人" fld="1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jira.ford.com/browse/AW2-6985" TargetMode="External"/><Relationship Id="rId8" Type="http://schemas.openxmlformats.org/officeDocument/2006/relationships/hyperlink" Target="https://www.jira.ford.com/browse/AW2-7346" TargetMode="External"/><Relationship Id="rId72" Type="http://schemas.openxmlformats.org/officeDocument/2006/relationships/hyperlink" Target="https://www.jira.ford.com/browse/AW2-498" TargetMode="External"/><Relationship Id="rId71" Type="http://schemas.openxmlformats.org/officeDocument/2006/relationships/hyperlink" Target="https://www.jira.ford.com/browse/AW2-1866" TargetMode="External"/><Relationship Id="rId70" Type="http://schemas.openxmlformats.org/officeDocument/2006/relationships/hyperlink" Target="https://www.jira.ford.com/browse/AW2-6717" TargetMode="External"/><Relationship Id="rId7" Type="http://schemas.openxmlformats.org/officeDocument/2006/relationships/hyperlink" Target="https://www.jira.ford.com/browse/AW2-6525" TargetMode="External"/><Relationship Id="rId69" Type="http://schemas.openxmlformats.org/officeDocument/2006/relationships/hyperlink" Target="https://www.jira.ford.com/browse/AW2-1766" TargetMode="External"/><Relationship Id="rId68" Type="http://schemas.openxmlformats.org/officeDocument/2006/relationships/hyperlink" Target="https://www.jira.ford.com/browse/AW2-423" TargetMode="External"/><Relationship Id="rId67" Type="http://schemas.openxmlformats.org/officeDocument/2006/relationships/hyperlink" Target="https://www.jira.ford.com/browse/AW2-3431" TargetMode="External"/><Relationship Id="rId66" Type="http://schemas.openxmlformats.org/officeDocument/2006/relationships/hyperlink" Target="https://www.jira.ford.com/browse/AW2-151" TargetMode="External"/><Relationship Id="rId65" Type="http://schemas.openxmlformats.org/officeDocument/2006/relationships/hyperlink" Target="https://www.jira.ford.com/browse/AW2-48" TargetMode="External"/><Relationship Id="rId64" Type="http://schemas.openxmlformats.org/officeDocument/2006/relationships/hyperlink" Target="https://www.jira.ford.com/browse/AW2-2722" TargetMode="External"/><Relationship Id="rId63" Type="http://schemas.openxmlformats.org/officeDocument/2006/relationships/hyperlink" Target="https://www.jira.ford.com/browse/AW2-5946" TargetMode="External"/><Relationship Id="rId62" Type="http://schemas.openxmlformats.org/officeDocument/2006/relationships/hyperlink" Target="https://www.jira.ford.com/browse/AW2-1622" TargetMode="External"/><Relationship Id="rId61" Type="http://schemas.openxmlformats.org/officeDocument/2006/relationships/hyperlink" Target="https://www.jira.ford.com/browse/AW2-1544" TargetMode="External"/><Relationship Id="rId60" Type="http://schemas.openxmlformats.org/officeDocument/2006/relationships/hyperlink" Target="https://www.jira.ford.com/browse/AW2-2758" TargetMode="External"/><Relationship Id="rId6" Type="http://schemas.openxmlformats.org/officeDocument/2006/relationships/hyperlink" Target="https://www.jira.ford.com/browse/AW2-1434" TargetMode="External"/><Relationship Id="rId59" Type="http://schemas.openxmlformats.org/officeDocument/2006/relationships/hyperlink" Target="https://www.jira.ford.com/browse/AW2-2754" TargetMode="External"/><Relationship Id="rId58" Type="http://schemas.openxmlformats.org/officeDocument/2006/relationships/hyperlink" Target="https://www.jira.ford.com/browse/AW2-2749" TargetMode="External"/><Relationship Id="rId57" Type="http://schemas.openxmlformats.org/officeDocument/2006/relationships/hyperlink" Target="https://www.jira.ford.com/browse/AW2-2748" TargetMode="External"/><Relationship Id="rId56" Type="http://schemas.openxmlformats.org/officeDocument/2006/relationships/hyperlink" Target="https://www.jira.ford.com/browse/AW2-2751" TargetMode="External"/><Relationship Id="rId55" Type="http://schemas.openxmlformats.org/officeDocument/2006/relationships/hyperlink" Target="https://www.jira.ford.com/browse/AW2-3429" TargetMode="External"/><Relationship Id="rId54" Type="http://schemas.openxmlformats.org/officeDocument/2006/relationships/hyperlink" Target="https://www.jira.ford.com/browse/AW2-1129" TargetMode="External"/><Relationship Id="rId53" Type="http://schemas.openxmlformats.org/officeDocument/2006/relationships/hyperlink" Target="https://www.jira.ford.com/browse/AW2-5870" TargetMode="External"/><Relationship Id="rId52" Type="http://schemas.openxmlformats.org/officeDocument/2006/relationships/hyperlink" Target="https://www.jira.ford.com/browse/AW2-1127" TargetMode="External"/><Relationship Id="rId51" Type="http://schemas.openxmlformats.org/officeDocument/2006/relationships/hyperlink" Target="https://www.jira.ford.com/browse/AW2-2755" TargetMode="External"/><Relationship Id="rId50" Type="http://schemas.openxmlformats.org/officeDocument/2006/relationships/hyperlink" Target="https://www.jira.ford.com/browse/AW2-6250" TargetMode="External"/><Relationship Id="rId5" Type="http://schemas.openxmlformats.org/officeDocument/2006/relationships/hyperlink" Target="https://www.jira.ford.com/browse/AW2-7320" TargetMode="External"/><Relationship Id="rId49" Type="http://schemas.openxmlformats.org/officeDocument/2006/relationships/hyperlink" Target="https://www.jira.ford.com/browse/AW2-6259" TargetMode="External"/><Relationship Id="rId48" Type="http://schemas.openxmlformats.org/officeDocument/2006/relationships/hyperlink" Target="https://www.jira.ford.com/browse/AW2-1691" TargetMode="External"/><Relationship Id="rId47" Type="http://schemas.openxmlformats.org/officeDocument/2006/relationships/hyperlink" Target="https://www.jira.ford.com/browse/AW2-1875" TargetMode="External"/><Relationship Id="rId46" Type="http://schemas.openxmlformats.org/officeDocument/2006/relationships/hyperlink" Target="https://www.jira.ford.com/browse/AW2-5458" TargetMode="External"/><Relationship Id="rId45" Type="http://schemas.openxmlformats.org/officeDocument/2006/relationships/hyperlink" Target="https://www.jira.ford.com/browse/AW2-1537" TargetMode="External"/><Relationship Id="rId44" Type="http://schemas.openxmlformats.org/officeDocument/2006/relationships/hyperlink" Target="https://www.jira.ford.com/browse/AW2-3708" TargetMode="External"/><Relationship Id="rId43" Type="http://schemas.openxmlformats.org/officeDocument/2006/relationships/hyperlink" Target="https://www.jira.ford.com/browse/AW2-1141" TargetMode="External"/><Relationship Id="rId42" Type="http://schemas.openxmlformats.org/officeDocument/2006/relationships/hyperlink" Target="https://www.jira.ford.com/browse/AW2-6945" TargetMode="External"/><Relationship Id="rId41" Type="http://schemas.openxmlformats.org/officeDocument/2006/relationships/hyperlink" Target="https://www.jira.ford.com/browse/AW2-5538" TargetMode="External"/><Relationship Id="rId40" Type="http://schemas.openxmlformats.org/officeDocument/2006/relationships/hyperlink" Target="https://www.jira.ford.com/browse/AW2-5358" TargetMode="External"/><Relationship Id="rId4" Type="http://schemas.openxmlformats.org/officeDocument/2006/relationships/hyperlink" Target="https://www.jira.ford.com/browse/AW2-6982" TargetMode="External"/><Relationship Id="rId39" Type="http://schemas.openxmlformats.org/officeDocument/2006/relationships/hyperlink" Target="https://www.jira.ford.com/browse/AW2-439" TargetMode="External"/><Relationship Id="rId38" Type="http://schemas.openxmlformats.org/officeDocument/2006/relationships/hyperlink" Target="https://www.jira.ford.com/browse/AW2-6280" TargetMode="External"/><Relationship Id="rId37" Type="http://schemas.openxmlformats.org/officeDocument/2006/relationships/hyperlink" Target="https://www.jira.ford.com/browse/AW2-1876" TargetMode="External"/><Relationship Id="rId36" Type="http://schemas.openxmlformats.org/officeDocument/2006/relationships/hyperlink" Target="https://www.jira.ford.com/browse/AW2-6469" TargetMode="External"/><Relationship Id="rId35" Type="http://schemas.openxmlformats.org/officeDocument/2006/relationships/hyperlink" Target="https://www.jira.ford.com/browse/AW2-7249" TargetMode="External"/><Relationship Id="rId34" Type="http://schemas.openxmlformats.org/officeDocument/2006/relationships/hyperlink" Target="https://www.jira.ford.com/browse/AW2-2055" TargetMode="External"/><Relationship Id="rId33" Type="http://schemas.openxmlformats.org/officeDocument/2006/relationships/hyperlink" Target="https://www.jira.ford.com/browse/AW2-1120" TargetMode="External"/><Relationship Id="rId32" Type="http://schemas.openxmlformats.org/officeDocument/2006/relationships/hyperlink" Target="https://www.jira.ford.com/browse/AW2-7358" TargetMode="External"/><Relationship Id="rId31" Type="http://schemas.openxmlformats.org/officeDocument/2006/relationships/hyperlink" Target="https://www.jira.ford.com/browse/AW2-7362" TargetMode="External"/><Relationship Id="rId30" Type="http://schemas.openxmlformats.org/officeDocument/2006/relationships/hyperlink" Target="https://www.jira.ford.com/browse/AW2-7370" TargetMode="External"/><Relationship Id="rId3" Type="http://schemas.openxmlformats.org/officeDocument/2006/relationships/hyperlink" Target="https://www.jira.ford.com/browse/AW2-7208" TargetMode="External"/><Relationship Id="rId29" Type="http://schemas.openxmlformats.org/officeDocument/2006/relationships/hyperlink" Target="https://www.jira.ford.com/browse/AW2-2752" TargetMode="External"/><Relationship Id="rId28" Type="http://schemas.openxmlformats.org/officeDocument/2006/relationships/hyperlink" Target="https://www.jira.ford.com/browse/AW2-7378" TargetMode="External"/><Relationship Id="rId27" Type="http://schemas.openxmlformats.org/officeDocument/2006/relationships/hyperlink" Target="https://www.jira.ford.com/browse/AW2-1112" TargetMode="External"/><Relationship Id="rId26" Type="http://schemas.openxmlformats.org/officeDocument/2006/relationships/hyperlink" Target="https://www.jira.ford.com/browse/AW2-5603" TargetMode="External"/><Relationship Id="rId25" Type="http://schemas.openxmlformats.org/officeDocument/2006/relationships/hyperlink" Target="https://www.jira.ford.com/browse/AW2-1117" TargetMode="External"/><Relationship Id="rId24" Type="http://schemas.openxmlformats.org/officeDocument/2006/relationships/hyperlink" Target="https://www.jira.ford.com/browse/AW2-3704" TargetMode="External"/><Relationship Id="rId23" Type="http://schemas.openxmlformats.org/officeDocument/2006/relationships/hyperlink" Target="https://www.jira.ford.com/browse/AW2-4218" TargetMode="External"/><Relationship Id="rId22" Type="http://schemas.openxmlformats.org/officeDocument/2006/relationships/hyperlink" Target="https://www.jira.ford.com/browse/AW2-329" TargetMode="External"/><Relationship Id="rId21" Type="http://schemas.openxmlformats.org/officeDocument/2006/relationships/hyperlink" Target="https://www.jira.ford.com/browse/AW2-1122" TargetMode="External"/><Relationship Id="rId20" Type="http://schemas.openxmlformats.org/officeDocument/2006/relationships/hyperlink" Target="https://www.jira.ford.com/browse/AW2-1116" TargetMode="External"/><Relationship Id="rId2" Type="http://schemas.openxmlformats.org/officeDocument/2006/relationships/hyperlink" Target="https://www.jira.ford.com/browse/AW2-7056" TargetMode="External"/><Relationship Id="rId19" Type="http://schemas.openxmlformats.org/officeDocument/2006/relationships/hyperlink" Target="https://www.jira.ford.com/browse/AW2-5537" TargetMode="External"/><Relationship Id="rId18" Type="http://schemas.openxmlformats.org/officeDocument/2006/relationships/hyperlink" Target="https://www.jira.ford.com/browse/AW2-7037" TargetMode="External"/><Relationship Id="rId17" Type="http://schemas.openxmlformats.org/officeDocument/2006/relationships/hyperlink" Target="https://www.jira.ford.com/browse/AW2-1573" TargetMode="External"/><Relationship Id="rId16" Type="http://schemas.openxmlformats.org/officeDocument/2006/relationships/hyperlink" Target="https://www.jira.ford.com/browse/AW2-5198" TargetMode="External"/><Relationship Id="rId15" Type="http://schemas.openxmlformats.org/officeDocument/2006/relationships/hyperlink" Target="https://www.jira.ford.com/browse/AW2-6921" TargetMode="External"/><Relationship Id="rId14" Type="http://schemas.openxmlformats.org/officeDocument/2006/relationships/hyperlink" Target="https://www.jira.ford.com/browse/AW2-6710" TargetMode="External"/><Relationship Id="rId13" Type="http://schemas.openxmlformats.org/officeDocument/2006/relationships/hyperlink" Target="https://www.jira.ford.com/browse/AW2-7123" TargetMode="External"/><Relationship Id="rId12" Type="http://schemas.openxmlformats.org/officeDocument/2006/relationships/hyperlink" Target="https://www.jira.ford.com/browse/AW2-7237" TargetMode="External"/><Relationship Id="rId11" Type="http://schemas.openxmlformats.org/officeDocument/2006/relationships/hyperlink" Target="https://www.jira.ford.com/browse/AW2-6915" TargetMode="External"/><Relationship Id="rId10" Type="http://schemas.openxmlformats.org/officeDocument/2006/relationships/hyperlink" Target="https://www.jira.ford.com/browse/AW2-6528"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2"/>
  <sheetViews>
    <sheetView zoomScale="125" zoomScaleNormal="125" topLeftCell="A5" workbookViewId="0">
      <selection activeCell="A29" sqref="A29:K29"/>
    </sheetView>
  </sheetViews>
  <sheetFormatPr defaultColWidth="11" defaultRowHeight="13.2"/>
  <cols>
    <col min="1" max="2" width="10.8333333333333" style="174" customWidth="1"/>
    <col min="3" max="3" width="20" style="174" customWidth="1"/>
    <col min="4" max="4" width="19.8333333333333" style="174" customWidth="1"/>
    <col min="5" max="5" width="10.8333333333333" style="174" customWidth="1"/>
    <col min="6" max="6" width="17" style="174" customWidth="1"/>
    <col min="7" max="7" width="10.8333333333333" style="174" customWidth="1"/>
    <col min="8" max="8" width="17.8333333333333" style="174" customWidth="1"/>
    <col min="9" max="9" width="10.8333333333333" style="174" customWidth="1"/>
    <col min="10" max="10" width="13" style="174" customWidth="1"/>
    <col min="11" max="11" width="32.3333333333333" style="174" customWidth="1"/>
    <col min="12" max="18" width="10.8333333333333" style="174" customWidth="1"/>
    <col min="19" max="16384" width="10.8333333333333" style="174"/>
  </cols>
  <sheetData>
    <row r="1" ht="17.55" spans="1:11">
      <c r="A1" s="175" t="s">
        <v>0</v>
      </c>
      <c r="B1" s="175"/>
      <c r="C1" s="175"/>
      <c r="D1" s="175"/>
      <c r="E1" s="175"/>
      <c r="F1" s="175"/>
      <c r="G1" s="175"/>
      <c r="H1" s="175"/>
      <c r="I1" s="175"/>
      <c r="J1" s="175"/>
      <c r="K1" s="175"/>
    </row>
    <row r="2" ht="17.55" spans="1:11">
      <c r="A2" s="176" t="s">
        <v>1</v>
      </c>
      <c r="B2" s="176"/>
      <c r="C2" s="176"/>
      <c r="D2" s="176"/>
      <c r="E2" s="176"/>
      <c r="F2" s="176"/>
      <c r="G2" s="176"/>
      <c r="H2" s="176"/>
      <c r="I2" s="176"/>
      <c r="J2" s="176"/>
      <c r="K2" s="176"/>
    </row>
    <row r="3" ht="17.75" spans="1:11">
      <c r="A3" s="177" t="s">
        <v>2</v>
      </c>
      <c r="B3" s="178" t="s">
        <v>3</v>
      </c>
      <c r="C3" s="178" t="s">
        <v>4</v>
      </c>
      <c r="D3" s="178" t="s">
        <v>5</v>
      </c>
      <c r="E3" s="178" t="s">
        <v>6</v>
      </c>
      <c r="F3" s="193"/>
      <c r="G3" s="193"/>
      <c r="H3" s="193"/>
      <c r="I3" s="193"/>
      <c r="J3" s="193"/>
      <c r="K3" s="189"/>
    </row>
    <row r="4" ht="51.75" spans="1:11">
      <c r="A4" s="179" t="s">
        <v>7</v>
      </c>
      <c r="B4" s="180" t="s">
        <v>8</v>
      </c>
      <c r="C4" s="181">
        <v>1</v>
      </c>
      <c r="D4" s="181">
        <v>1</v>
      </c>
      <c r="E4" s="180" t="s">
        <v>9</v>
      </c>
      <c r="F4" s="193"/>
      <c r="G4" s="193"/>
      <c r="H4" s="193"/>
      <c r="I4" s="193"/>
      <c r="J4" s="193"/>
      <c r="K4" s="189"/>
    </row>
    <row r="5" ht="34.75" spans="1:11">
      <c r="A5" s="179" t="s">
        <v>10</v>
      </c>
      <c r="B5" s="180" t="s">
        <v>11</v>
      </c>
      <c r="C5" s="180" t="s">
        <v>12</v>
      </c>
      <c r="D5" s="180" t="s">
        <v>13</v>
      </c>
      <c r="E5" s="194" t="s">
        <v>14</v>
      </c>
      <c r="F5" s="193"/>
      <c r="G5" s="193"/>
      <c r="H5" s="193"/>
      <c r="I5" s="193"/>
      <c r="J5" s="193"/>
      <c r="K5" s="189"/>
    </row>
    <row r="6" ht="16.8" spans="1:11">
      <c r="A6" s="182"/>
      <c r="B6" s="182"/>
      <c r="C6" s="182"/>
      <c r="D6" s="182"/>
      <c r="E6" s="182"/>
      <c r="F6" s="182"/>
      <c r="G6" s="182"/>
      <c r="H6" s="182"/>
      <c r="I6" s="182"/>
      <c r="J6" s="182"/>
      <c r="K6" s="182"/>
    </row>
    <row r="7" ht="17.55" spans="1:11">
      <c r="A7" s="183" t="s">
        <v>15</v>
      </c>
      <c r="B7" s="183"/>
      <c r="C7" s="183"/>
      <c r="D7" s="183"/>
      <c r="E7" s="183"/>
      <c r="F7" s="183"/>
      <c r="G7" s="183"/>
      <c r="H7" s="183"/>
      <c r="I7" s="183"/>
      <c r="J7" s="183"/>
      <c r="K7" s="183"/>
    </row>
    <row r="8" ht="34.75" spans="1:11">
      <c r="A8" s="177" t="s">
        <v>16</v>
      </c>
      <c r="B8" s="178" t="s">
        <v>3</v>
      </c>
      <c r="C8" s="178" t="s">
        <v>4</v>
      </c>
      <c r="D8" s="178" t="s">
        <v>5</v>
      </c>
      <c r="E8" s="178" t="s">
        <v>6</v>
      </c>
      <c r="F8" s="193"/>
      <c r="G8" s="193"/>
      <c r="H8" s="193"/>
      <c r="I8" s="193"/>
      <c r="J8" s="193"/>
      <c r="K8" s="189"/>
    </row>
    <row r="9" ht="31" customHeight="1" spans="1:11">
      <c r="A9" s="179" t="s">
        <v>17</v>
      </c>
      <c r="B9" s="180" t="s">
        <v>18</v>
      </c>
      <c r="C9" s="180" t="s">
        <v>19</v>
      </c>
      <c r="D9" s="180" t="s">
        <v>20</v>
      </c>
      <c r="E9" s="180" t="s">
        <v>21</v>
      </c>
      <c r="F9" s="193"/>
      <c r="G9" s="193"/>
      <c r="H9" s="193"/>
      <c r="I9" s="193"/>
      <c r="J9" s="193"/>
      <c r="K9" s="189"/>
    </row>
    <row r="10" ht="17.75" spans="1:11">
      <c r="A10" s="179"/>
      <c r="B10" s="180" t="s">
        <v>22</v>
      </c>
      <c r="C10" s="180" t="s">
        <v>23</v>
      </c>
      <c r="D10" s="180" t="s">
        <v>24</v>
      </c>
      <c r="E10" s="180" t="s">
        <v>21</v>
      </c>
      <c r="F10" s="193"/>
      <c r="G10" s="193"/>
      <c r="H10" s="193"/>
      <c r="I10" s="193"/>
      <c r="J10" s="193"/>
      <c r="K10" s="189"/>
    </row>
    <row r="11" ht="17.75" spans="1:11">
      <c r="A11" s="179" t="s">
        <v>25</v>
      </c>
      <c r="B11" s="180" t="s">
        <v>26</v>
      </c>
      <c r="C11" s="180" t="s">
        <v>21</v>
      </c>
      <c r="D11" s="180" t="s">
        <v>27</v>
      </c>
      <c r="E11" s="180" t="s">
        <v>21</v>
      </c>
      <c r="F11" s="193"/>
      <c r="G11" s="193"/>
      <c r="H11" s="193"/>
      <c r="I11" s="193"/>
      <c r="J11" s="193"/>
      <c r="K11" s="189"/>
    </row>
    <row r="12" ht="17.75" spans="1:11">
      <c r="A12" s="179"/>
      <c r="B12" s="180" t="s">
        <v>28</v>
      </c>
      <c r="C12" s="180" t="s">
        <v>21</v>
      </c>
      <c r="D12" s="180" t="s">
        <v>29</v>
      </c>
      <c r="E12" s="180" t="s">
        <v>21</v>
      </c>
      <c r="F12" s="193"/>
      <c r="G12" s="193"/>
      <c r="H12" s="193"/>
      <c r="I12" s="193"/>
      <c r="J12" s="193"/>
      <c r="K12" s="189"/>
    </row>
    <row r="13" ht="17.75" spans="1:11">
      <c r="A13" s="179"/>
      <c r="B13" s="180" t="s">
        <v>30</v>
      </c>
      <c r="C13" s="180" t="s">
        <v>21</v>
      </c>
      <c r="D13" s="180" t="s">
        <v>31</v>
      </c>
      <c r="E13" s="180" t="s">
        <v>21</v>
      </c>
      <c r="F13" s="193"/>
      <c r="G13" s="193"/>
      <c r="H13" s="193"/>
      <c r="I13" s="193"/>
      <c r="J13" s="193"/>
      <c r="K13" s="189"/>
    </row>
    <row r="14" ht="17.75" spans="1:11">
      <c r="A14" s="179"/>
      <c r="B14" s="180" t="s">
        <v>32</v>
      </c>
      <c r="C14" s="180" t="s">
        <v>21</v>
      </c>
      <c r="D14" s="180" t="s">
        <v>33</v>
      </c>
      <c r="E14" s="180" t="s">
        <v>34</v>
      </c>
      <c r="F14" s="193"/>
      <c r="G14" s="193"/>
      <c r="H14" s="193"/>
      <c r="I14" s="193"/>
      <c r="J14" s="193"/>
      <c r="K14" s="189"/>
    </row>
    <row r="15" ht="16.8" spans="1:11">
      <c r="A15" s="182"/>
      <c r="B15" s="182"/>
      <c r="C15" s="182"/>
      <c r="D15" s="182"/>
      <c r="E15" s="182"/>
      <c r="F15" s="182"/>
      <c r="G15" s="182"/>
      <c r="H15" s="182"/>
      <c r="I15" s="182"/>
      <c r="J15" s="182"/>
      <c r="K15" s="182"/>
    </row>
    <row r="16" ht="17.55" spans="1:11">
      <c r="A16" s="183" t="s">
        <v>35</v>
      </c>
      <c r="B16" s="183"/>
      <c r="C16" s="183"/>
      <c r="D16" s="183"/>
      <c r="E16" s="183"/>
      <c r="F16" s="183"/>
      <c r="G16" s="183"/>
      <c r="H16" s="183"/>
      <c r="I16" s="183"/>
      <c r="J16" s="183"/>
      <c r="K16" s="183"/>
    </row>
    <row r="17" ht="17.75" spans="1:11">
      <c r="A17" s="177" t="s">
        <v>36</v>
      </c>
      <c r="B17" s="178" t="s">
        <v>3</v>
      </c>
      <c r="C17" s="178" t="s">
        <v>4</v>
      </c>
      <c r="D17" s="178" t="s">
        <v>5</v>
      </c>
      <c r="E17" s="178" t="s">
        <v>6</v>
      </c>
      <c r="F17" s="193"/>
      <c r="G17" s="193"/>
      <c r="H17" s="193"/>
      <c r="I17" s="193"/>
      <c r="J17" s="193"/>
      <c r="K17" s="189"/>
    </row>
    <row r="18" ht="17.75" spans="1:11">
      <c r="A18" s="179" t="s">
        <v>37</v>
      </c>
      <c r="B18" s="180" t="s">
        <v>38</v>
      </c>
      <c r="C18" s="181">
        <v>0.92</v>
      </c>
      <c r="D18" s="181">
        <v>1</v>
      </c>
      <c r="E18" s="180" t="s">
        <v>9</v>
      </c>
      <c r="F18" s="193"/>
      <c r="G18" s="193"/>
      <c r="H18" s="193"/>
      <c r="I18" s="193"/>
      <c r="J18" s="193"/>
      <c r="K18" s="189"/>
    </row>
    <row r="19" ht="17.75" spans="1:11">
      <c r="A19" s="179"/>
      <c r="B19" s="180" t="s">
        <v>39</v>
      </c>
      <c r="C19" s="181">
        <v>0.9</v>
      </c>
      <c r="D19" s="181">
        <v>0.98</v>
      </c>
      <c r="E19" s="180" t="s">
        <v>9</v>
      </c>
      <c r="F19" s="193"/>
      <c r="G19" s="193"/>
      <c r="H19" s="193"/>
      <c r="I19" s="193"/>
      <c r="J19" s="193"/>
      <c r="K19" s="189"/>
    </row>
    <row r="20" ht="17.75" spans="1:11">
      <c r="A20" s="179"/>
      <c r="B20" s="180" t="s">
        <v>40</v>
      </c>
      <c r="C20" s="181">
        <v>0.85</v>
      </c>
      <c r="D20" s="181">
        <v>0.99</v>
      </c>
      <c r="E20" s="180" t="s">
        <v>9</v>
      </c>
      <c r="F20" s="193"/>
      <c r="G20" s="193"/>
      <c r="H20" s="193"/>
      <c r="I20" s="193"/>
      <c r="J20" s="193"/>
      <c r="K20" s="189"/>
    </row>
    <row r="21" ht="17.75" spans="1:11">
      <c r="A21" s="179" t="s">
        <v>41</v>
      </c>
      <c r="B21" s="180" t="s">
        <v>38</v>
      </c>
      <c r="C21" s="181">
        <v>0.85</v>
      </c>
      <c r="D21" s="181">
        <v>0.99</v>
      </c>
      <c r="E21" s="180" t="s">
        <v>9</v>
      </c>
      <c r="F21" s="193"/>
      <c r="G21" s="193"/>
      <c r="H21" s="193"/>
      <c r="I21" s="193"/>
      <c r="J21" s="193"/>
      <c r="K21" s="189"/>
    </row>
    <row r="22" ht="17.75" spans="1:11">
      <c r="A22" s="179"/>
      <c r="B22" s="180" t="s">
        <v>39</v>
      </c>
      <c r="C22" s="181">
        <v>0.85</v>
      </c>
      <c r="D22" s="181">
        <v>0.99</v>
      </c>
      <c r="E22" s="180" t="s">
        <v>9</v>
      </c>
      <c r="F22" s="193"/>
      <c r="G22" s="193"/>
      <c r="H22" s="193"/>
      <c r="I22" s="193"/>
      <c r="J22" s="193"/>
      <c r="K22" s="189"/>
    </row>
    <row r="23" ht="17.75" spans="1:11">
      <c r="A23" s="179"/>
      <c r="B23" s="180" t="s">
        <v>40</v>
      </c>
      <c r="C23" s="181">
        <v>0.8</v>
      </c>
      <c r="D23" s="181">
        <v>0.96</v>
      </c>
      <c r="E23" s="180" t="s">
        <v>9</v>
      </c>
      <c r="F23" s="193"/>
      <c r="G23" s="193"/>
      <c r="H23" s="193"/>
      <c r="I23" s="193"/>
      <c r="J23" s="193"/>
      <c r="K23" s="189"/>
    </row>
    <row r="24" ht="17.75" spans="1:11">
      <c r="A24" s="180" t="s">
        <v>42</v>
      </c>
      <c r="B24" s="180" t="s">
        <v>43</v>
      </c>
      <c r="C24" s="180" t="s">
        <v>44</v>
      </c>
      <c r="D24" s="180" t="s">
        <v>45</v>
      </c>
      <c r="E24" s="180" t="s">
        <v>9</v>
      </c>
      <c r="F24" s="193"/>
      <c r="G24" s="193"/>
      <c r="H24" s="193"/>
      <c r="I24" s="193"/>
      <c r="J24" s="193"/>
      <c r="K24" s="189"/>
    </row>
    <row r="25" ht="17.75" spans="1:11">
      <c r="A25" s="180"/>
      <c r="B25" s="180" t="s">
        <v>46</v>
      </c>
      <c r="C25" s="180" t="s">
        <v>47</v>
      </c>
      <c r="D25" s="180" t="s">
        <v>45</v>
      </c>
      <c r="E25" s="180" t="s">
        <v>9</v>
      </c>
      <c r="F25" s="193"/>
      <c r="G25" s="193"/>
      <c r="H25" s="193"/>
      <c r="I25" s="193"/>
      <c r="J25" s="193"/>
      <c r="K25" s="189"/>
    </row>
    <row r="26" ht="16.8" spans="1:11">
      <c r="A26" s="176"/>
      <c r="B26" s="176"/>
      <c r="C26" s="176"/>
      <c r="D26" s="176"/>
      <c r="E26" s="176"/>
      <c r="F26" s="176"/>
      <c r="G26" s="176"/>
      <c r="H26" s="176"/>
      <c r="I26" s="176"/>
      <c r="J26" s="176"/>
      <c r="K26" s="176"/>
    </row>
    <row r="27" ht="17.55" spans="1:11">
      <c r="A27" s="182"/>
      <c r="B27" s="182"/>
      <c r="C27" s="182"/>
      <c r="D27" s="182"/>
      <c r="E27" s="182"/>
      <c r="F27" s="182"/>
      <c r="G27" s="182"/>
      <c r="H27" s="182"/>
      <c r="I27" s="182"/>
      <c r="J27" s="182"/>
      <c r="K27" s="182"/>
    </row>
    <row r="28" ht="17.55" spans="1:11">
      <c r="A28" s="175" t="s">
        <v>48</v>
      </c>
      <c r="B28" s="175"/>
      <c r="C28" s="175"/>
      <c r="D28" s="175"/>
      <c r="E28" s="175"/>
      <c r="F28" s="175"/>
      <c r="G28" s="175"/>
      <c r="H28" s="175"/>
      <c r="I28" s="175"/>
      <c r="J28" s="175"/>
      <c r="K28" s="175"/>
    </row>
    <row r="29" ht="17.55" spans="1:11">
      <c r="A29" s="184" t="s">
        <v>49</v>
      </c>
      <c r="B29" s="184"/>
      <c r="C29" s="184"/>
      <c r="D29" s="184"/>
      <c r="E29" s="184"/>
      <c r="F29" s="184"/>
      <c r="G29" s="184"/>
      <c r="H29" s="184"/>
      <c r="I29" s="184"/>
      <c r="J29" s="184"/>
      <c r="K29" s="184"/>
    </row>
    <row r="30" ht="17.55" spans="1:11">
      <c r="A30" s="175" t="s">
        <v>50</v>
      </c>
      <c r="B30" s="175"/>
      <c r="C30" s="175"/>
      <c r="D30" s="175"/>
      <c r="E30" s="175"/>
      <c r="F30" s="175"/>
      <c r="G30" s="175"/>
      <c r="H30" s="175"/>
      <c r="I30" s="175"/>
      <c r="J30" s="175"/>
      <c r="K30" s="175"/>
    </row>
    <row r="31" ht="17.55" spans="1:11">
      <c r="A31" s="175" t="s">
        <v>51</v>
      </c>
      <c r="B31" s="175"/>
      <c r="C31" s="175"/>
      <c r="D31" s="175"/>
      <c r="E31" s="175"/>
      <c r="F31" s="175"/>
      <c r="G31" s="175"/>
      <c r="H31" s="175"/>
      <c r="I31" s="175"/>
      <c r="J31" s="175"/>
      <c r="K31" s="175"/>
    </row>
    <row r="32" ht="17.55" spans="1:11">
      <c r="A32" s="175" t="s">
        <v>52</v>
      </c>
      <c r="B32" s="175"/>
      <c r="C32" s="175"/>
      <c r="D32" s="175"/>
      <c r="E32" s="175"/>
      <c r="F32" s="175"/>
      <c r="G32" s="175"/>
      <c r="H32" s="175"/>
      <c r="I32" s="175"/>
      <c r="J32" s="175"/>
      <c r="K32" s="175"/>
    </row>
    <row r="33" ht="17.75" spans="1:11">
      <c r="A33" s="185" t="s">
        <v>53</v>
      </c>
      <c r="B33" s="186" t="s">
        <v>54</v>
      </c>
      <c r="C33" s="186"/>
      <c r="D33" s="186"/>
      <c r="E33" s="186"/>
      <c r="F33" s="186"/>
      <c r="G33" s="186"/>
      <c r="H33" s="186"/>
      <c r="I33" s="186"/>
      <c r="J33" s="186"/>
      <c r="K33" s="186"/>
    </row>
    <row r="34" ht="17.75" spans="1:11">
      <c r="A34" s="185" t="s">
        <v>55</v>
      </c>
      <c r="B34" s="186" t="s">
        <v>56</v>
      </c>
      <c r="C34" s="186"/>
      <c r="D34" s="186"/>
      <c r="E34" s="186"/>
      <c r="F34" s="186"/>
      <c r="G34" s="186"/>
      <c r="H34" s="186"/>
      <c r="I34" s="186"/>
      <c r="J34" s="186"/>
      <c r="K34" s="186"/>
    </row>
    <row r="35" ht="17.75" spans="1:11">
      <c r="A35" s="185" t="s">
        <v>57</v>
      </c>
      <c r="B35" s="186" t="s">
        <v>54</v>
      </c>
      <c r="C35" s="186"/>
      <c r="D35" s="186"/>
      <c r="E35" s="186"/>
      <c r="F35" s="186"/>
      <c r="G35" s="186"/>
      <c r="H35" s="186"/>
      <c r="I35" s="186"/>
      <c r="J35" s="186"/>
      <c r="K35" s="186"/>
    </row>
    <row r="36" ht="17.75" spans="1:11">
      <c r="A36" s="185" t="s">
        <v>58</v>
      </c>
      <c r="B36" s="186" t="s">
        <v>59</v>
      </c>
      <c r="C36" s="186"/>
      <c r="D36" s="186"/>
      <c r="E36" s="186"/>
      <c r="F36" s="186"/>
      <c r="G36" s="186"/>
      <c r="H36" s="186"/>
      <c r="I36" s="186"/>
      <c r="J36" s="186"/>
      <c r="K36" s="186"/>
    </row>
    <row r="37" ht="17.75" spans="1:11">
      <c r="A37" s="185" t="s">
        <v>60</v>
      </c>
      <c r="B37" s="186" t="s">
        <v>54</v>
      </c>
      <c r="C37" s="186"/>
      <c r="D37" s="186"/>
      <c r="E37" s="186"/>
      <c r="F37" s="186"/>
      <c r="G37" s="186"/>
      <c r="H37" s="186"/>
      <c r="I37" s="186"/>
      <c r="J37" s="186"/>
      <c r="K37" s="186"/>
    </row>
    <row r="38" ht="17.75" spans="1:11">
      <c r="A38" s="185" t="s">
        <v>61</v>
      </c>
      <c r="B38" s="186" t="s">
        <v>54</v>
      </c>
      <c r="C38" s="186"/>
      <c r="D38" s="186"/>
      <c r="E38" s="186"/>
      <c r="F38" s="186"/>
      <c r="G38" s="186"/>
      <c r="H38" s="186"/>
      <c r="I38" s="186"/>
      <c r="J38" s="186"/>
      <c r="K38" s="186"/>
    </row>
    <row r="39" ht="17.75" spans="1:11">
      <c r="A39" s="185" t="s">
        <v>62</v>
      </c>
      <c r="B39" s="187" t="s">
        <v>54</v>
      </c>
      <c r="C39" s="187"/>
      <c r="D39" s="187"/>
      <c r="E39" s="187"/>
      <c r="F39" s="187"/>
      <c r="G39" s="187"/>
      <c r="H39" s="187"/>
      <c r="I39" s="187"/>
      <c r="J39" s="187"/>
      <c r="K39" s="187"/>
    </row>
    <row r="40" ht="17.75" spans="1:11">
      <c r="A40" s="185" t="s">
        <v>63</v>
      </c>
      <c r="B40" s="187" t="s">
        <v>54</v>
      </c>
      <c r="C40" s="187"/>
      <c r="D40" s="187"/>
      <c r="E40" s="187"/>
      <c r="F40" s="187"/>
      <c r="G40" s="187"/>
      <c r="H40" s="187"/>
      <c r="I40" s="187"/>
      <c r="J40" s="187"/>
      <c r="K40" s="187"/>
    </row>
    <row r="41" ht="17.75" spans="1:11">
      <c r="A41" s="185" t="s">
        <v>64</v>
      </c>
      <c r="B41" s="187" t="s">
        <v>54</v>
      </c>
      <c r="C41" s="187"/>
      <c r="D41" s="187"/>
      <c r="E41" s="187"/>
      <c r="F41" s="187"/>
      <c r="G41" s="187"/>
      <c r="H41" s="187"/>
      <c r="I41" s="187"/>
      <c r="J41" s="187"/>
      <c r="K41" s="187"/>
    </row>
    <row r="42" ht="17.75" spans="1:11">
      <c r="A42" s="185" t="s">
        <v>65</v>
      </c>
      <c r="B42" s="187" t="s">
        <v>54</v>
      </c>
      <c r="C42" s="187"/>
      <c r="D42" s="187"/>
      <c r="E42" s="187"/>
      <c r="F42" s="187"/>
      <c r="G42" s="187"/>
      <c r="H42" s="187"/>
      <c r="I42" s="187"/>
      <c r="J42" s="187"/>
      <c r="K42" s="187"/>
    </row>
    <row r="43" ht="17.75" spans="1:11">
      <c r="A43" s="185" t="s">
        <v>66</v>
      </c>
      <c r="B43" s="186" t="s">
        <v>54</v>
      </c>
      <c r="C43" s="186"/>
      <c r="D43" s="186"/>
      <c r="E43" s="186"/>
      <c r="F43" s="186"/>
      <c r="G43" s="186"/>
      <c r="H43" s="186"/>
      <c r="I43" s="186"/>
      <c r="J43" s="186"/>
      <c r="K43" s="186"/>
    </row>
    <row r="44" ht="17.75" spans="1:11">
      <c r="A44" s="185" t="s">
        <v>67</v>
      </c>
      <c r="B44" s="187" t="s">
        <v>54</v>
      </c>
      <c r="C44" s="187"/>
      <c r="D44" s="187"/>
      <c r="E44" s="187"/>
      <c r="F44" s="187"/>
      <c r="G44" s="187"/>
      <c r="H44" s="187"/>
      <c r="I44" s="187"/>
      <c r="J44" s="187"/>
      <c r="K44" s="187"/>
    </row>
    <row r="45" ht="17.75" spans="1:11">
      <c r="A45" s="188" t="s">
        <v>68</v>
      </c>
      <c r="B45" s="189" t="s">
        <v>69</v>
      </c>
      <c r="C45" s="189"/>
      <c r="D45" s="189"/>
      <c r="E45" s="189"/>
      <c r="F45" s="189"/>
      <c r="G45" s="189"/>
      <c r="H45" s="189"/>
      <c r="I45" s="189"/>
      <c r="J45" s="189"/>
      <c r="K45" s="189"/>
    </row>
    <row r="46" ht="17.75" spans="1:11">
      <c r="A46" s="185" t="s">
        <v>70</v>
      </c>
      <c r="B46" s="186" t="s">
        <v>54</v>
      </c>
      <c r="C46" s="186"/>
      <c r="D46" s="186"/>
      <c r="E46" s="186"/>
      <c r="F46" s="186"/>
      <c r="G46" s="186"/>
      <c r="H46" s="186"/>
      <c r="I46" s="186"/>
      <c r="J46" s="186"/>
      <c r="K46" s="186"/>
    </row>
    <row r="47" ht="17.75" spans="1:11">
      <c r="A47" s="185" t="s">
        <v>71</v>
      </c>
      <c r="B47" s="189" t="s">
        <v>72</v>
      </c>
      <c r="C47" s="189"/>
      <c r="D47" s="189"/>
      <c r="E47" s="189"/>
      <c r="F47" s="189"/>
      <c r="G47" s="189"/>
      <c r="H47" s="189"/>
      <c r="I47" s="189"/>
      <c r="J47" s="189"/>
      <c r="K47" s="189"/>
    </row>
    <row r="48" ht="17.75" spans="1:11">
      <c r="A48" s="185" t="s">
        <v>73</v>
      </c>
      <c r="B48" s="186" t="s">
        <v>54</v>
      </c>
      <c r="C48" s="186"/>
      <c r="D48" s="186"/>
      <c r="E48" s="186"/>
      <c r="F48" s="186"/>
      <c r="G48" s="186"/>
      <c r="H48" s="186"/>
      <c r="I48" s="186"/>
      <c r="J48" s="186"/>
      <c r="K48" s="186"/>
    </row>
    <row r="49" ht="17.55" spans="1:11">
      <c r="A49" s="175" t="s">
        <v>74</v>
      </c>
      <c r="B49" s="175"/>
      <c r="C49" s="175"/>
      <c r="D49" s="175"/>
      <c r="E49" s="175"/>
      <c r="F49" s="175"/>
      <c r="G49" s="175"/>
      <c r="H49" s="175"/>
      <c r="I49" s="175"/>
      <c r="J49" s="175"/>
      <c r="K49" s="175"/>
    </row>
    <row r="50" ht="61" customHeight="1" spans="1:11">
      <c r="A50" s="184" t="s">
        <v>75</v>
      </c>
      <c r="B50" s="184"/>
      <c r="C50" s="184"/>
      <c r="D50" s="180" t="s">
        <v>76</v>
      </c>
      <c r="E50" s="180" t="s">
        <v>77</v>
      </c>
      <c r="F50" s="180" t="s">
        <v>78</v>
      </c>
      <c r="G50" s="180" t="s">
        <v>79</v>
      </c>
      <c r="H50" s="180" t="s">
        <v>80</v>
      </c>
      <c r="I50" s="197" t="s">
        <v>81</v>
      </c>
      <c r="J50" s="198"/>
      <c r="K50" s="180" t="s">
        <v>82</v>
      </c>
    </row>
    <row r="51" ht="17.55" spans="1:11">
      <c r="A51" s="184" t="s">
        <v>53</v>
      </c>
      <c r="B51" s="184"/>
      <c r="C51" s="184"/>
      <c r="D51" s="180">
        <v>215</v>
      </c>
      <c r="E51" s="190">
        <v>215</v>
      </c>
      <c r="F51" s="195">
        <f t="shared" ref="F51:F67" si="0">E51/D51</f>
        <v>1</v>
      </c>
      <c r="G51" s="180">
        <v>215</v>
      </c>
      <c r="H51" s="195">
        <f t="shared" ref="H51:H67" si="1">G51/E51</f>
        <v>1</v>
      </c>
      <c r="I51" s="199">
        <f t="shared" ref="I51:I67" si="2">G51/D51</f>
        <v>1</v>
      </c>
      <c r="J51" s="200"/>
      <c r="K51" s="180"/>
    </row>
    <row r="52" ht="17.75" spans="1:11">
      <c r="A52" s="184" t="s">
        <v>55</v>
      </c>
      <c r="B52" s="184"/>
      <c r="C52" s="184"/>
      <c r="D52" s="190">
        <v>4053</v>
      </c>
      <c r="E52" s="190">
        <v>4006</v>
      </c>
      <c r="F52" s="195">
        <f t="shared" si="0"/>
        <v>0.988403651616087</v>
      </c>
      <c r="G52" s="180">
        <v>3996</v>
      </c>
      <c r="H52" s="195">
        <f t="shared" si="1"/>
        <v>0.997503744383425</v>
      </c>
      <c r="I52" s="199">
        <f t="shared" si="2"/>
        <v>0.985936343449297</v>
      </c>
      <c r="J52" s="200"/>
      <c r="K52" s="180" t="s">
        <v>56</v>
      </c>
    </row>
    <row r="53" ht="17.55" spans="1:11">
      <c r="A53" s="184" t="s">
        <v>57</v>
      </c>
      <c r="B53" s="184"/>
      <c r="C53" s="184"/>
      <c r="D53" s="191">
        <v>1537</v>
      </c>
      <c r="E53" s="196">
        <v>1537</v>
      </c>
      <c r="F53" s="195">
        <f t="shared" si="0"/>
        <v>1</v>
      </c>
      <c r="G53" s="180">
        <v>1536</v>
      </c>
      <c r="H53" s="195">
        <f t="shared" si="1"/>
        <v>0.999349381912817</v>
      </c>
      <c r="I53" s="199">
        <f t="shared" si="2"/>
        <v>0.999349381912817</v>
      </c>
      <c r="J53" s="200"/>
      <c r="K53" s="180"/>
    </row>
    <row r="54" ht="17.55" spans="1:11">
      <c r="A54" s="184" t="s">
        <v>58</v>
      </c>
      <c r="B54" s="184"/>
      <c r="C54" s="184"/>
      <c r="D54" s="186">
        <v>40</v>
      </c>
      <c r="E54" s="190">
        <v>40</v>
      </c>
      <c r="F54" s="195">
        <f t="shared" si="0"/>
        <v>1</v>
      </c>
      <c r="G54" s="180">
        <v>40</v>
      </c>
      <c r="H54" s="195">
        <f t="shared" si="1"/>
        <v>1</v>
      </c>
      <c r="I54" s="199">
        <f t="shared" si="2"/>
        <v>1</v>
      </c>
      <c r="J54" s="200"/>
      <c r="K54" s="180"/>
    </row>
    <row r="55" ht="17.55" spans="1:11">
      <c r="A55" s="184" t="s">
        <v>60</v>
      </c>
      <c r="B55" s="184"/>
      <c r="C55" s="184"/>
      <c r="D55" s="180">
        <v>539</v>
      </c>
      <c r="E55" s="190">
        <v>539</v>
      </c>
      <c r="F55" s="195">
        <f t="shared" si="0"/>
        <v>1</v>
      </c>
      <c r="G55" s="180">
        <v>536</v>
      </c>
      <c r="H55" s="195">
        <f t="shared" si="1"/>
        <v>0.99443413729128</v>
      </c>
      <c r="I55" s="199">
        <f t="shared" si="2"/>
        <v>0.99443413729128</v>
      </c>
      <c r="J55" s="200"/>
      <c r="K55" s="180"/>
    </row>
    <row r="56" ht="17.75" spans="1:11">
      <c r="A56" s="184" t="s">
        <v>61</v>
      </c>
      <c r="B56" s="184"/>
      <c r="C56" s="184"/>
      <c r="D56" s="180">
        <v>231</v>
      </c>
      <c r="E56" s="180">
        <v>227</v>
      </c>
      <c r="F56" s="195">
        <f t="shared" si="0"/>
        <v>0.982683982683983</v>
      </c>
      <c r="G56" s="180">
        <v>220</v>
      </c>
      <c r="H56" s="195">
        <f t="shared" si="1"/>
        <v>0.969162995594714</v>
      </c>
      <c r="I56" s="199">
        <f t="shared" si="2"/>
        <v>0.952380952380952</v>
      </c>
      <c r="J56" s="200"/>
      <c r="K56" s="180" t="s">
        <v>56</v>
      </c>
    </row>
    <row r="57" ht="17.55" spans="1:11">
      <c r="A57" s="184" t="s">
        <v>62</v>
      </c>
      <c r="B57" s="184"/>
      <c r="C57" s="184"/>
      <c r="D57" s="180">
        <v>561</v>
      </c>
      <c r="E57" s="180">
        <v>561</v>
      </c>
      <c r="F57" s="195">
        <f t="shared" si="0"/>
        <v>1</v>
      </c>
      <c r="G57" s="180">
        <v>556</v>
      </c>
      <c r="H57" s="195">
        <f t="shared" si="1"/>
        <v>0.991087344028521</v>
      </c>
      <c r="I57" s="199">
        <f t="shared" si="2"/>
        <v>0.991087344028521</v>
      </c>
      <c r="J57" s="200"/>
      <c r="K57" s="180"/>
    </row>
    <row r="58" ht="17.55" spans="1:11">
      <c r="A58" s="184" t="s">
        <v>63</v>
      </c>
      <c r="B58" s="184"/>
      <c r="C58" s="184"/>
      <c r="D58" s="180">
        <v>178</v>
      </c>
      <c r="E58" s="180">
        <v>178</v>
      </c>
      <c r="F58" s="195">
        <f t="shared" si="0"/>
        <v>1</v>
      </c>
      <c r="G58" s="180">
        <v>177</v>
      </c>
      <c r="H58" s="195">
        <f t="shared" si="1"/>
        <v>0.99438202247191</v>
      </c>
      <c r="I58" s="199">
        <f t="shared" si="2"/>
        <v>0.99438202247191</v>
      </c>
      <c r="J58" s="200"/>
      <c r="K58" s="180"/>
    </row>
    <row r="59" ht="17.75" spans="1:11">
      <c r="A59" s="184" t="s">
        <v>64</v>
      </c>
      <c r="B59" s="184"/>
      <c r="C59" s="184"/>
      <c r="D59" s="180">
        <v>276</v>
      </c>
      <c r="E59" s="180">
        <v>273</v>
      </c>
      <c r="F59" s="195">
        <f t="shared" si="0"/>
        <v>0.989130434782609</v>
      </c>
      <c r="G59" s="180">
        <v>273</v>
      </c>
      <c r="H59" s="195">
        <f t="shared" si="1"/>
        <v>1</v>
      </c>
      <c r="I59" s="199">
        <f t="shared" si="2"/>
        <v>0.989130434782609</v>
      </c>
      <c r="J59" s="200"/>
      <c r="K59" s="180" t="s">
        <v>83</v>
      </c>
    </row>
    <row r="60" ht="17.55" spans="1:11">
      <c r="A60" s="184" t="s">
        <v>65</v>
      </c>
      <c r="B60" s="184"/>
      <c r="C60" s="184"/>
      <c r="D60" s="180">
        <v>150</v>
      </c>
      <c r="E60" s="180">
        <v>150</v>
      </c>
      <c r="F60" s="195">
        <f t="shared" si="0"/>
        <v>1</v>
      </c>
      <c r="G60" s="180">
        <v>150</v>
      </c>
      <c r="H60" s="195">
        <f t="shared" si="1"/>
        <v>1</v>
      </c>
      <c r="I60" s="199">
        <f t="shared" si="2"/>
        <v>1</v>
      </c>
      <c r="J60" s="200"/>
      <c r="K60" s="180"/>
    </row>
    <row r="61" ht="17.75" spans="1:11">
      <c r="A61" s="184" t="s">
        <v>66</v>
      </c>
      <c r="B61" s="184"/>
      <c r="C61" s="184"/>
      <c r="D61" s="180">
        <v>147</v>
      </c>
      <c r="E61" s="180">
        <v>138</v>
      </c>
      <c r="F61" s="195">
        <f t="shared" si="0"/>
        <v>0.938775510204082</v>
      </c>
      <c r="G61" s="180">
        <v>137</v>
      </c>
      <c r="H61" s="195">
        <f t="shared" si="1"/>
        <v>0.992753623188406</v>
      </c>
      <c r="I61" s="199">
        <f t="shared" si="2"/>
        <v>0.931972789115646</v>
      </c>
      <c r="J61" s="200"/>
      <c r="K61" s="180" t="s">
        <v>84</v>
      </c>
    </row>
    <row r="62" ht="17.75" spans="1:11">
      <c r="A62" s="192" t="s">
        <v>67</v>
      </c>
      <c r="B62" s="192"/>
      <c r="C62" s="192"/>
      <c r="D62" s="179">
        <v>293</v>
      </c>
      <c r="E62" s="180">
        <v>293</v>
      </c>
      <c r="F62" s="195">
        <f t="shared" si="0"/>
        <v>1</v>
      </c>
      <c r="G62" s="180">
        <v>292</v>
      </c>
      <c r="H62" s="195">
        <f t="shared" si="1"/>
        <v>0.996587030716723</v>
      </c>
      <c r="I62" s="199">
        <f t="shared" si="2"/>
        <v>0.996587030716723</v>
      </c>
      <c r="J62" s="200"/>
      <c r="K62" s="180" t="s">
        <v>85</v>
      </c>
    </row>
    <row r="63" ht="51.75" spans="1:11">
      <c r="A63" s="192" t="s">
        <v>86</v>
      </c>
      <c r="B63" s="192"/>
      <c r="C63" s="192"/>
      <c r="D63" s="179">
        <v>299</v>
      </c>
      <c r="E63" s="180">
        <v>261</v>
      </c>
      <c r="F63" s="195">
        <f t="shared" si="0"/>
        <v>0.872909698996655</v>
      </c>
      <c r="G63" s="180">
        <v>260</v>
      </c>
      <c r="H63" s="195">
        <f t="shared" si="1"/>
        <v>0.996168582375479</v>
      </c>
      <c r="I63" s="199">
        <f t="shared" si="2"/>
        <v>0.869565217391304</v>
      </c>
      <c r="J63" s="200"/>
      <c r="K63" s="180" t="s">
        <v>69</v>
      </c>
    </row>
    <row r="64" ht="17.75" spans="1:11">
      <c r="A64" s="192" t="s">
        <v>70</v>
      </c>
      <c r="B64" s="192"/>
      <c r="C64" s="192"/>
      <c r="D64" s="179">
        <v>77</v>
      </c>
      <c r="E64" s="180">
        <v>76</v>
      </c>
      <c r="F64" s="195">
        <f t="shared" si="0"/>
        <v>0.987012987012987</v>
      </c>
      <c r="G64" s="180">
        <v>76</v>
      </c>
      <c r="H64" s="195">
        <f t="shared" si="1"/>
        <v>1</v>
      </c>
      <c r="I64" s="199">
        <f t="shared" si="2"/>
        <v>0.987012987012987</v>
      </c>
      <c r="J64" s="200"/>
      <c r="K64" s="180" t="s">
        <v>87</v>
      </c>
    </row>
    <row r="65" ht="34.75" spans="1:11">
      <c r="A65" s="192" t="s">
        <v>71</v>
      </c>
      <c r="B65" s="192"/>
      <c r="C65" s="192"/>
      <c r="D65" s="179">
        <v>95</v>
      </c>
      <c r="E65" s="180">
        <v>86</v>
      </c>
      <c r="F65" s="195">
        <f t="shared" si="0"/>
        <v>0.905263157894737</v>
      </c>
      <c r="G65" s="180">
        <v>86</v>
      </c>
      <c r="H65" s="195">
        <f t="shared" si="1"/>
        <v>1</v>
      </c>
      <c r="I65" s="199">
        <f t="shared" si="2"/>
        <v>0.905263157894737</v>
      </c>
      <c r="J65" s="200"/>
      <c r="K65" s="180" t="s">
        <v>88</v>
      </c>
    </row>
    <row r="66" ht="17.55" spans="1:11">
      <c r="A66" s="192" t="s">
        <v>73</v>
      </c>
      <c r="B66" s="192"/>
      <c r="C66" s="192"/>
      <c r="D66" s="179">
        <v>66</v>
      </c>
      <c r="E66" s="180">
        <v>66</v>
      </c>
      <c r="F66" s="195">
        <f t="shared" si="0"/>
        <v>1</v>
      </c>
      <c r="G66" s="180">
        <v>66</v>
      </c>
      <c r="H66" s="195">
        <f t="shared" si="1"/>
        <v>1</v>
      </c>
      <c r="I66" s="199">
        <f t="shared" si="2"/>
        <v>1</v>
      </c>
      <c r="J66" s="200"/>
      <c r="K66" s="180"/>
    </row>
    <row r="67" ht="17.55" spans="1:11">
      <c r="A67" s="192" t="s">
        <v>89</v>
      </c>
      <c r="B67" s="192"/>
      <c r="C67" s="192"/>
      <c r="D67" s="179">
        <v>638</v>
      </c>
      <c r="E67" s="180">
        <v>598</v>
      </c>
      <c r="F67" s="195">
        <f t="shared" si="0"/>
        <v>0.93730407523511</v>
      </c>
      <c r="G67" s="180">
        <v>545</v>
      </c>
      <c r="H67" s="195">
        <f t="shared" si="1"/>
        <v>0.911371237458194</v>
      </c>
      <c r="I67" s="199">
        <f>G67/D67</f>
        <v>0.85423197492163</v>
      </c>
      <c r="J67" s="200"/>
      <c r="K67" s="180"/>
    </row>
    <row r="68" ht="17" customHeight="1" spans="1:11">
      <c r="A68" s="184" t="s">
        <v>90</v>
      </c>
      <c r="B68" s="184"/>
      <c r="C68" s="184"/>
      <c r="D68" s="201" t="str">
        <f>CONCATENATE("全部模块用例总执行数/全部模块用例总数=",TEXT(SUM(E51:E67)/SUM(D51:D67),"0%"))</f>
        <v>全部模块用例总执行数/全部模块用例总数=98%</v>
      </c>
      <c r="E68" s="202"/>
      <c r="F68" s="203"/>
      <c r="G68" s="204" t="str">
        <f>CONCATENATE("执行通过率(执行成功数/测试执行数）=",TEXT(SUM(G51:G67)/SUM(E51:E67),"0%"))</f>
        <v>执行通过率(执行成功数/测试执行数）=99%</v>
      </c>
      <c r="H68" s="205"/>
      <c r="I68" s="205"/>
      <c r="J68" s="206"/>
      <c r="K68" s="180"/>
    </row>
    <row r="69" ht="17.55" spans="1:11">
      <c r="A69" s="175" t="s">
        <v>91</v>
      </c>
      <c r="B69" s="175"/>
      <c r="C69" s="175"/>
      <c r="D69" s="175"/>
      <c r="E69" s="175"/>
      <c r="F69" s="175"/>
      <c r="G69" s="175"/>
      <c r="H69" s="175"/>
      <c r="I69" s="175"/>
      <c r="J69" s="175"/>
      <c r="K69" s="175"/>
    </row>
    <row r="70" ht="17.55" spans="1:11">
      <c r="A70" s="184" t="s">
        <v>92</v>
      </c>
      <c r="B70" s="184"/>
      <c r="C70" s="184"/>
      <c r="D70" s="186" t="s">
        <v>93</v>
      </c>
      <c r="E70" s="186"/>
      <c r="F70" s="186"/>
      <c r="G70" s="180"/>
      <c r="H70" s="180"/>
      <c r="I70" s="180"/>
      <c r="J70" s="180"/>
      <c r="K70" s="180"/>
    </row>
    <row r="71" ht="17.55" spans="1:11">
      <c r="A71" s="184" t="s">
        <v>94</v>
      </c>
      <c r="B71" s="184"/>
      <c r="C71" s="184"/>
      <c r="D71" s="186" t="s">
        <v>95</v>
      </c>
      <c r="E71" s="186"/>
      <c r="F71" s="186"/>
      <c r="G71" s="180"/>
      <c r="H71" s="180"/>
      <c r="I71" s="180"/>
      <c r="J71" s="180"/>
      <c r="K71" s="180"/>
    </row>
    <row r="72" ht="17.55" spans="1:11">
      <c r="A72" s="184" t="s">
        <v>96</v>
      </c>
      <c r="B72" s="184"/>
      <c r="C72" s="184"/>
      <c r="D72" s="186" t="s">
        <v>97</v>
      </c>
      <c r="E72" s="186"/>
      <c r="F72" s="186"/>
      <c r="G72" s="180"/>
      <c r="H72" s="180"/>
      <c r="I72" s="180"/>
      <c r="J72" s="180"/>
      <c r="K72" s="180"/>
    </row>
  </sheetData>
  <mergeCells count="81">
    <mergeCell ref="A1:K1"/>
    <mergeCell ref="A2:K2"/>
    <mergeCell ref="A6:K6"/>
    <mergeCell ref="A7:K7"/>
    <mergeCell ref="A15:K15"/>
    <mergeCell ref="A16:K16"/>
    <mergeCell ref="A26:K26"/>
    <mergeCell ref="A27:K27"/>
    <mergeCell ref="A28:K28"/>
    <mergeCell ref="A29:K29"/>
    <mergeCell ref="A30:K30"/>
    <mergeCell ref="A31:K31"/>
    <mergeCell ref="A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A49:K49"/>
    <mergeCell ref="A50:C50"/>
    <mergeCell ref="I50:J50"/>
    <mergeCell ref="A51:C51"/>
    <mergeCell ref="I51:J51"/>
    <mergeCell ref="A52:C52"/>
    <mergeCell ref="I52:J52"/>
    <mergeCell ref="A53:C53"/>
    <mergeCell ref="I53:J53"/>
    <mergeCell ref="A54:C54"/>
    <mergeCell ref="I54:J54"/>
    <mergeCell ref="A55:C55"/>
    <mergeCell ref="I55:J55"/>
    <mergeCell ref="A56:C56"/>
    <mergeCell ref="I56:J56"/>
    <mergeCell ref="A57:C57"/>
    <mergeCell ref="I57:J57"/>
    <mergeCell ref="A58:C58"/>
    <mergeCell ref="I58:J58"/>
    <mergeCell ref="A59:C59"/>
    <mergeCell ref="I59:J59"/>
    <mergeCell ref="A60:C60"/>
    <mergeCell ref="I60:J60"/>
    <mergeCell ref="A61:C61"/>
    <mergeCell ref="I61:J61"/>
    <mergeCell ref="A62:C62"/>
    <mergeCell ref="I62:J62"/>
    <mergeCell ref="A63:C63"/>
    <mergeCell ref="I63:J63"/>
    <mergeCell ref="A64:C64"/>
    <mergeCell ref="I64:J64"/>
    <mergeCell ref="A65:C65"/>
    <mergeCell ref="I65:J65"/>
    <mergeCell ref="A66:C66"/>
    <mergeCell ref="I66:J66"/>
    <mergeCell ref="A67:C67"/>
    <mergeCell ref="I67:J67"/>
    <mergeCell ref="A68:C68"/>
    <mergeCell ref="D68:F68"/>
    <mergeCell ref="G68:J68"/>
    <mergeCell ref="A69:K69"/>
    <mergeCell ref="A70:C70"/>
    <mergeCell ref="D70:F70"/>
    <mergeCell ref="A71:C71"/>
    <mergeCell ref="D71:F71"/>
    <mergeCell ref="A72:C72"/>
    <mergeCell ref="D72:F72"/>
    <mergeCell ref="A9:A10"/>
    <mergeCell ref="A11:A14"/>
    <mergeCell ref="A18:A20"/>
    <mergeCell ref="A21:A23"/>
    <mergeCell ref="A24:A25"/>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50" zoomScaleNormal="50" workbookViewId="0">
      <selection activeCell="W88" sqref="W88"/>
    </sheetView>
  </sheetViews>
  <sheetFormatPr defaultColWidth="11" defaultRowHeight="13.2"/>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3"/>
  <sheetViews>
    <sheetView topLeftCell="B1" workbookViewId="0">
      <selection activeCell="A1" sqref="$A1:$XFD1048576"/>
    </sheetView>
  </sheetViews>
  <sheetFormatPr defaultColWidth="8.83333333333333" defaultRowHeight="14"/>
  <cols>
    <col min="1" max="1" width="11.1666666666667" style="165"/>
    <col min="2" max="2" width="35.3333333333333" style="165"/>
    <col min="3" max="3" width="10" style="165"/>
    <col min="4" max="5" width="35.3333333333333" style="165"/>
    <col min="6" max="6" width="22" style="165"/>
    <col min="7" max="7" width="24.5" style="165"/>
    <col min="8" max="8" width="18.6666666666667" style="165"/>
    <col min="9" max="9" width="8.66666666666667" style="165"/>
    <col min="10" max="10" width="12.5" style="165"/>
    <col min="11" max="11" width="22.6666666666667" style="165"/>
    <col min="12" max="12" width="17" style="165"/>
    <col min="13" max="13" width="14.8333333333333" style="165"/>
    <col min="14" max="14" width="23.8333333333333" style="165"/>
    <col min="15" max="16384" width="8.83333333333333" style="165"/>
  </cols>
  <sheetData>
    <row r="1" s="165" customFormat="1" ht="18" spans="1:14">
      <c r="A1" s="166" t="s">
        <v>98</v>
      </c>
      <c r="B1" s="167" t="s">
        <v>99</v>
      </c>
      <c r="C1" s="167" t="s">
        <v>100</v>
      </c>
      <c r="D1" s="167" t="s">
        <v>101</v>
      </c>
      <c r="E1" s="167" t="s">
        <v>102</v>
      </c>
      <c r="F1" s="167" t="s">
        <v>103</v>
      </c>
      <c r="G1" s="167" t="s">
        <v>104</v>
      </c>
      <c r="H1" s="167" t="s">
        <v>105</v>
      </c>
      <c r="I1" s="167" t="s">
        <v>106</v>
      </c>
      <c r="J1" s="167" t="s">
        <v>107</v>
      </c>
      <c r="K1" s="167" t="s">
        <v>108</v>
      </c>
      <c r="L1" s="167" t="s">
        <v>109</v>
      </c>
      <c r="M1" s="167" t="s">
        <v>110</v>
      </c>
      <c r="N1" s="167" t="s">
        <v>111</v>
      </c>
    </row>
    <row r="2" s="165" customFormat="1" ht="46" spans="1:14">
      <c r="A2" s="168" t="s">
        <v>112</v>
      </c>
      <c r="B2" s="169" t="s">
        <v>113</v>
      </c>
      <c r="C2" s="170" t="s">
        <v>114</v>
      </c>
      <c r="D2" s="169" t="s">
        <v>115</v>
      </c>
      <c r="E2" s="169" t="s">
        <v>116</v>
      </c>
      <c r="F2" s="169" t="s">
        <v>117</v>
      </c>
      <c r="G2" s="169"/>
      <c r="H2" s="169" t="s">
        <v>118</v>
      </c>
      <c r="I2" s="169"/>
      <c r="J2" s="170" t="s">
        <v>119</v>
      </c>
      <c r="K2" s="169" t="s">
        <v>120</v>
      </c>
      <c r="L2" s="169" t="s">
        <v>121</v>
      </c>
      <c r="M2" s="169"/>
      <c r="N2" s="169" t="s">
        <v>122</v>
      </c>
    </row>
    <row r="3" s="165" customFormat="1" ht="46" spans="1:14">
      <c r="A3" s="168" t="s">
        <v>123</v>
      </c>
      <c r="B3" s="169" t="s">
        <v>124</v>
      </c>
      <c r="C3" s="170" t="s">
        <v>114</v>
      </c>
      <c r="D3" s="169" t="s">
        <v>115</v>
      </c>
      <c r="E3" s="169" t="s">
        <v>116</v>
      </c>
      <c r="F3" s="169" t="s">
        <v>117</v>
      </c>
      <c r="G3" s="169"/>
      <c r="H3" s="169" t="s">
        <v>118</v>
      </c>
      <c r="I3" s="169"/>
      <c r="J3" s="170" t="s">
        <v>125</v>
      </c>
      <c r="K3" s="169" t="s">
        <v>126</v>
      </c>
      <c r="L3" s="169" t="s">
        <v>121</v>
      </c>
      <c r="M3" s="169"/>
      <c r="N3" s="169" t="s">
        <v>127</v>
      </c>
    </row>
    <row r="4" s="165" customFormat="1" ht="42" spans="1:14">
      <c r="A4" s="168" t="s">
        <v>128</v>
      </c>
      <c r="B4" s="169" t="s">
        <v>129</v>
      </c>
      <c r="C4" s="170" t="s">
        <v>114</v>
      </c>
      <c r="D4" s="169" t="s">
        <v>130</v>
      </c>
      <c r="E4" s="169" t="s">
        <v>131</v>
      </c>
      <c r="F4" s="169" t="s">
        <v>132</v>
      </c>
      <c r="G4" s="169"/>
      <c r="H4" s="169" t="s">
        <v>133</v>
      </c>
      <c r="I4" s="169"/>
      <c r="J4" s="170" t="s">
        <v>134</v>
      </c>
      <c r="K4" s="169" t="s">
        <v>135</v>
      </c>
      <c r="L4" s="169" t="s">
        <v>121</v>
      </c>
      <c r="M4" s="169"/>
      <c r="N4" s="169" t="s">
        <v>136</v>
      </c>
    </row>
    <row r="5" s="165" customFormat="1" ht="53" spans="1:14">
      <c r="A5" s="168" t="s">
        <v>137</v>
      </c>
      <c r="B5" s="169" t="s">
        <v>138</v>
      </c>
      <c r="C5" s="170" t="s">
        <v>114</v>
      </c>
      <c r="D5" s="169" t="s">
        <v>139</v>
      </c>
      <c r="E5" s="169" t="s">
        <v>140</v>
      </c>
      <c r="F5" s="169" t="s">
        <v>141</v>
      </c>
      <c r="G5" s="169"/>
      <c r="H5" s="169" t="s">
        <v>133</v>
      </c>
      <c r="I5" s="169"/>
      <c r="J5" s="170" t="s">
        <v>142</v>
      </c>
      <c r="K5" s="169" t="s">
        <v>143</v>
      </c>
      <c r="L5" s="169" t="s">
        <v>121</v>
      </c>
      <c r="M5" s="169"/>
      <c r="N5" s="169" t="s">
        <v>144</v>
      </c>
    </row>
    <row r="6" s="165" customFormat="1" ht="53" spans="1:14">
      <c r="A6" s="168" t="s">
        <v>145</v>
      </c>
      <c r="B6" s="169" t="s">
        <v>146</v>
      </c>
      <c r="C6" s="170" t="s">
        <v>114</v>
      </c>
      <c r="D6" s="169" t="s">
        <v>147</v>
      </c>
      <c r="E6" s="169" t="s">
        <v>148</v>
      </c>
      <c r="F6" s="169" t="s">
        <v>149</v>
      </c>
      <c r="G6" s="169" t="s">
        <v>150</v>
      </c>
      <c r="H6" s="169" t="s">
        <v>133</v>
      </c>
      <c r="I6" s="169"/>
      <c r="J6" s="170" t="s">
        <v>119</v>
      </c>
      <c r="K6" s="169" t="s">
        <v>151</v>
      </c>
      <c r="L6" s="169" t="s">
        <v>152</v>
      </c>
      <c r="M6" s="169"/>
      <c r="N6" s="169" t="s">
        <v>153</v>
      </c>
    </row>
    <row r="7" s="165" customFormat="1" ht="71" spans="1:14">
      <c r="A7" s="168" t="s">
        <v>154</v>
      </c>
      <c r="B7" s="169" t="s">
        <v>155</v>
      </c>
      <c r="C7" s="170" t="s">
        <v>114</v>
      </c>
      <c r="D7" s="169" t="s">
        <v>156</v>
      </c>
      <c r="E7" s="169" t="s">
        <v>157</v>
      </c>
      <c r="F7" s="169" t="s">
        <v>158</v>
      </c>
      <c r="G7" s="169" t="s">
        <v>159</v>
      </c>
      <c r="H7" s="169" t="s">
        <v>133</v>
      </c>
      <c r="I7" s="169"/>
      <c r="J7" s="170" t="s">
        <v>125</v>
      </c>
      <c r="K7" s="169" t="s">
        <v>160</v>
      </c>
      <c r="L7" s="169" t="s">
        <v>152</v>
      </c>
      <c r="M7" s="169"/>
      <c r="N7" s="169" t="s">
        <v>161</v>
      </c>
    </row>
    <row r="8" s="165" customFormat="1" ht="56" spans="1:14">
      <c r="A8" s="168" t="s">
        <v>162</v>
      </c>
      <c r="B8" s="169" t="s">
        <v>163</v>
      </c>
      <c r="C8" s="170" t="s">
        <v>114</v>
      </c>
      <c r="D8" s="169" t="s">
        <v>164</v>
      </c>
      <c r="E8" s="169" t="s">
        <v>165</v>
      </c>
      <c r="F8" s="169" t="s">
        <v>166</v>
      </c>
      <c r="G8" s="169"/>
      <c r="H8" s="169" t="s">
        <v>133</v>
      </c>
      <c r="I8" s="169"/>
      <c r="J8" s="170" t="s">
        <v>167</v>
      </c>
      <c r="K8" s="169" t="s">
        <v>168</v>
      </c>
      <c r="L8" s="169" t="s">
        <v>121</v>
      </c>
      <c r="M8" s="169" t="s">
        <v>169</v>
      </c>
      <c r="N8" s="169" t="s">
        <v>170</v>
      </c>
    </row>
    <row r="9" s="165" customFormat="1" ht="36" spans="1:14">
      <c r="A9" s="168" t="s">
        <v>171</v>
      </c>
      <c r="B9" s="169" t="s">
        <v>172</v>
      </c>
      <c r="C9" s="170" t="s">
        <v>114</v>
      </c>
      <c r="D9" s="169" t="s">
        <v>173</v>
      </c>
      <c r="E9" s="169" t="s">
        <v>174</v>
      </c>
      <c r="F9" s="169" t="s">
        <v>175</v>
      </c>
      <c r="G9" s="169"/>
      <c r="H9" s="169" t="s">
        <v>133</v>
      </c>
      <c r="I9" s="169"/>
      <c r="J9" s="170" t="s">
        <v>125</v>
      </c>
      <c r="K9" s="169" t="s">
        <v>176</v>
      </c>
      <c r="L9" s="169" t="s">
        <v>121</v>
      </c>
      <c r="M9" s="169"/>
      <c r="N9" s="169" t="s">
        <v>177</v>
      </c>
    </row>
    <row r="10" s="165" customFormat="1" ht="53" spans="1:14">
      <c r="A10" s="168" t="s">
        <v>178</v>
      </c>
      <c r="B10" s="169" t="s">
        <v>179</v>
      </c>
      <c r="C10" s="170" t="s">
        <v>114</v>
      </c>
      <c r="D10" s="169" t="s">
        <v>180</v>
      </c>
      <c r="E10" s="169" t="s">
        <v>181</v>
      </c>
      <c r="F10" s="169" t="s">
        <v>158</v>
      </c>
      <c r="G10" s="169"/>
      <c r="H10" s="169" t="s">
        <v>133</v>
      </c>
      <c r="I10" s="169"/>
      <c r="J10" s="170" t="s">
        <v>125</v>
      </c>
      <c r="K10" s="169" t="s">
        <v>182</v>
      </c>
      <c r="L10" s="169" t="s">
        <v>121</v>
      </c>
      <c r="M10" s="169"/>
      <c r="N10" s="169" t="s">
        <v>183</v>
      </c>
    </row>
    <row r="11" s="165" customFormat="1" ht="53" spans="1:14">
      <c r="A11" s="168" t="s">
        <v>184</v>
      </c>
      <c r="B11" s="169" t="s">
        <v>185</v>
      </c>
      <c r="C11" s="170" t="s">
        <v>114</v>
      </c>
      <c r="D11" s="169" t="s">
        <v>186</v>
      </c>
      <c r="E11" s="169" t="s">
        <v>187</v>
      </c>
      <c r="F11" s="169" t="s">
        <v>188</v>
      </c>
      <c r="G11" s="169"/>
      <c r="H11" s="169" t="s">
        <v>133</v>
      </c>
      <c r="I11" s="169"/>
      <c r="J11" s="170" t="s">
        <v>125</v>
      </c>
      <c r="K11" s="169" t="s">
        <v>189</v>
      </c>
      <c r="L11" s="169" t="s">
        <v>152</v>
      </c>
      <c r="M11" s="169"/>
      <c r="N11" s="169" t="s">
        <v>190</v>
      </c>
    </row>
    <row r="12" s="165" customFormat="1" ht="53" spans="1:14">
      <c r="A12" s="168" t="s">
        <v>191</v>
      </c>
      <c r="B12" s="169" t="s">
        <v>192</v>
      </c>
      <c r="C12" s="170" t="s">
        <v>114</v>
      </c>
      <c r="D12" s="169" t="s">
        <v>193</v>
      </c>
      <c r="E12" s="169" t="s">
        <v>194</v>
      </c>
      <c r="F12" s="169" t="s">
        <v>188</v>
      </c>
      <c r="G12" s="169"/>
      <c r="H12" s="169" t="s">
        <v>133</v>
      </c>
      <c r="I12" s="169"/>
      <c r="J12" s="170" t="s">
        <v>142</v>
      </c>
      <c r="K12" s="169" t="s">
        <v>195</v>
      </c>
      <c r="L12" s="169" t="s">
        <v>121</v>
      </c>
      <c r="M12" s="169"/>
      <c r="N12" s="169" t="s">
        <v>196</v>
      </c>
    </row>
    <row r="13" s="165" customFormat="1" ht="53" spans="1:14">
      <c r="A13" s="168" t="s">
        <v>197</v>
      </c>
      <c r="B13" s="169" t="s">
        <v>198</v>
      </c>
      <c r="C13" s="170" t="s">
        <v>114</v>
      </c>
      <c r="D13" s="169" t="s">
        <v>199</v>
      </c>
      <c r="E13" s="169" t="s">
        <v>148</v>
      </c>
      <c r="F13" s="169" t="s">
        <v>175</v>
      </c>
      <c r="G13" s="169"/>
      <c r="H13" s="169" t="s">
        <v>133</v>
      </c>
      <c r="I13" s="169"/>
      <c r="J13" s="170" t="s">
        <v>167</v>
      </c>
      <c r="K13" s="169" t="s">
        <v>200</v>
      </c>
      <c r="L13" s="169" t="s">
        <v>121</v>
      </c>
      <c r="M13" s="169"/>
      <c r="N13" s="169" t="s">
        <v>201</v>
      </c>
    </row>
    <row r="14" s="165" customFormat="1" ht="36" spans="1:14">
      <c r="A14" s="168" t="s">
        <v>202</v>
      </c>
      <c r="B14" s="169" t="s">
        <v>203</v>
      </c>
      <c r="C14" s="170" t="s">
        <v>114</v>
      </c>
      <c r="D14" s="169" t="s">
        <v>204</v>
      </c>
      <c r="E14" s="169" t="s">
        <v>205</v>
      </c>
      <c r="F14" s="169" t="s">
        <v>206</v>
      </c>
      <c r="G14" s="169" t="s">
        <v>207</v>
      </c>
      <c r="H14" s="169" t="s">
        <v>133</v>
      </c>
      <c r="I14" s="169"/>
      <c r="J14" s="170" t="s">
        <v>125</v>
      </c>
      <c r="K14" s="169" t="s">
        <v>208</v>
      </c>
      <c r="L14" s="169" t="s">
        <v>121</v>
      </c>
      <c r="M14" s="169"/>
      <c r="N14" s="169" t="s">
        <v>209</v>
      </c>
    </row>
    <row r="15" s="165" customFormat="1" ht="53" spans="1:14">
      <c r="A15" s="168" t="s">
        <v>210</v>
      </c>
      <c r="B15" s="169" t="s">
        <v>211</v>
      </c>
      <c r="C15" s="170" t="s">
        <v>114</v>
      </c>
      <c r="D15" s="169" t="s">
        <v>212</v>
      </c>
      <c r="E15" s="169" t="s">
        <v>213</v>
      </c>
      <c r="F15" s="169" t="s">
        <v>188</v>
      </c>
      <c r="G15" s="169"/>
      <c r="H15" s="169" t="s">
        <v>133</v>
      </c>
      <c r="I15" s="169"/>
      <c r="J15" s="170" t="s">
        <v>142</v>
      </c>
      <c r="K15" s="169" t="s">
        <v>214</v>
      </c>
      <c r="L15" s="169" t="s">
        <v>121</v>
      </c>
      <c r="M15" s="169"/>
      <c r="N15" s="169" t="s">
        <v>215</v>
      </c>
    </row>
    <row r="16" s="165" customFormat="1" ht="53" spans="1:14">
      <c r="A16" s="168" t="s">
        <v>216</v>
      </c>
      <c r="B16" s="169" t="s">
        <v>217</v>
      </c>
      <c r="C16" s="170" t="s">
        <v>114</v>
      </c>
      <c r="D16" s="169" t="s">
        <v>186</v>
      </c>
      <c r="E16" s="169" t="s">
        <v>218</v>
      </c>
      <c r="F16" s="169" t="s">
        <v>219</v>
      </c>
      <c r="G16" s="169" t="s">
        <v>159</v>
      </c>
      <c r="H16" s="169" t="s">
        <v>133</v>
      </c>
      <c r="I16" s="169"/>
      <c r="J16" s="170" t="s">
        <v>125</v>
      </c>
      <c r="K16" s="169" t="s">
        <v>220</v>
      </c>
      <c r="L16" s="169" t="s">
        <v>152</v>
      </c>
      <c r="M16" s="169"/>
      <c r="N16" s="169" t="s">
        <v>221</v>
      </c>
    </row>
    <row r="17" s="165" customFormat="1" ht="42" spans="1:14">
      <c r="A17" s="168" t="s">
        <v>222</v>
      </c>
      <c r="B17" s="169" t="s">
        <v>223</v>
      </c>
      <c r="C17" s="170" t="s">
        <v>114</v>
      </c>
      <c r="D17" s="169" t="s">
        <v>224</v>
      </c>
      <c r="E17" s="169" t="s">
        <v>225</v>
      </c>
      <c r="F17" s="169" t="s">
        <v>226</v>
      </c>
      <c r="G17" s="169"/>
      <c r="H17" s="169" t="s">
        <v>133</v>
      </c>
      <c r="I17" s="169"/>
      <c r="J17" s="170" t="s">
        <v>167</v>
      </c>
      <c r="K17" s="169" t="s">
        <v>227</v>
      </c>
      <c r="L17" s="169" t="s">
        <v>121</v>
      </c>
      <c r="M17" s="169" t="s">
        <v>169</v>
      </c>
      <c r="N17" s="169" t="s">
        <v>228</v>
      </c>
    </row>
    <row r="18" s="165" customFormat="1" ht="53" spans="1:14">
      <c r="A18" s="168" t="s">
        <v>229</v>
      </c>
      <c r="B18" s="169" t="s">
        <v>230</v>
      </c>
      <c r="C18" s="170" t="s">
        <v>114</v>
      </c>
      <c r="D18" s="169" t="s">
        <v>231</v>
      </c>
      <c r="E18" s="169" t="s">
        <v>148</v>
      </c>
      <c r="F18" s="169" t="s">
        <v>175</v>
      </c>
      <c r="G18" s="169"/>
      <c r="H18" s="169" t="s">
        <v>133</v>
      </c>
      <c r="I18" s="169"/>
      <c r="J18" s="170" t="s">
        <v>167</v>
      </c>
      <c r="K18" s="169" t="s">
        <v>232</v>
      </c>
      <c r="L18" s="169" t="s">
        <v>121</v>
      </c>
      <c r="M18" s="169"/>
      <c r="N18" s="169" t="s">
        <v>233</v>
      </c>
    </row>
    <row r="19" s="165" customFormat="1" ht="78" spans="1:14">
      <c r="A19" s="168" t="s">
        <v>234</v>
      </c>
      <c r="B19" s="169" t="s">
        <v>235</v>
      </c>
      <c r="C19" s="170" t="s">
        <v>114</v>
      </c>
      <c r="D19" s="169" t="s">
        <v>236</v>
      </c>
      <c r="E19" s="169" t="s">
        <v>237</v>
      </c>
      <c r="F19" s="169" t="s">
        <v>238</v>
      </c>
      <c r="G19" s="169"/>
      <c r="H19" s="169" t="s">
        <v>133</v>
      </c>
      <c r="I19" s="169"/>
      <c r="J19" s="170" t="s">
        <v>125</v>
      </c>
      <c r="K19" s="169" t="s">
        <v>239</v>
      </c>
      <c r="L19" s="169" t="s">
        <v>152</v>
      </c>
      <c r="M19" s="169"/>
      <c r="N19" s="169" t="s">
        <v>240</v>
      </c>
    </row>
    <row r="20" s="165" customFormat="1" ht="32" spans="1:14">
      <c r="A20" s="168" t="s">
        <v>241</v>
      </c>
      <c r="B20" s="169" t="s">
        <v>242</v>
      </c>
      <c r="C20" s="170" t="s">
        <v>114</v>
      </c>
      <c r="D20" s="169" t="s">
        <v>243</v>
      </c>
      <c r="E20" s="169" t="s">
        <v>205</v>
      </c>
      <c r="F20" s="169" t="s">
        <v>244</v>
      </c>
      <c r="G20" s="169" t="s">
        <v>159</v>
      </c>
      <c r="H20" s="169" t="s">
        <v>133</v>
      </c>
      <c r="I20" s="169"/>
      <c r="J20" s="170" t="s">
        <v>125</v>
      </c>
      <c r="K20" s="169" t="s">
        <v>245</v>
      </c>
      <c r="L20" s="169" t="s">
        <v>152</v>
      </c>
      <c r="M20" s="169"/>
      <c r="N20" s="169" t="s">
        <v>246</v>
      </c>
    </row>
    <row r="21" s="165" customFormat="1" ht="32" spans="1:14">
      <c r="A21" s="168" t="s">
        <v>247</v>
      </c>
      <c r="B21" s="169" t="s">
        <v>248</v>
      </c>
      <c r="C21" s="170" t="s">
        <v>114</v>
      </c>
      <c r="D21" s="169" t="s">
        <v>249</v>
      </c>
      <c r="E21" s="169" t="s">
        <v>205</v>
      </c>
      <c r="F21" s="169" t="s">
        <v>244</v>
      </c>
      <c r="G21" s="169" t="s">
        <v>159</v>
      </c>
      <c r="H21" s="169" t="s">
        <v>133</v>
      </c>
      <c r="I21" s="169"/>
      <c r="J21" s="170" t="s">
        <v>125</v>
      </c>
      <c r="K21" s="169" t="s">
        <v>250</v>
      </c>
      <c r="L21" s="169" t="s">
        <v>152</v>
      </c>
      <c r="M21" s="169"/>
      <c r="N21" s="169" t="s">
        <v>251</v>
      </c>
    </row>
    <row r="22" s="165" customFormat="1" ht="56" spans="1:14">
      <c r="A22" s="168" t="s">
        <v>252</v>
      </c>
      <c r="B22" s="169" t="s">
        <v>253</v>
      </c>
      <c r="C22" s="170" t="s">
        <v>114</v>
      </c>
      <c r="D22" s="169" t="s">
        <v>254</v>
      </c>
      <c r="E22" s="169" t="s">
        <v>255</v>
      </c>
      <c r="F22" s="169" t="s">
        <v>256</v>
      </c>
      <c r="G22" s="169"/>
      <c r="H22" s="169" t="s">
        <v>133</v>
      </c>
      <c r="I22" s="169"/>
      <c r="J22" s="170" t="s">
        <v>142</v>
      </c>
      <c r="K22" s="169" t="s">
        <v>257</v>
      </c>
      <c r="L22" s="169" t="s">
        <v>121</v>
      </c>
      <c r="M22" s="169" t="s">
        <v>169</v>
      </c>
      <c r="N22" s="169" t="s">
        <v>258</v>
      </c>
    </row>
    <row r="23" s="165" customFormat="1" ht="42" spans="1:14">
      <c r="A23" s="168" t="s">
        <v>259</v>
      </c>
      <c r="B23" s="169" t="s">
        <v>260</v>
      </c>
      <c r="C23" s="170" t="s">
        <v>114</v>
      </c>
      <c r="D23" s="169" t="s">
        <v>261</v>
      </c>
      <c r="E23" s="169" t="s">
        <v>262</v>
      </c>
      <c r="F23" s="169" t="s">
        <v>263</v>
      </c>
      <c r="G23" s="169"/>
      <c r="H23" s="169" t="s">
        <v>133</v>
      </c>
      <c r="I23" s="169"/>
      <c r="J23" s="170" t="s">
        <v>119</v>
      </c>
      <c r="K23" s="169" t="s">
        <v>264</v>
      </c>
      <c r="L23" s="169" t="s">
        <v>121</v>
      </c>
      <c r="M23" s="169"/>
      <c r="N23" s="169" t="s">
        <v>265</v>
      </c>
    </row>
    <row r="24" s="165" customFormat="1" ht="36" spans="1:14">
      <c r="A24" s="168" t="s">
        <v>266</v>
      </c>
      <c r="B24" s="169" t="s">
        <v>267</v>
      </c>
      <c r="C24" s="170" t="s">
        <v>114</v>
      </c>
      <c r="D24" s="169" t="s">
        <v>268</v>
      </c>
      <c r="E24" s="169" t="s">
        <v>174</v>
      </c>
      <c r="F24" s="169" t="s">
        <v>269</v>
      </c>
      <c r="G24" s="169"/>
      <c r="H24" s="169" t="s">
        <v>133</v>
      </c>
      <c r="I24" s="169"/>
      <c r="J24" s="170" t="s">
        <v>142</v>
      </c>
      <c r="K24" s="169" t="s">
        <v>270</v>
      </c>
      <c r="L24" s="169" t="s">
        <v>121</v>
      </c>
      <c r="M24" s="169"/>
      <c r="N24" s="169" t="s">
        <v>271</v>
      </c>
    </row>
    <row r="25" s="165" customFormat="1" ht="32" spans="1:14">
      <c r="A25" s="168" t="s">
        <v>272</v>
      </c>
      <c r="B25" s="169" t="s">
        <v>273</v>
      </c>
      <c r="C25" s="170" t="s">
        <v>114</v>
      </c>
      <c r="D25" s="169" t="s">
        <v>274</v>
      </c>
      <c r="E25" s="169" t="s">
        <v>205</v>
      </c>
      <c r="F25" s="169" t="s">
        <v>244</v>
      </c>
      <c r="G25" s="169" t="s">
        <v>159</v>
      </c>
      <c r="H25" s="169" t="s">
        <v>133</v>
      </c>
      <c r="I25" s="169"/>
      <c r="J25" s="170" t="s">
        <v>134</v>
      </c>
      <c r="K25" s="169" t="s">
        <v>275</v>
      </c>
      <c r="L25" s="169" t="s">
        <v>121</v>
      </c>
      <c r="M25" s="169"/>
      <c r="N25" s="169" t="s">
        <v>246</v>
      </c>
    </row>
    <row r="26" s="165" customFormat="1" ht="32" spans="1:14">
      <c r="A26" s="168" t="s">
        <v>276</v>
      </c>
      <c r="B26" s="169" t="s">
        <v>277</v>
      </c>
      <c r="C26" s="170" t="s">
        <v>114</v>
      </c>
      <c r="D26" s="169" t="s">
        <v>115</v>
      </c>
      <c r="E26" s="169" t="s">
        <v>278</v>
      </c>
      <c r="F26" s="169" t="s">
        <v>117</v>
      </c>
      <c r="G26" s="169" t="s">
        <v>279</v>
      </c>
      <c r="H26" s="169" t="s">
        <v>133</v>
      </c>
      <c r="I26" s="169"/>
      <c r="J26" s="170" t="s">
        <v>125</v>
      </c>
      <c r="K26" s="169" t="s">
        <v>280</v>
      </c>
      <c r="L26" s="169" t="s">
        <v>152</v>
      </c>
      <c r="M26" s="169"/>
      <c r="N26" s="169" t="s">
        <v>281</v>
      </c>
    </row>
    <row r="27" s="165" customFormat="1" ht="32" spans="1:14">
      <c r="A27" s="168" t="s">
        <v>282</v>
      </c>
      <c r="B27" s="169" t="s">
        <v>283</v>
      </c>
      <c r="C27" s="170" t="s">
        <v>114</v>
      </c>
      <c r="D27" s="169" t="s">
        <v>284</v>
      </c>
      <c r="E27" s="169" t="s">
        <v>205</v>
      </c>
      <c r="F27" s="169" t="s">
        <v>244</v>
      </c>
      <c r="G27" s="169" t="s">
        <v>159</v>
      </c>
      <c r="H27" s="169" t="s">
        <v>133</v>
      </c>
      <c r="I27" s="169"/>
      <c r="J27" s="170" t="s">
        <v>125</v>
      </c>
      <c r="K27" s="169" t="s">
        <v>285</v>
      </c>
      <c r="L27" s="169" t="s">
        <v>152</v>
      </c>
      <c r="M27" s="169"/>
      <c r="N27" s="169" t="s">
        <v>286</v>
      </c>
    </row>
    <row r="28" s="165" customFormat="1" ht="53" spans="1:14">
      <c r="A28" s="168" t="s">
        <v>287</v>
      </c>
      <c r="B28" s="169" t="s">
        <v>288</v>
      </c>
      <c r="C28" s="170" t="s">
        <v>114</v>
      </c>
      <c r="D28" s="169" t="s">
        <v>289</v>
      </c>
      <c r="E28" s="169" t="s">
        <v>290</v>
      </c>
      <c r="F28" s="169" t="s">
        <v>244</v>
      </c>
      <c r="G28" s="169"/>
      <c r="H28" s="169" t="s">
        <v>291</v>
      </c>
      <c r="I28" s="169"/>
      <c r="J28" s="170" t="s">
        <v>167</v>
      </c>
      <c r="K28" s="169" t="s">
        <v>292</v>
      </c>
      <c r="L28" s="169" t="s">
        <v>121</v>
      </c>
      <c r="M28" s="169"/>
      <c r="N28" s="169" t="s">
        <v>293</v>
      </c>
    </row>
    <row r="29" s="165" customFormat="1" ht="32" spans="1:14">
      <c r="A29" s="168" t="s">
        <v>294</v>
      </c>
      <c r="B29" s="169" t="s">
        <v>295</v>
      </c>
      <c r="C29" s="170" t="s">
        <v>114</v>
      </c>
      <c r="D29" s="169" t="s">
        <v>284</v>
      </c>
      <c r="E29" s="169" t="s">
        <v>205</v>
      </c>
      <c r="F29" s="169" t="s">
        <v>244</v>
      </c>
      <c r="G29" s="169" t="s">
        <v>296</v>
      </c>
      <c r="H29" s="169" t="s">
        <v>291</v>
      </c>
      <c r="I29" s="169"/>
      <c r="J29" s="170" t="s">
        <v>142</v>
      </c>
      <c r="K29" s="169" t="s">
        <v>297</v>
      </c>
      <c r="L29" s="169" t="s">
        <v>121</v>
      </c>
      <c r="M29" s="169"/>
      <c r="N29" s="169" t="s">
        <v>298</v>
      </c>
    </row>
    <row r="30" s="165" customFormat="1" ht="32" spans="1:14">
      <c r="A30" s="168" t="s">
        <v>299</v>
      </c>
      <c r="B30" s="169" t="s">
        <v>300</v>
      </c>
      <c r="C30" s="170" t="s">
        <v>114</v>
      </c>
      <c r="D30" s="169" t="s">
        <v>115</v>
      </c>
      <c r="E30" s="169" t="s">
        <v>116</v>
      </c>
      <c r="F30" s="169" t="s">
        <v>117</v>
      </c>
      <c r="G30" s="169"/>
      <c r="H30" s="169" t="s">
        <v>291</v>
      </c>
      <c r="I30" s="169"/>
      <c r="J30" s="170" t="s">
        <v>167</v>
      </c>
      <c r="K30" s="169" t="s">
        <v>301</v>
      </c>
      <c r="L30" s="169" t="s">
        <v>121</v>
      </c>
      <c r="M30" s="169"/>
      <c r="N30" s="169" t="s">
        <v>301</v>
      </c>
    </row>
    <row r="31" s="165" customFormat="1" ht="36" spans="1:14">
      <c r="A31" s="168" t="s">
        <v>302</v>
      </c>
      <c r="B31" s="169" t="s">
        <v>303</v>
      </c>
      <c r="C31" s="170" t="s">
        <v>114</v>
      </c>
      <c r="D31" s="169" t="s">
        <v>204</v>
      </c>
      <c r="E31" s="169" t="s">
        <v>205</v>
      </c>
      <c r="F31" s="169" t="s">
        <v>206</v>
      </c>
      <c r="G31" s="169"/>
      <c r="H31" s="169" t="s">
        <v>291</v>
      </c>
      <c r="I31" s="169"/>
      <c r="J31" s="170" t="s">
        <v>167</v>
      </c>
      <c r="K31" s="169" t="s">
        <v>304</v>
      </c>
      <c r="L31" s="169" t="s">
        <v>121</v>
      </c>
      <c r="M31" s="169"/>
      <c r="N31" s="169" t="s">
        <v>305</v>
      </c>
    </row>
    <row r="32" s="165" customFormat="1" ht="32" spans="1:14">
      <c r="A32" s="168" t="s">
        <v>306</v>
      </c>
      <c r="B32" s="169" t="s">
        <v>307</v>
      </c>
      <c r="C32" s="170" t="s">
        <v>114</v>
      </c>
      <c r="D32" s="169" t="s">
        <v>115</v>
      </c>
      <c r="E32" s="169" t="s">
        <v>116</v>
      </c>
      <c r="F32" s="169" t="s">
        <v>117</v>
      </c>
      <c r="G32" s="169"/>
      <c r="H32" s="169" t="s">
        <v>291</v>
      </c>
      <c r="I32" s="169"/>
      <c r="J32" s="170" t="s">
        <v>167</v>
      </c>
      <c r="K32" s="169" t="s">
        <v>308</v>
      </c>
      <c r="L32" s="169" t="s">
        <v>121</v>
      </c>
      <c r="M32" s="169"/>
      <c r="N32" s="169" t="s">
        <v>308</v>
      </c>
    </row>
    <row r="33" s="165" customFormat="1" ht="32" spans="1:14">
      <c r="A33" s="168" t="s">
        <v>309</v>
      </c>
      <c r="B33" s="169" t="s">
        <v>310</v>
      </c>
      <c r="C33" s="170" t="s">
        <v>114</v>
      </c>
      <c r="D33" s="169" t="s">
        <v>284</v>
      </c>
      <c r="E33" s="169" t="s">
        <v>205</v>
      </c>
      <c r="F33" s="169" t="s">
        <v>244</v>
      </c>
      <c r="G33" s="169"/>
      <c r="H33" s="169" t="s">
        <v>291</v>
      </c>
      <c r="I33" s="169"/>
      <c r="J33" s="170" t="s">
        <v>142</v>
      </c>
      <c r="K33" s="169" t="s">
        <v>311</v>
      </c>
      <c r="L33" s="169" t="s">
        <v>121</v>
      </c>
      <c r="M33" s="169"/>
      <c r="N33" s="169" t="s">
        <v>251</v>
      </c>
    </row>
    <row r="34" s="165" customFormat="1" ht="53" spans="1:14">
      <c r="A34" s="168" t="s">
        <v>312</v>
      </c>
      <c r="B34" s="169" t="s">
        <v>313</v>
      </c>
      <c r="C34" s="170" t="s">
        <v>114</v>
      </c>
      <c r="D34" s="169" t="s">
        <v>314</v>
      </c>
      <c r="E34" s="169" t="s">
        <v>315</v>
      </c>
      <c r="F34" s="169" t="s">
        <v>316</v>
      </c>
      <c r="G34" s="169" t="s">
        <v>317</v>
      </c>
      <c r="H34" s="169" t="s">
        <v>291</v>
      </c>
      <c r="I34" s="169"/>
      <c r="J34" s="170" t="s">
        <v>125</v>
      </c>
      <c r="K34" s="169" t="s">
        <v>318</v>
      </c>
      <c r="L34" s="169" t="s">
        <v>152</v>
      </c>
      <c r="M34" s="169"/>
      <c r="N34" s="169" t="s">
        <v>319</v>
      </c>
    </row>
    <row r="35" s="165" customFormat="1" ht="36" spans="1:14">
      <c r="A35" s="168" t="s">
        <v>320</v>
      </c>
      <c r="B35" s="169" t="s">
        <v>321</v>
      </c>
      <c r="C35" s="170" t="s">
        <v>114</v>
      </c>
      <c r="D35" s="169" t="s">
        <v>204</v>
      </c>
      <c r="E35" s="169" t="s">
        <v>205</v>
      </c>
      <c r="F35" s="169" t="s">
        <v>206</v>
      </c>
      <c r="G35" s="169"/>
      <c r="H35" s="169" t="s">
        <v>291</v>
      </c>
      <c r="I35" s="169"/>
      <c r="J35" s="170" t="s">
        <v>167</v>
      </c>
      <c r="K35" s="169" t="s">
        <v>322</v>
      </c>
      <c r="L35" s="169" t="s">
        <v>121</v>
      </c>
      <c r="M35" s="169"/>
      <c r="N35" s="169" t="s">
        <v>323</v>
      </c>
    </row>
    <row r="36" s="165" customFormat="1" ht="50" spans="1:14">
      <c r="A36" s="168" t="s">
        <v>324</v>
      </c>
      <c r="B36" s="169" t="s">
        <v>325</v>
      </c>
      <c r="C36" s="170" t="s">
        <v>114</v>
      </c>
      <c r="D36" s="169" t="s">
        <v>326</v>
      </c>
      <c r="E36" s="169" t="s">
        <v>327</v>
      </c>
      <c r="F36" s="169" t="s">
        <v>328</v>
      </c>
      <c r="G36" s="169"/>
      <c r="H36" s="169" t="s">
        <v>291</v>
      </c>
      <c r="I36" s="169"/>
      <c r="J36" s="170" t="s">
        <v>167</v>
      </c>
      <c r="K36" s="169" t="s">
        <v>329</v>
      </c>
      <c r="L36" s="169" t="s">
        <v>121</v>
      </c>
      <c r="M36" s="169" t="s">
        <v>330</v>
      </c>
      <c r="N36" s="169" t="s">
        <v>331</v>
      </c>
    </row>
    <row r="37" s="165" customFormat="1" ht="53" spans="1:14">
      <c r="A37" s="168" t="s">
        <v>332</v>
      </c>
      <c r="B37" s="169" t="s">
        <v>333</v>
      </c>
      <c r="C37" s="170" t="s">
        <v>114</v>
      </c>
      <c r="D37" s="169" t="s">
        <v>334</v>
      </c>
      <c r="E37" s="169" t="s">
        <v>194</v>
      </c>
      <c r="F37" s="169" t="s">
        <v>149</v>
      </c>
      <c r="G37" s="169" t="s">
        <v>335</v>
      </c>
      <c r="H37" s="169" t="s">
        <v>291</v>
      </c>
      <c r="I37" s="169"/>
      <c r="J37" s="170" t="s">
        <v>125</v>
      </c>
      <c r="K37" s="169" t="s">
        <v>195</v>
      </c>
      <c r="L37" s="169" t="s">
        <v>152</v>
      </c>
      <c r="M37" s="169"/>
      <c r="N37" s="169" t="s">
        <v>336</v>
      </c>
    </row>
    <row r="38" s="165" customFormat="1" ht="36" spans="1:14">
      <c r="A38" s="168" t="s">
        <v>337</v>
      </c>
      <c r="B38" s="169" t="s">
        <v>338</v>
      </c>
      <c r="C38" s="170" t="s">
        <v>114</v>
      </c>
      <c r="D38" s="169" t="s">
        <v>339</v>
      </c>
      <c r="E38" s="169" t="s">
        <v>148</v>
      </c>
      <c r="F38" s="169" t="s">
        <v>206</v>
      </c>
      <c r="G38" s="169"/>
      <c r="H38" s="169" t="s">
        <v>291</v>
      </c>
      <c r="I38" s="169"/>
      <c r="J38" s="170" t="s">
        <v>167</v>
      </c>
      <c r="K38" s="169" t="s">
        <v>340</v>
      </c>
      <c r="L38" s="169" t="s">
        <v>121</v>
      </c>
      <c r="M38" s="169"/>
      <c r="N38" s="169" t="s">
        <v>341</v>
      </c>
    </row>
    <row r="39" s="165" customFormat="1" ht="71" spans="1:14">
      <c r="A39" s="168" t="s">
        <v>342</v>
      </c>
      <c r="B39" s="169" t="s">
        <v>343</v>
      </c>
      <c r="C39" s="170" t="s">
        <v>114</v>
      </c>
      <c r="D39" s="169" t="s">
        <v>344</v>
      </c>
      <c r="E39" s="169" t="s">
        <v>345</v>
      </c>
      <c r="F39" s="169" t="s">
        <v>346</v>
      </c>
      <c r="G39" s="169" t="s">
        <v>317</v>
      </c>
      <c r="H39" s="169" t="s">
        <v>291</v>
      </c>
      <c r="I39" s="169"/>
      <c r="J39" s="170" t="s">
        <v>125</v>
      </c>
      <c r="K39" s="169" t="s">
        <v>347</v>
      </c>
      <c r="L39" s="169" t="s">
        <v>152</v>
      </c>
      <c r="M39" s="169" t="s">
        <v>348</v>
      </c>
      <c r="N39" s="169" t="s">
        <v>349</v>
      </c>
    </row>
    <row r="40" s="165" customFormat="1" ht="42" spans="1:14">
      <c r="A40" s="168" t="s">
        <v>350</v>
      </c>
      <c r="B40" s="169" t="s">
        <v>351</v>
      </c>
      <c r="C40" s="170" t="s">
        <v>114</v>
      </c>
      <c r="D40" s="169" t="s">
        <v>352</v>
      </c>
      <c r="E40" s="169" t="s">
        <v>237</v>
      </c>
      <c r="F40" s="169" t="s">
        <v>353</v>
      </c>
      <c r="G40" s="169"/>
      <c r="H40" s="169" t="s">
        <v>291</v>
      </c>
      <c r="I40" s="169"/>
      <c r="J40" s="170" t="s">
        <v>167</v>
      </c>
      <c r="K40" s="169" t="s">
        <v>354</v>
      </c>
      <c r="L40" s="169" t="s">
        <v>121</v>
      </c>
      <c r="M40" s="169"/>
      <c r="N40" s="169" t="s">
        <v>355</v>
      </c>
    </row>
    <row r="41" s="165" customFormat="1" ht="56" spans="1:14">
      <c r="A41" s="168" t="s">
        <v>356</v>
      </c>
      <c r="B41" s="169" t="s">
        <v>357</v>
      </c>
      <c r="C41" s="170" t="s">
        <v>114</v>
      </c>
      <c r="D41" s="169" t="s">
        <v>358</v>
      </c>
      <c r="E41" s="169" t="s">
        <v>237</v>
      </c>
      <c r="F41" s="169" t="s">
        <v>238</v>
      </c>
      <c r="G41" s="169"/>
      <c r="H41" s="169" t="s">
        <v>291</v>
      </c>
      <c r="I41" s="169"/>
      <c r="J41" s="170" t="s">
        <v>125</v>
      </c>
      <c r="K41" s="169" t="s">
        <v>359</v>
      </c>
      <c r="L41" s="169" t="s">
        <v>152</v>
      </c>
      <c r="M41" s="169"/>
      <c r="N41" s="169" t="s">
        <v>360</v>
      </c>
    </row>
    <row r="42" s="165" customFormat="1" ht="53" spans="1:14">
      <c r="A42" s="168" t="s">
        <v>361</v>
      </c>
      <c r="B42" s="169" t="s">
        <v>362</v>
      </c>
      <c r="C42" s="170" t="s">
        <v>114</v>
      </c>
      <c r="D42" s="169" t="s">
        <v>363</v>
      </c>
      <c r="E42" s="169" t="s">
        <v>187</v>
      </c>
      <c r="F42" s="169" t="s">
        <v>188</v>
      </c>
      <c r="G42" s="169"/>
      <c r="H42" s="169" t="s">
        <v>291</v>
      </c>
      <c r="I42" s="169"/>
      <c r="J42" s="170" t="s">
        <v>167</v>
      </c>
      <c r="K42" s="169" t="s">
        <v>364</v>
      </c>
      <c r="L42" s="169" t="s">
        <v>121</v>
      </c>
      <c r="M42" s="169"/>
      <c r="N42" s="169" t="s">
        <v>364</v>
      </c>
    </row>
    <row r="43" s="165" customFormat="1" ht="53" spans="1:14">
      <c r="A43" s="168" t="s">
        <v>365</v>
      </c>
      <c r="B43" s="169" t="s">
        <v>366</v>
      </c>
      <c r="C43" s="170" t="s">
        <v>114</v>
      </c>
      <c r="D43" s="169" t="s">
        <v>367</v>
      </c>
      <c r="E43" s="169" t="s">
        <v>218</v>
      </c>
      <c r="F43" s="169" t="s">
        <v>121</v>
      </c>
      <c r="G43" s="169"/>
      <c r="H43" s="169" t="s">
        <v>291</v>
      </c>
      <c r="I43" s="169"/>
      <c r="J43" s="170" t="s">
        <v>142</v>
      </c>
      <c r="K43" s="169" t="s">
        <v>368</v>
      </c>
      <c r="L43" s="169" t="s">
        <v>121</v>
      </c>
      <c r="M43" s="169"/>
      <c r="N43" s="169" t="s">
        <v>369</v>
      </c>
    </row>
    <row r="44" s="165" customFormat="1" ht="36" spans="1:14">
      <c r="A44" s="168" t="s">
        <v>370</v>
      </c>
      <c r="B44" s="169" t="s">
        <v>371</v>
      </c>
      <c r="C44" s="170" t="s">
        <v>114</v>
      </c>
      <c r="D44" s="169" t="s">
        <v>372</v>
      </c>
      <c r="E44" s="169" t="s">
        <v>373</v>
      </c>
      <c r="F44" s="169" t="s">
        <v>121</v>
      </c>
      <c r="G44" s="169"/>
      <c r="H44" s="169" t="s">
        <v>291</v>
      </c>
      <c r="I44" s="169"/>
      <c r="J44" s="170" t="s">
        <v>374</v>
      </c>
      <c r="K44" s="169" t="s">
        <v>375</v>
      </c>
      <c r="L44" s="169" t="s">
        <v>121</v>
      </c>
      <c r="M44" s="169"/>
      <c r="N44" s="169" t="s">
        <v>376</v>
      </c>
    </row>
    <row r="45" s="165" customFormat="1" ht="71" spans="1:14">
      <c r="A45" s="168" t="s">
        <v>377</v>
      </c>
      <c r="B45" s="169" t="s">
        <v>378</v>
      </c>
      <c r="C45" s="170" t="s">
        <v>114</v>
      </c>
      <c r="D45" s="169" t="s">
        <v>379</v>
      </c>
      <c r="E45" s="169" t="s">
        <v>380</v>
      </c>
      <c r="F45" s="169" t="s">
        <v>149</v>
      </c>
      <c r="G45" s="169" t="s">
        <v>381</v>
      </c>
      <c r="H45" s="169" t="s">
        <v>291</v>
      </c>
      <c r="I45" s="169"/>
      <c r="J45" s="170" t="s">
        <v>119</v>
      </c>
      <c r="K45" s="169" t="s">
        <v>382</v>
      </c>
      <c r="L45" s="169" t="s">
        <v>152</v>
      </c>
      <c r="M45" s="169"/>
      <c r="N45" s="169" t="s">
        <v>383</v>
      </c>
    </row>
    <row r="46" s="165" customFormat="1" ht="53" spans="1:14">
      <c r="A46" s="168" t="s">
        <v>384</v>
      </c>
      <c r="B46" s="169" t="s">
        <v>385</v>
      </c>
      <c r="C46" s="170" t="s">
        <v>114</v>
      </c>
      <c r="D46" s="169" t="s">
        <v>386</v>
      </c>
      <c r="E46" s="169" t="s">
        <v>237</v>
      </c>
      <c r="F46" s="169" t="s">
        <v>353</v>
      </c>
      <c r="G46" s="169"/>
      <c r="H46" s="169" t="s">
        <v>291</v>
      </c>
      <c r="I46" s="169"/>
      <c r="J46" s="170" t="s">
        <v>125</v>
      </c>
      <c r="K46" s="169" t="s">
        <v>387</v>
      </c>
      <c r="L46" s="169" t="s">
        <v>152</v>
      </c>
      <c r="M46" s="169"/>
      <c r="N46" s="169" t="s">
        <v>388</v>
      </c>
    </row>
    <row r="47" s="165" customFormat="1" ht="46" spans="1:14">
      <c r="A47" s="168" t="s">
        <v>389</v>
      </c>
      <c r="B47" s="169" t="s">
        <v>390</v>
      </c>
      <c r="C47" s="170" t="s">
        <v>114</v>
      </c>
      <c r="D47" s="169" t="s">
        <v>379</v>
      </c>
      <c r="E47" s="169" t="s">
        <v>380</v>
      </c>
      <c r="F47" s="169" t="s">
        <v>149</v>
      </c>
      <c r="G47" s="169"/>
      <c r="H47" s="169" t="s">
        <v>291</v>
      </c>
      <c r="I47" s="169"/>
      <c r="J47" s="170" t="s">
        <v>167</v>
      </c>
      <c r="K47" s="169" t="s">
        <v>391</v>
      </c>
      <c r="L47" s="169" t="s">
        <v>121</v>
      </c>
      <c r="M47" s="169"/>
      <c r="N47" s="169" t="s">
        <v>392</v>
      </c>
    </row>
    <row r="48" s="165" customFormat="1" ht="53" spans="1:14">
      <c r="A48" s="168" t="s">
        <v>393</v>
      </c>
      <c r="B48" s="169" t="s">
        <v>394</v>
      </c>
      <c r="C48" s="170" t="s">
        <v>114</v>
      </c>
      <c r="D48" s="169" t="s">
        <v>395</v>
      </c>
      <c r="E48" s="169" t="s">
        <v>396</v>
      </c>
      <c r="F48" s="169" t="s">
        <v>149</v>
      </c>
      <c r="G48" s="169" t="s">
        <v>150</v>
      </c>
      <c r="H48" s="169" t="s">
        <v>291</v>
      </c>
      <c r="I48" s="169"/>
      <c r="J48" s="170" t="s">
        <v>374</v>
      </c>
      <c r="K48" s="169" t="s">
        <v>397</v>
      </c>
      <c r="L48" s="169" t="s">
        <v>121</v>
      </c>
      <c r="M48" s="169"/>
      <c r="N48" s="169" t="s">
        <v>398</v>
      </c>
    </row>
    <row r="49" s="165" customFormat="1" ht="53" spans="1:14">
      <c r="A49" s="168" t="s">
        <v>399</v>
      </c>
      <c r="B49" s="169" t="s">
        <v>400</v>
      </c>
      <c r="C49" s="170" t="s">
        <v>114</v>
      </c>
      <c r="D49" s="169" t="s">
        <v>401</v>
      </c>
      <c r="E49" s="169" t="s">
        <v>148</v>
      </c>
      <c r="F49" s="169" t="s">
        <v>158</v>
      </c>
      <c r="G49" s="169"/>
      <c r="H49" s="169" t="s">
        <v>291</v>
      </c>
      <c r="I49" s="169"/>
      <c r="J49" s="170" t="s">
        <v>167</v>
      </c>
      <c r="K49" s="169" t="s">
        <v>402</v>
      </c>
      <c r="L49" s="169" t="s">
        <v>121</v>
      </c>
      <c r="M49" s="169"/>
      <c r="N49" s="169" t="s">
        <v>403</v>
      </c>
    </row>
    <row r="50" s="165" customFormat="1" ht="53" spans="1:14">
      <c r="A50" s="168" t="s">
        <v>404</v>
      </c>
      <c r="B50" s="169" t="s">
        <v>405</v>
      </c>
      <c r="C50" s="170" t="s">
        <v>114</v>
      </c>
      <c r="D50" s="169" t="s">
        <v>401</v>
      </c>
      <c r="E50" s="169" t="s">
        <v>406</v>
      </c>
      <c r="F50" s="169" t="s">
        <v>158</v>
      </c>
      <c r="G50" s="169"/>
      <c r="H50" s="169" t="s">
        <v>291</v>
      </c>
      <c r="I50" s="169"/>
      <c r="J50" s="170" t="s">
        <v>142</v>
      </c>
      <c r="K50" s="169" t="s">
        <v>407</v>
      </c>
      <c r="L50" s="169" t="s">
        <v>121</v>
      </c>
      <c r="M50" s="169"/>
      <c r="N50" s="169" t="s">
        <v>408</v>
      </c>
    </row>
    <row r="51" s="165" customFormat="1" ht="32" spans="1:14">
      <c r="A51" s="168" t="s">
        <v>409</v>
      </c>
      <c r="B51" s="169" t="s">
        <v>410</v>
      </c>
      <c r="C51" s="170" t="s">
        <v>114</v>
      </c>
      <c r="D51" s="169" t="s">
        <v>284</v>
      </c>
      <c r="E51" s="169" t="s">
        <v>411</v>
      </c>
      <c r="F51" s="169" t="s">
        <v>244</v>
      </c>
      <c r="G51" s="169" t="s">
        <v>412</v>
      </c>
      <c r="H51" s="169" t="s">
        <v>291</v>
      </c>
      <c r="I51" s="169"/>
      <c r="J51" s="170" t="s">
        <v>125</v>
      </c>
      <c r="K51" s="169" t="s">
        <v>413</v>
      </c>
      <c r="L51" s="169" t="s">
        <v>152</v>
      </c>
      <c r="M51" s="169"/>
      <c r="N51" s="169" t="s">
        <v>298</v>
      </c>
    </row>
    <row r="52" s="165" customFormat="1" ht="32" spans="1:14">
      <c r="A52" s="168" t="s">
        <v>414</v>
      </c>
      <c r="B52" s="169" t="s">
        <v>415</v>
      </c>
      <c r="C52" s="170" t="s">
        <v>114</v>
      </c>
      <c r="D52" s="169" t="s">
        <v>284</v>
      </c>
      <c r="E52" s="169" t="s">
        <v>411</v>
      </c>
      <c r="F52" s="169" t="s">
        <v>244</v>
      </c>
      <c r="G52" s="169" t="s">
        <v>159</v>
      </c>
      <c r="H52" s="169" t="s">
        <v>291</v>
      </c>
      <c r="I52" s="169"/>
      <c r="J52" s="170" t="s">
        <v>125</v>
      </c>
      <c r="K52" s="169" t="s">
        <v>416</v>
      </c>
      <c r="L52" s="169" t="s">
        <v>152</v>
      </c>
      <c r="M52" s="169"/>
      <c r="N52" s="169" t="s">
        <v>417</v>
      </c>
    </row>
    <row r="53" s="165" customFormat="1" ht="36" spans="1:14">
      <c r="A53" s="168" t="s">
        <v>418</v>
      </c>
      <c r="B53" s="169" t="s">
        <v>419</v>
      </c>
      <c r="C53" s="170" t="s">
        <v>114</v>
      </c>
      <c r="D53" s="169" t="s">
        <v>193</v>
      </c>
      <c r="E53" s="169" t="s">
        <v>187</v>
      </c>
      <c r="F53" s="169" t="s">
        <v>188</v>
      </c>
      <c r="G53" s="169"/>
      <c r="H53" s="169" t="s">
        <v>291</v>
      </c>
      <c r="I53" s="169"/>
      <c r="J53" s="170" t="s">
        <v>167</v>
      </c>
      <c r="K53" s="169" t="s">
        <v>420</v>
      </c>
      <c r="L53" s="169" t="s">
        <v>121</v>
      </c>
      <c r="M53" s="169"/>
      <c r="N53" s="169" t="s">
        <v>421</v>
      </c>
    </row>
    <row r="54" s="165" customFormat="1" ht="28" spans="1:14">
      <c r="A54" s="168" t="s">
        <v>422</v>
      </c>
      <c r="B54" s="169" t="s">
        <v>423</v>
      </c>
      <c r="C54" s="170" t="s">
        <v>114</v>
      </c>
      <c r="D54" s="169" t="s">
        <v>284</v>
      </c>
      <c r="E54" s="169" t="s">
        <v>205</v>
      </c>
      <c r="F54" s="169" t="s">
        <v>244</v>
      </c>
      <c r="G54" s="169" t="s">
        <v>159</v>
      </c>
      <c r="H54" s="169" t="s">
        <v>291</v>
      </c>
      <c r="I54" s="169"/>
      <c r="J54" s="170" t="s">
        <v>125</v>
      </c>
      <c r="K54" s="169" t="s">
        <v>424</v>
      </c>
      <c r="L54" s="169" t="s">
        <v>152</v>
      </c>
      <c r="M54" s="169"/>
      <c r="N54" s="169" t="s">
        <v>425</v>
      </c>
    </row>
    <row r="55" s="165" customFormat="1" ht="36" spans="1:14">
      <c r="A55" s="168" t="s">
        <v>426</v>
      </c>
      <c r="B55" s="169" t="s">
        <v>427</v>
      </c>
      <c r="C55" s="170" t="s">
        <v>114</v>
      </c>
      <c r="D55" s="169" t="s">
        <v>428</v>
      </c>
      <c r="E55" s="169" t="s">
        <v>429</v>
      </c>
      <c r="F55" s="169" t="s">
        <v>430</v>
      </c>
      <c r="G55" s="169"/>
      <c r="H55" s="169" t="s">
        <v>291</v>
      </c>
      <c r="I55" s="169"/>
      <c r="J55" s="170" t="s">
        <v>167</v>
      </c>
      <c r="K55" s="169" t="s">
        <v>431</v>
      </c>
      <c r="L55" s="169" t="s">
        <v>121</v>
      </c>
      <c r="M55" s="169" t="s">
        <v>169</v>
      </c>
      <c r="N55" s="169" t="s">
        <v>432</v>
      </c>
    </row>
    <row r="56" s="165" customFormat="1" ht="32" spans="1:14">
      <c r="A56" s="168" t="s">
        <v>433</v>
      </c>
      <c r="B56" s="169" t="s">
        <v>434</v>
      </c>
      <c r="C56" s="170" t="s">
        <v>114</v>
      </c>
      <c r="D56" s="169" t="s">
        <v>435</v>
      </c>
      <c r="E56" s="169" t="s">
        <v>411</v>
      </c>
      <c r="F56" s="169" t="s">
        <v>244</v>
      </c>
      <c r="G56" s="169"/>
      <c r="H56" s="169" t="s">
        <v>291</v>
      </c>
      <c r="I56" s="169"/>
      <c r="J56" s="170" t="s">
        <v>142</v>
      </c>
      <c r="K56" s="169" t="s">
        <v>436</v>
      </c>
      <c r="L56" s="169" t="s">
        <v>121</v>
      </c>
      <c r="M56" s="169"/>
      <c r="N56" s="169" t="s">
        <v>298</v>
      </c>
    </row>
    <row r="57" s="165" customFormat="1" ht="32" spans="1:14">
      <c r="A57" s="168" t="s">
        <v>437</v>
      </c>
      <c r="B57" s="169" t="s">
        <v>438</v>
      </c>
      <c r="C57" s="170" t="s">
        <v>114</v>
      </c>
      <c r="D57" s="169" t="s">
        <v>435</v>
      </c>
      <c r="E57" s="169" t="s">
        <v>205</v>
      </c>
      <c r="F57" s="169" t="s">
        <v>244</v>
      </c>
      <c r="G57" s="169"/>
      <c r="H57" s="169" t="s">
        <v>291</v>
      </c>
      <c r="I57" s="169"/>
      <c r="J57" s="170" t="s">
        <v>167</v>
      </c>
      <c r="K57" s="169" t="s">
        <v>439</v>
      </c>
      <c r="L57" s="169" t="s">
        <v>121</v>
      </c>
      <c r="M57" s="169"/>
      <c r="N57" s="169" t="s">
        <v>298</v>
      </c>
    </row>
    <row r="58" s="165" customFormat="1" ht="32" spans="1:14">
      <c r="A58" s="168" t="s">
        <v>440</v>
      </c>
      <c r="B58" s="169" t="s">
        <v>441</v>
      </c>
      <c r="C58" s="170" t="s">
        <v>114</v>
      </c>
      <c r="D58" s="169" t="s">
        <v>435</v>
      </c>
      <c r="E58" s="169" t="s">
        <v>205</v>
      </c>
      <c r="F58" s="169" t="s">
        <v>244</v>
      </c>
      <c r="G58" s="169"/>
      <c r="H58" s="169" t="s">
        <v>291</v>
      </c>
      <c r="I58" s="169"/>
      <c r="J58" s="170" t="s">
        <v>167</v>
      </c>
      <c r="K58" s="169" t="s">
        <v>442</v>
      </c>
      <c r="L58" s="169" t="s">
        <v>121</v>
      </c>
      <c r="M58" s="169"/>
      <c r="N58" s="169" t="s">
        <v>298</v>
      </c>
    </row>
    <row r="59" s="165" customFormat="1" ht="32" spans="1:14">
      <c r="A59" s="168" t="s">
        <v>443</v>
      </c>
      <c r="B59" s="169" t="s">
        <v>444</v>
      </c>
      <c r="C59" s="170" t="s">
        <v>114</v>
      </c>
      <c r="D59" s="169" t="s">
        <v>284</v>
      </c>
      <c r="E59" s="169" t="s">
        <v>205</v>
      </c>
      <c r="F59" s="169" t="s">
        <v>244</v>
      </c>
      <c r="G59" s="169"/>
      <c r="H59" s="169" t="s">
        <v>291</v>
      </c>
      <c r="I59" s="169"/>
      <c r="J59" s="170" t="s">
        <v>167</v>
      </c>
      <c r="K59" s="169" t="s">
        <v>445</v>
      </c>
      <c r="L59" s="169" t="s">
        <v>121</v>
      </c>
      <c r="M59" s="169"/>
      <c r="N59" s="169" t="s">
        <v>298</v>
      </c>
    </row>
    <row r="60" s="165" customFormat="1" ht="32" spans="1:14">
      <c r="A60" s="168" t="s">
        <v>446</v>
      </c>
      <c r="B60" s="169" t="s">
        <v>447</v>
      </c>
      <c r="C60" s="170" t="s">
        <v>114</v>
      </c>
      <c r="D60" s="169" t="s">
        <v>284</v>
      </c>
      <c r="E60" s="169" t="s">
        <v>205</v>
      </c>
      <c r="F60" s="169" t="s">
        <v>244</v>
      </c>
      <c r="G60" s="169"/>
      <c r="H60" s="169" t="s">
        <v>291</v>
      </c>
      <c r="I60" s="169"/>
      <c r="J60" s="170" t="s">
        <v>167</v>
      </c>
      <c r="K60" s="169" t="s">
        <v>448</v>
      </c>
      <c r="L60" s="169" t="s">
        <v>121</v>
      </c>
      <c r="M60" s="169"/>
      <c r="N60" s="169" t="s">
        <v>298</v>
      </c>
    </row>
    <row r="61" s="165" customFormat="1" ht="64" spans="1:14">
      <c r="A61" s="168" t="s">
        <v>449</v>
      </c>
      <c r="B61" s="169" t="s">
        <v>450</v>
      </c>
      <c r="C61" s="170" t="s">
        <v>114</v>
      </c>
      <c r="D61" s="169" t="s">
        <v>451</v>
      </c>
      <c r="E61" s="169" t="s">
        <v>452</v>
      </c>
      <c r="F61" s="169" t="s">
        <v>226</v>
      </c>
      <c r="G61" s="169"/>
      <c r="H61" s="169" t="s">
        <v>291</v>
      </c>
      <c r="I61" s="169"/>
      <c r="J61" s="170" t="s">
        <v>134</v>
      </c>
      <c r="K61" s="169" t="s">
        <v>453</v>
      </c>
      <c r="L61" s="169" t="s">
        <v>121</v>
      </c>
      <c r="M61" s="169" t="s">
        <v>169</v>
      </c>
      <c r="N61" s="169" t="s">
        <v>454</v>
      </c>
    </row>
    <row r="62" s="165" customFormat="1" ht="50" spans="1:14">
      <c r="A62" s="168" t="s">
        <v>455</v>
      </c>
      <c r="B62" s="169" t="s">
        <v>456</v>
      </c>
      <c r="C62" s="170" t="s">
        <v>114</v>
      </c>
      <c r="D62" s="169" t="s">
        <v>457</v>
      </c>
      <c r="E62" s="169" t="s">
        <v>458</v>
      </c>
      <c r="F62" s="169" t="s">
        <v>459</v>
      </c>
      <c r="G62" s="169"/>
      <c r="H62" s="169" t="s">
        <v>291</v>
      </c>
      <c r="I62" s="169"/>
      <c r="J62" s="170" t="s">
        <v>167</v>
      </c>
      <c r="K62" s="169" t="s">
        <v>460</v>
      </c>
      <c r="L62" s="169" t="s">
        <v>121</v>
      </c>
      <c r="M62" s="169" t="s">
        <v>169</v>
      </c>
      <c r="N62" s="169" t="s">
        <v>461</v>
      </c>
    </row>
    <row r="63" s="165" customFormat="1" ht="53" spans="1:14">
      <c r="A63" s="168" t="s">
        <v>462</v>
      </c>
      <c r="B63" s="169" t="s">
        <v>463</v>
      </c>
      <c r="C63" s="170" t="s">
        <v>114</v>
      </c>
      <c r="D63" s="169" t="s">
        <v>464</v>
      </c>
      <c r="E63" s="169"/>
      <c r="F63" s="169" t="s">
        <v>206</v>
      </c>
      <c r="G63" s="169"/>
      <c r="H63" s="169" t="s">
        <v>291</v>
      </c>
      <c r="I63" s="169"/>
      <c r="J63" s="170" t="s">
        <v>167</v>
      </c>
      <c r="K63" s="169" t="s">
        <v>465</v>
      </c>
      <c r="L63" s="169" t="s">
        <v>121</v>
      </c>
      <c r="M63" s="169"/>
      <c r="N63" s="169" t="s">
        <v>466</v>
      </c>
    </row>
    <row r="64" s="165" customFormat="1" ht="56" spans="1:14">
      <c r="A64" s="168" t="s">
        <v>467</v>
      </c>
      <c r="B64" s="169" t="s">
        <v>468</v>
      </c>
      <c r="C64" s="170" t="s">
        <v>114</v>
      </c>
      <c r="D64" s="169" t="s">
        <v>164</v>
      </c>
      <c r="E64" s="169" t="s">
        <v>165</v>
      </c>
      <c r="F64" s="169" t="s">
        <v>469</v>
      </c>
      <c r="G64" s="169"/>
      <c r="H64" s="169" t="s">
        <v>291</v>
      </c>
      <c r="I64" s="169"/>
      <c r="J64" s="170" t="s">
        <v>167</v>
      </c>
      <c r="K64" s="169" t="s">
        <v>470</v>
      </c>
      <c r="L64" s="169" t="s">
        <v>121</v>
      </c>
      <c r="M64" s="169" t="s">
        <v>169</v>
      </c>
      <c r="N64" s="169" t="s">
        <v>471</v>
      </c>
    </row>
    <row r="65" s="165" customFormat="1" ht="53" spans="1:14">
      <c r="A65" s="168" t="s">
        <v>472</v>
      </c>
      <c r="B65" s="169" t="s">
        <v>473</v>
      </c>
      <c r="C65" s="170" t="s">
        <v>114</v>
      </c>
      <c r="D65" s="169" t="s">
        <v>474</v>
      </c>
      <c r="E65" s="169" t="s">
        <v>475</v>
      </c>
      <c r="F65" s="169" t="s">
        <v>121</v>
      </c>
      <c r="G65" s="169"/>
      <c r="H65" s="169" t="s">
        <v>291</v>
      </c>
      <c r="I65" s="169"/>
      <c r="J65" s="170" t="s">
        <v>119</v>
      </c>
      <c r="K65" s="169" t="s">
        <v>476</v>
      </c>
      <c r="L65" s="169" t="s">
        <v>121</v>
      </c>
      <c r="M65" s="169" t="s">
        <v>477</v>
      </c>
      <c r="N65" s="169" t="s">
        <v>478</v>
      </c>
    </row>
    <row r="66" s="165" customFormat="1" ht="53" spans="1:14">
      <c r="A66" s="168" t="s">
        <v>479</v>
      </c>
      <c r="B66" s="169" t="s">
        <v>480</v>
      </c>
      <c r="C66" s="170" t="s">
        <v>114</v>
      </c>
      <c r="D66" s="169" t="s">
        <v>474</v>
      </c>
      <c r="E66" s="169" t="s">
        <v>475</v>
      </c>
      <c r="F66" s="169" t="s">
        <v>121</v>
      </c>
      <c r="G66" s="169"/>
      <c r="H66" s="169" t="s">
        <v>291</v>
      </c>
      <c r="I66" s="169"/>
      <c r="J66" s="170" t="s">
        <v>119</v>
      </c>
      <c r="K66" s="169" t="s">
        <v>481</v>
      </c>
      <c r="L66" s="169" t="s">
        <v>121</v>
      </c>
      <c r="M66" s="169" t="s">
        <v>477</v>
      </c>
      <c r="N66" s="169" t="s">
        <v>482</v>
      </c>
    </row>
    <row r="67" s="165" customFormat="1" ht="36" spans="1:14">
      <c r="A67" s="168" t="s">
        <v>483</v>
      </c>
      <c r="B67" s="169" t="s">
        <v>484</v>
      </c>
      <c r="C67" s="170" t="s">
        <v>114</v>
      </c>
      <c r="D67" s="169" t="s">
        <v>193</v>
      </c>
      <c r="E67" s="169" t="s">
        <v>174</v>
      </c>
      <c r="F67" s="169" t="s">
        <v>485</v>
      </c>
      <c r="G67" s="169"/>
      <c r="H67" s="169" t="s">
        <v>291</v>
      </c>
      <c r="I67" s="169"/>
      <c r="J67" s="170" t="s">
        <v>142</v>
      </c>
      <c r="K67" s="169" t="s">
        <v>486</v>
      </c>
      <c r="L67" s="169" t="s">
        <v>121</v>
      </c>
      <c r="M67" s="169"/>
      <c r="N67" s="169" t="s">
        <v>487</v>
      </c>
    </row>
    <row r="68" s="165" customFormat="1" ht="53" spans="1:14">
      <c r="A68" s="168" t="s">
        <v>488</v>
      </c>
      <c r="B68" s="169" t="s">
        <v>489</v>
      </c>
      <c r="C68" s="170" t="s">
        <v>114</v>
      </c>
      <c r="D68" s="169" t="s">
        <v>490</v>
      </c>
      <c r="E68" s="169" t="s">
        <v>491</v>
      </c>
      <c r="F68" s="169" t="s">
        <v>492</v>
      </c>
      <c r="G68" s="169"/>
      <c r="H68" s="169" t="s">
        <v>493</v>
      </c>
      <c r="I68" s="169"/>
      <c r="J68" s="170" t="s">
        <v>374</v>
      </c>
      <c r="K68" s="169" t="s">
        <v>494</v>
      </c>
      <c r="L68" s="169" t="s">
        <v>121</v>
      </c>
      <c r="M68" s="169" t="s">
        <v>495</v>
      </c>
      <c r="N68" s="169" t="s">
        <v>496</v>
      </c>
    </row>
    <row r="69" s="165" customFormat="1" ht="53" spans="1:14">
      <c r="A69" s="168" t="s">
        <v>497</v>
      </c>
      <c r="B69" s="169" t="s">
        <v>498</v>
      </c>
      <c r="C69" s="170" t="s">
        <v>114</v>
      </c>
      <c r="D69" s="169" t="s">
        <v>379</v>
      </c>
      <c r="E69" s="169" t="s">
        <v>380</v>
      </c>
      <c r="F69" s="169" t="s">
        <v>149</v>
      </c>
      <c r="G69" s="169"/>
      <c r="H69" s="169" t="s">
        <v>493</v>
      </c>
      <c r="I69" s="169"/>
      <c r="J69" s="170" t="s">
        <v>167</v>
      </c>
      <c r="K69" s="169" t="s">
        <v>499</v>
      </c>
      <c r="L69" s="169" t="s">
        <v>121</v>
      </c>
      <c r="M69" s="169"/>
      <c r="N69" s="169" t="s">
        <v>500</v>
      </c>
    </row>
    <row r="70" s="165" customFormat="1" ht="50" spans="1:14">
      <c r="A70" s="168" t="s">
        <v>501</v>
      </c>
      <c r="B70" s="169" t="s">
        <v>502</v>
      </c>
      <c r="C70" s="170" t="s">
        <v>114</v>
      </c>
      <c r="D70" s="169" t="s">
        <v>503</v>
      </c>
      <c r="E70" s="169" t="s">
        <v>504</v>
      </c>
      <c r="F70" s="169" t="s">
        <v>492</v>
      </c>
      <c r="G70" s="169" t="s">
        <v>505</v>
      </c>
      <c r="H70" s="169" t="s">
        <v>493</v>
      </c>
      <c r="I70" s="169"/>
      <c r="J70" s="170" t="s">
        <v>125</v>
      </c>
      <c r="K70" s="169" t="s">
        <v>506</v>
      </c>
      <c r="L70" s="169" t="s">
        <v>152</v>
      </c>
      <c r="M70" s="169" t="s">
        <v>495</v>
      </c>
      <c r="N70" s="169" t="s">
        <v>507</v>
      </c>
    </row>
    <row r="71" s="165" customFormat="1" ht="53" spans="1:14">
      <c r="A71" s="168" t="s">
        <v>508</v>
      </c>
      <c r="B71" s="169" t="s">
        <v>509</v>
      </c>
      <c r="C71" s="170" t="s">
        <v>114</v>
      </c>
      <c r="D71" s="169" t="s">
        <v>379</v>
      </c>
      <c r="E71" s="169" t="s">
        <v>174</v>
      </c>
      <c r="F71" s="169" t="s">
        <v>149</v>
      </c>
      <c r="G71" s="169"/>
      <c r="H71" s="169" t="s">
        <v>493</v>
      </c>
      <c r="I71" s="169"/>
      <c r="J71" s="170" t="s">
        <v>167</v>
      </c>
      <c r="K71" s="169" t="s">
        <v>510</v>
      </c>
      <c r="L71" s="169" t="s">
        <v>121</v>
      </c>
      <c r="M71" s="169"/>
      <c r="N71" s="169" t="s">
        <v>511</v>
      </c>
    </row>
    <row r="72" s="165" customFormat="1" ht="36" spans="1:14">
      <c r="A72" s="168" t="s">
        <v>512</v>
      </c>
      <c r="B72" s="169" t="s">
        <v>513</v>
      </c>
      <c r="C72" s="170" t="s">
        <v>114</v>
      </c>
      <c r="D72" s="169" t="s">
        <v>514</v>
      </c>
      <c r="E72" s="169" t="s">
        <v>491</v>
      </c>
      <c r="F72" s="169" t="s">
        <v>492</v>
      </c>
      <c r="G72" s="169"/>
      <c r="H72" s="169" t="s">
        <v>515</v>
      </c>
      <c r="I72" s="169"/>
      <c r="J72" s="170" t="s">
        <v>374</v>
      </c>
      <c r="K72" s="169" t="s">
        <v>494</v>
      </c>
      <c r="L72" s="169" t="s">
        <v>121</v>
      </c>
      <c r="M72" s="169" t="s">
        <v>495</v>
      </c>
      <c r="N72" s="169" t="s">
        <v>516</v>
      </c>
    </row>
    <row r="73" s="165" customFormat="1" spans="1:14">
      <c r="A73" s="171" t="s">
        <v>517</v>
      </c>
      <c r="B73" s="172"/>
      <c r="C73" s="172"/>
      <c r="D73" s="172"/>
      <c r="E73" s="172"/>
      <c r="F73" s="172"/>
      <c r="G73" s="172"/>
      <c r="H73" s="172"/>
      <c r="I73" s="172"/>
      <c r="J73" s="172"/>
      <c r="K73" s="172"/>
      <c r="L73" s="172"/>
      <c r="M73" s="172"/>
      <c r="N73" s="173"/>
    </row>
  </sheetData>
  <mergeCells count="1">
    <mergeCell ref="A73:N73"/>
  </mergeCells>
  <hyperlinks>
    <hyperlink ref="A2" r:id="rId2" display="AW2-7056"/>
    <hyperlink ref="A3" r:id="rId3" display="AW2-7208"/>
    <hyperlink ref="A4" r:id="rId4" display="AW2-6982"/>
    <hyperlink ref="A5" r:id="rId5" display="AW2-7320"/>
    <hyperlink ref="A6" r:id="rId6" display="AW2-1434"/>
    <hyperlink ref="A7" r:id="rId7" display="AW2-6525"/>
    <hyperlink ref="A8" r:id="rId8" display="AW2-7346"/>
    <hyperlink ref="A9" r:id="rId9" display="AW2-6985"/>
    <hyperlink ref="A10" r:id="rId10" display="AW2-6528"/>
    <hyperlink ref="A11" r:id="rId11" display="AW2-6915"/>
    <hyperlink ref="A12" r:id="rId12" display="AW2-7237"/>
    <hyperlink ref="A13" r:id="rId13" display="AW2-7123"/>
    <hyperlink ref="A14" r:id="rId14" display="AW2-6710"/>
    <hyperlink ref="A15" r:id="rId15" display="AW2-6921"/>
    <hyperlink ref="A16" r:id="rId16" display="AW2-5198"/>
    <hyperlink ref="A17" r:id="rId17" display="AW2-1573"/>
    <hyperlink ref="A18" r:id="rId18" display="AW2-7037"/>
    <hyperlink ref="A19" r:id="rId19" display="AW2-5537"/>
    <hyperlink ref="A20" r:id="rId20" display="AW2-1116"/>
    <hyperlink ref="A21" r:id="rId21" display="AW2-1122"/>
    <hyperlink ref="A22" r:id="rId22" display="AW2-329"/>
    <hyperlink ref="A23" r:id="rId23" display="AW2-4218"/>
    <hyperlink ref="A24" r:id="rId24" display="AW2-3704"/>
    <hyperlink ref="A25" r:id="rId25" display="AW2-1117"/>
    <hyperlink ref="A26" r:id="rId26" display="AW2-5603"/>
    <hyperlink ref="A27" r:id="rId27" display="AW2-1112"/>
    <hyperlink ref="A28" r:id="rId28" display="AW2-7378"/>
    <hyperlink ref="A29" r:id="rId29" display="AW2-2752"/>
    <hyperlink ref="A30" r:id="rId30" display="AW2-7370"/>
    <hyperlink ref="A31" r:id="rId31" display="AW2-7362"/>
    <hyperlink ref="A32" r:id="rId32" display="AW2-7358"/>
    <hyperlink ref="A33" r:id="rId33" display="AW2-1120"/>
    <hyperlink ref="A34" r:id="rId34" display="AW2-2055"/>
    <hyperlink ref="A35" r:id="rId35" display="AW2-7249"/>
    <hyperlink ref="A36" r:id="rId36" display="AW2-6469"/>
    <hyperlink ref="A37" r:id="rId37" display="AW2-1876"/>
    <hyperlink ref="A38" r:id="rId38" display="AW2-6280"/>
    <hyperlink ref="A39" r:id="rId39" display="AW2-439"/>
    <hyperlink ref="A40" r:id="rId40" display="AW2-5358"/>
    <hyperlink ref="A41" r:id="rId41" display="AW2-5538"/>
    <hyperlink ref="A42" r:id="rId42" display="AW2-6945"/>
    <hyperlink ref="A43" r:id="rId43" display="AW2-1141"/>
    <hyperlink ref="A44" r:id="rId44" display="AW2-3708"/>
    <hyperlink ref="A45" r:id="rId45" display="AW2-1537"/>
    <hyperlink ref="A46" r:id="rId46" display="AW2-5458"/>
    <hyperlink ref="A47" r:id="rId47" display="AW2-1875"/>
    <hyperlink ref="A48" r:id="rId48" display="AW2-1691"/>
    <hyperlink ref="A49" r:id="rId49" display="AW2-6259"/>
    <hyperlink ref="A50" r:id="rId50" display="AW2-6250"/>
    <hyperlink ref="A51" r:id="rId51" display="AW2-2755"/>
    <hyperlink ref="A52" r:id="rId52" display="AW2-1127"/>
    <hyperlink ref="A53" r:id="rId53" display="AW2-5870"/>
    <hyperlink ref="A54" r:id="rId54" display="AW2-1129"/>
    <hyperlink ref="A55" r:id="rId55" display="AW2-3429"/>
    <hyperlink ref="A56" r:id="rId56" display="AW2-2751"/>
    <hyperlink ref="A57" r:id="rId57" display="AW2-2748"/>
    <hyperlink ref="A58" r:id="rId58" display="AW2-2749"/>
    <hyperlink ref="A59" r:id="rId59" display="AW2-2754"/>
    <hyperlink ref="A60" r:id="rId60" display="AW2-2758"/>
    <hyperlink ref="A61" r:id="rId61" display="AW2-1544"/>
    <hyperlink ref="A62" r:id="rId62" display="AW2-1622"/>
    <hyperlink ref="A63" r:id="rId63" display="AW2-5946"/>
    <hyperlink ref="A64" r:id="rId64" display="AW2-2722"/>
    <hyperlink ref="A65" r:id="rId65" display="AW2-48"/>
    <hyperlink ref="A66" r:id="rId66" display="AW2-151"/>
    <hyperlink ref="A67" r:id="rId67" display="AW2-3431"/>
    <hyperlink ref="A68" r:id="rId68" display="AW2-423"/>
    <hyperlink ref="A69" r:id="rId69" display="AW2-1766"/>
    <hyperlink ref="A70" r:id="rId70" display="AW2-6717"/>
    <hyperlink ref="A71" r:id="rId71" display="AW2-1866"/>
    <hyperlink ref="A72" r:id="rId72" display="AW2-498"/>
  </hyperlink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12"/>
  <sheetViews>
    <sheetView workbookViewId="0">
      <selection activeCell="C21" sqref="C21"/>
    </sheetView>
  </sheetViews>
  <sheetFormatPr defaultColWidth="9.06666666666667" defaultRowHeight="13.2" outlineLevelCol="7"/>
  <cols>
    <col min="1" max="1" width="14.9333333333333"/>
    <col min="2" max="7" width="16.4"/>
    <col min="8" max="8" width="5.46666666666667"/>
  </cols>
  <sheetData>
    <row r="3" spans="1:2">
      <c r="A3" t="s">
        <v>518</v>
      </c>
      <c r="B3" t="s">
        <v>105</v>
      </c>
    </row>
    <row r="4" spans="1:8">
      <c r="A4" t="s">
        <v>107</v>
      </c>
      <c r="B4" t="s">
        <v>133</v>
      </c>
      <c r="C4" t="s">
        <v>291</v>
      </c>
      <c r="D4" t="s">
        <v>118</v>
      </c>
      <c r="E4" t="s">
        <v>515</v>
      </c>
      <c r="F4" t="s">
        <v>493</v>
      </c>
      <c r="G4" t="s">
        <v>519</v>
      </c>
      <c r="H4" t="s">
        <v>520</v>
      </c>
    </row>
    <row r="5" spans="1:8">
      <c r="A5" t="s">
        <v>142</v>
      </c>
      <c r="B5">
        <v>5</v>
      </c>
      <c r="C5">
        <v>6</v>
      </c>
      <c r="H5">
        <v>11</v>
      </c>
    </row>
    <row r="6" spans="1:8">
      <c r="A6" t="s">
        <v>374</v>
      </c>
      <c r="B6"/>
      <c r="C6">
        <v>2</v>
      </c>
      <c r="E6">
        <v>1</v>
      </c>
      <c r="F6">
        <v>1</v>
      </c>
      <c r="H6">
        <v>4</v>
      </c>
    </row>
    <row r="7" spans="1:8">
      <c r="A7" t="s">
        <v>134</v>
      </c>
      <c r="B7">
        <v>2</v>
      </c>
      <c r="C7">
        <v>1</v>
      </c>
      <c r="H7">
        <v>3</v>
      </c>
    </row>
    <row r="8" spans="1:8">
      <c r="A8" t="s">
        <v>167</v>
      </c>
      <c r="B8">
        <v>4</v>
      </c>
      <c r="C8">
        <v>20</v>
      </c>
      <c r="F8">
        <v>2</v>
      </c>
      <c r="H8">
        <v>26</v>
      </c>
    </row>
    <row r="9" spans="1:8">
      <c r="A9" t="s">
        <v>119</v>
      </c>
      <c r="B9">
        <v>2</v>
      </c>
      <c r="C9">
        <v>3</v>
      </c>
      <c r="D9">
        <v>1</v>
      </c>
      <c r="H9">
        <v>6</v>
      </c>
    </row>
    <row r="10" spans="1:8">
      <c r="A10" t="s">
        <v>125</v>
      </c>
      <c r="B10">
        <v>11</v>
      </c>
      <c r="C10">
        <v>8</v>
      </c>
      <c r="D10">
        <v>1</v>
      </c>
      <c r="F10">
        <v>1</v>
      </c>
      <c r="H10">
        <v>21</v>
      </c>
    </row>
    <row r="11" spans="1:1">
      <c r="A11" t="s">
        <v>519</v>
      </c>
    </row>
    <row r="12" spans="1:8">
      <c r="A12" t="s">
        <v>520</v>
      </c>
      <c r="B12">
        <v>24</v>
      </c>
      <c r="C12">
        <v>40</v>
      </c>
      <c r="D12">
        <v>2</v>
      </c>
      <c r="E12">
        <v>1</v>
      </c>
      <c r="F12">
        <v>4</v>
      </c>
      <c r="H12">
        <v>71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2"/>
  <sheetViews>
    <sheetView topLeftCell="A44" workbookViewId="0">
      <selection activeCell="R10" sqref="R10"/>
    </sheetView>
  </sheetViews>
  <sheetFormatPr defaultColWidth="11" defaultRowHeight="13.2"/>
  <cols>
    <col min="18" max="18" width="18.8333333333333" customWidth="1"/>
  </cols>
  <sheetData>
    <row r="1" ht="18" spans="1:17">
      <c r="A1" s="144" t="s">
        <v>36</v>
      </c>
      <c r="B1" s="144" t="s">
        <v>3</v>
      </c>
      <c r="C1" s="144" t="s">
        <v>4</v>
      </c>
      <c r="D1" s="144" t="s">
        <v>521</v>
      </c>
      <c r="E1" s="144" t="s">
        <v>522</v>
      </c>
      <c r="F1" s="144" t="s">
        <v>523</v>
      </c>
      <c r="G1" s="144" t="s">
        <v>524</v>
      </c>
      <c r="H1" s="144" t="s">
        <v>525</v>
      </c>
      <c r="I1" s="144" t="s">
        <v>526</v>
      </c>
      <c r="J1" s="144" t="s">
        <v>527</v>
      </c>
      <c r="K1" s="144" t="s">
        <v>528</v>
      </c>
      <c r="L1" s="144" t="s">
        <v>5</v>
      </c>
      <c r="M1" s="144" t="s">
        <v>6</v>
      </c>
      <c r="N1" s="149" t="s">
        <v>529</v>
      </c>
      <c r="O1" s="150"/>
      <c r="P1" s="150"/>
      <c r="Q1" s="150"/>
    </row>
    <row r="2" ht="18" spans="1:17">
      <c r="A2" s="145" t="s">
        <v>43</v>
      </c>
      <c r="B2" s="145" t="s">
        <v>530</v>
      </c>
      <c r="C2" s="146">
        <v>0.92</v>
      </c>
      <c r="D2" s="146">
        <v>1</v>
      </c>
      <c r="E2" s="146">
        <v>1</v>
      </c>
      <c r="F2" s="146">
        <v>1</v>
      </c>
      <c r="G2" s="146">
        <v>1</v>
      </c>
      <c r="H2" s="146">
        <v>1</v>
      </c>
      <c r="I2" s="146">
        <v>1</v>
      </c>
      <c r="J2" s="146">
        <v>1</v>
      </c>
      <c r="K2" s="146">
        <v>1</v>
      </c>
      <c r="L2" s="148">
        <f t="shared" ref="L2:L65" si="0">AVERAGE(D2:K2)</f>
        <v>1</v>
      </c>
      <c r="M2" s="151" t="s">
        <v>9</v>
      </c>
      <c r="N2" s="152"/>
      <c r="O2" s="153" t="s">
        <v>530</v>
      </c>
      <c r="P2" s="153" t="s">
        <v>531</v>
      </c>
      <c r="Q2" s="153" t="s">
        <v>532</v>
      </c>
    </row>
    <row r="3" ht="18" spans="1:17">
      <c r="A3" s="145"/>
      <c r="B3" s="145" t="s">
        <v>531</v>
      </c>
      <c r="C3" s="146">
        <v>0.9</v>
      </c>
      <c r="D3" s="146">
        <v>1</v>
      </c>
      <c r="E3" s="146">
        <v>1</v>
      </c>
      <c r="F3" s="146">
        <v>1</v>
      </c>
      <c r="G3" s="146">
        <v>1</v>
      </c>
      <c r="H3" s="147">
        <v>0.8</v>
      </c>
      <c r="I3" s="146">
        <v>1</v>
      </c>
      <c r="J3" s="146">
        <v>0.9</v>
      </c>
      <c r="K3" s="146">
        <v>1</v>
      </c>
      <c r="L3" s="148">
        <f t="shared" si="0"/>
        <v>0.9625</v>
      </c>
      <c r="M3" s="151" t="s">
        <v>9</v>
      </c>
      <c r="N3" s="154" t="s">
        <v>43</v>
      </c>
      <c r="O3" s="155">
        <v>1</v>
      </c>
      <c r="P3" s="155">
        <v>0.96</v>
      </c>
      <c r="Q3" s="155">
        <v>1</v>
      </c>
    </row>
    <row r="4" ht="18" spans="1:17">
      <c r="A4" s="145"/>
      <c r="B4" s="145" t="s">
        <v>532</v>
      </c>
      <c r="C4" s="146">
        <v>0.85</v>
      </c>
      <c r="D4" s="146">
        <v>1</v>
      </c>
      <c r="E4" s="146">
        <v>1</v>
      </c>
      <c r="F4" s="146">
        <v>1</v>
      </c>
      <c r="G4" s="146">
        <v>1</v>
      </c>
      <c r="H4" s="146">
        <v>1</v>
      </c>
      <c r="I4" s="146">
        <v>1</v>
      </c>
      <c r="J4" s="146">
        <v>1</v>
      </c>
      <c r="K4" s="146">
        <v>1</v>
      </c>
      <c r="L4" s="148">
        <f t="shared" si="0"/>
        <v>1</v>
      </c>
      <c r="M4" s="151" t="s">
        <v>9</v>
      </c>
      <c r="N4" s="154" t="s">
        <v>46</v>
      </c>
      <c r="O4" s="155">
        <v>1</v>
      </c>
      <c r="P4" s="155">
        <v>1</v>
      </c>
      <c r="Q4" s="155">
        <v>0.98</v>
      </c>
    </row>
    <row r="5" ht="18" spans="1:17">
      <c r="A5" s="145" t="s">
        <v>46</v>
      </c>
      <c r="B5" s="145" t="s">
        <v>530</v>
      </c>
      <c r="C5" s="146">
        <v>0.92</v>
      </c>
      <c r="D5" s="146">
        <v>1</v>
      </c>
      <c r="E5" s="146">
        <v>1</v>
      </c>
      <c r="F5" s="146">
        <v>1</v>
      </c>
      <c r="G5" s="146">
        <v>1</v>
      </c>
      <c r="H5" s="146">
        <v>1</v>
      </c>
      <c r="I5" s="146">
        <v>1</v>
      </c>
      <c r="J5" s="146">
        <v>1</v>
      </c>
      <c r="K5" s="146">
        <v>1</v>
      </c>
      <c r="L5" s="148">
        <f t="shared" si="0"/>
        <v>1</v>
      </c>
      <c r="M5" s="151" t="s">
        <v>9</v>
      </c>
      <c r="N5" s="152"/>
      <c r="O5" s="153" t="s">
        <v>530</v>
      </c>
      <c r="P5" s="153" t="s">
        <v>531</v>
      </c>
      <c r="Q5" s="153" t="s">
        <v>532</v>
      </c>
    </row>
    <row r="6" ht="18" spans="1:17">
      <c r="A6" s="145"/>
      <c r="B6" s="145" t="s">
        <v>531</v>
      </c>
      <c r="C6" s="146">
        <v>0.9</v>
      </c>
      <c r="D6" s="146">
        <v>1</v>
      </c>
      <c r="E6" s="146">
        <v>1</v>
      </c>
      <c r="F6" s="146">
        <v>1</v>
      </c>
      <c r="G6" s="146">
        <v>1</v>
      </c>
      <c r="H6" s="146">
        <v>1</v>
      </c>
      <c r="I6" s="146">
        <v>1</v>
      </c>
      <c r="J6" s="146">
        <v>1</v>
      </c>
      <c r="K6" s="146">
        <v>1</v>
      </c>
      <c r="L6" s="148">
        <f t="shared" si="0"/>
        <v>1</v>
      </c>
      <c r="M6" s="151" t="s">
        <v>9</v>
      </c>
      <c r="N6" s="156" t="s">
        <v>533</v>
      </c>
      <c r="O6" s="155">
        <v>1</v>
      </c>
      <c r="P6" s="155">
        <v>1</v>
      </c>
      <c r="Q6" s="155">
        <v>1</v>
      </c>
    </row>
    <row r="7" ht="18" spans="1:17">
      <c r="A7" s="145"/>
      <c r="B7" s="145" t="s">
        <v>532</v>
      </c>
      <c r="C7" s="146">
        <v>0.85</v>
      </c>
      <c r="D7" s="146">
        <v>1</v>
      </c>
      <c r="E7" s="146">
        <v>1</v>
      </c>
      <c r="F7" s="146">
        <v>1</v>
      </c>
      <c r="G7" s="146">
        <v>1</v>
      </c>
      <c r="H7" s="146">
        <v>1</v>
      </c>
      <c r="I7" s="146">
        <v>1</v>
      </c>
      <c r="J7" s="146">
        <v>0.9</v>
      </c>
      <c r="K7" s="146">
        <v>0.9</v>
      </c>
      <c r="L7" s="148">
        <f t="shared" si="0"/>
        <v>0.975</v>
      </c>
      <c r="M7" s="151" t="s">
        <v>9</v>
      </c>
      <c r="N7" s="156" t="s">
        <v>534</v>
      </c>
      <c r="O7" s="155">
        <v>0.95</v>
      </c>
      <c r="P7" s="155">
        <v>1</v>
      </c>
      <c r="Q7" s="155">
        <v>0.98</v>
      </c>
    </row>
    <row r="8" ht="18" spans="1:17">
      <c r="A8" s="145" t="s">
        <v>533</v>
      </c>
      <c r="B8" s="145" t="s">
        <v>530</v>
      </c>
      <c r="C8" s="146">
        <v>0.85</v>
      </c>
      <c r="D8" s="146">
        <v>1</v>
      </c>
      <c r="E8" s="146">
        <v>1</v>
      </c>
      <c r="F8" s="146">
        <v>1</v>
      </c>
      <c r="G8" s="146">
        <v>1</v>
      </c>
      <c r="H8" s="146">
        <v>1</v>
      </c>
      <c r="I8" s="146">
        <v>1</v>
      </c>
      <c r="J8" s="146">
        <v>1</v>
      </c>
      <c r="K8" s="146">
        <v>1</v>
      </c>
      <c r="L8" s="148">
        <f t="shared" si="0"/>
        <v>1</v>
      </c>
      <c r="M8" s="151" t="s">
        <v>9</v>
      </c>
      <c r="N8" s="156" t="s">
        <v>535</v>
      </c>
      <c r="O8" s="155">
        <v>0.95</v>
      </c>
      <c r="P8" s="155">
        <v>0.9</v>
      </c>
      <c r="Q8" s="155">
        <v>0.85</v>
      </c>
    </row>
    <row r="9" ht="18" spans="1:17">
      <c r="A9" s="145"/>
      <c r="B9" s="145" t="s">
        <v>531</v>
      </c>
      <c r="C9" s="146">
        <v>0.85</v>
      </c>
      <c r="D9" s="146">
        <v>1</v>
      </c>
      <c r="E9" s="146">
        <v>1</v>
      </c>
      <c r="F9" s="146">
        <v>1</v>
      </c>
      <c r="G9" s="146">
        <v>1</v>
      </c>
      <c r="H9" s="146">
        <v>1</v>
      </c>
      <c r="I9" s="146">
        <v>1</v>
      </c>
      <c r="J9" s="146">
        <v>1</v>
      </c>
      <c r="K9" s="146">
        <v>1</v>
      </c>
      <c r="L9" s="148">
        <f t="shared" si="0"/>
        <v>1</v>
      </c>
      <c r="M9" s="151" t="s">
        <v>9</v>
      </c>
      <c r="N9" s="156" t="s">
        <v>536</v>
      </c>
      <c r="O9" s="155">
        <v>0.93</v>
      </c>
      <c r="P9" s="155">
        <v>0.95</v>
      </c>
      <c r="Q9" s="155">
        <v>0.88</v>
      </c>
    </row>
    <row r="10" ht="18" spans="1:17">
      <c r="A10" s="145"/>
      <c r="B10" s="145" t="s">
        <v>532</v>
      </c>
      <c r="C10" s="146">
        <v>0.8</v>
      </c>
      <c r="D10" s="146">
        <v>1</v>
      </c>
      <c r="E10" s="146">
        <v>1</v>
      </c>
      <c r="F10" s="146">
        <v>1</v>
      </c>
      <c r="G10" s="146">
        <v>1</v>
      </c>
      <c r="H10" s="146">
        <v>1</v>
      </c>
      <c r="I10" s="146">
        <v>1</v>
      </c>
      <c r="J10" s="146">
        <v>1</v>
      </c>
      <c r="K10" s="146">
        <v>1</v>
      </c>
      <c r="L10" s="148">
        <f t="shared" si="0"/>
        <v>1</v>
      </c>
      <c r="M10" s="151" t="s">
        <v>9</v>
      </c>
      <c r="N10" s="156" t="s">
        <v>537</v>
      </c>
      <c r="O10" s="155">
        <v>1</v>
      </c>
      <c r="P10" s="155">
        <v>1</v>
      </c>
      <c r="Q10" s="155">
        <v>0.98</v>
      </c>
    </row>
    <row r="11" ht="18" spans="1:17">
      <c r="A11" s="145" t="s">
        <v>534</v>
      </c>
      <c r="B11" s="145" t="s">
        <v>530</v>
      </c>
      <c r="C11" s="146">
        <v>0.85</v>
      </c>
      <c r="D11" s="146">
        <v>1</v>
      </c>
      <c r="E11" s="146">
        <v>1</v>
      </c>
      <c r="F11" s="146">
        <v>1</v>
      </c>
      <c r="G11" s="147">
        <v>0.6</v>
      </c>
      <c r="H11" s="146">
        <v>1</v>
      </c>
      <c r="I11" s="146">
        <v>1</v>
      </c>
      <c r="J11" s="146">
        <v>1</v>
      </c>
      <c r="K11" s="146">
        <v>1</v>
      </c>
      <c r="L11" s="148">
        <f t="shared" si="0"/>
        <v>0.95</v>
      </c>
      <c r="M11" s="151" t="s">
        <v>9</v>
      </c>
      <c r="N11" s="156" t="s">
        <v>538</v>
      </c>
      <c r="O11" s="155">
        <v>0.95</v>
      </c>
      <c r="P11" s="155">
        <v>1</v>
      </c>
      <c r="Q11" s="155">
        <v>0.98</v>
      </c>
    </row>
    <row r="12" ht="18" spans="1:17">
      <c r="A12" s="145"/>
      <c r="B12" s="145" t="s">
        <v>531</v>
      </c>
      <c r="C12" s="146">
        <v>0.85</v>
      </c>
      <c r="D12" s="146">
        <v>1</v>
      </c>
      <c r="E12" s="146">
        <v>1</v>
      </c>
      <c r="F12" s="146">
        <v>1</v>
      </c>
      <c r="G12" s="146">
        <v>1</v>
      </c>
      <c r="H12" s="146">
        <v>1</v>
      </c>
      <c r="I12" s="146">
        <v>1</v>
      </c>
      <c r="J12" s="146">
        <v>1</v>
      </c>
      <c r="K12" s="146">
        <v>1</v>
      </c>
      <c r="L12" s="148">
        <f t="shared" si="0"/>
        <v>1</v>
      </c>
      <c r="M12" s="151" t="s">
        <v>9</v>
      </c>
      <c r="N12" s="156" t="s">
        <v>539</v>
      </c>
      <c r="O12" s="155">
        <v>1</v>
      </c>
      <c r="P12" s="155">
        <v>1</v>
      </c>
      <c r="Q12" s="155">
        <v>1</v>
      </c>
    </row>
    <row r="13" ht="18" spans="1:17">
      <c r="A13" s="145"/>
      <c r="B13" s="145" t="s">
        <v>532</v>
      </c>
      <c r="C13" s="146">
        <v>0.8</v>
      </c>
      <c r="D13" s="146">
        <v>0.8</v>
      </c>
      <c r="E13" s="146">
        <v>1</v>
      </c>
      <c r="F13" s="146">
        <v>1</v>
      </c>
      <c r="G13" s="146">
        <v>1</v>
      </c>
      <c r="H13" s="146">
        <v>1</v>
      </c>
      <c r="I13" s="146">
        <v>1</v>
      </c>
      <c r="J13" s="146">
        <v>1</v>
      </c>
      <c r="K13" s="146">
        <v>1</v>
      </c>
      <c r="L13" s="148">
        <f t="shared" si="0"/>
        <v>0.975</v>
      </c>
      <c r="M13" s="151" t="s">
        <v>9</v>
      </c>
      <c r="N13" s="156" t="s">
        <v>540</v>
      </c>
      <c r="O13" s="155">
        <v>1</v>
      </c>
      <c r="P13" s="155">
        <v>1</v>
      </c>
      <c r="Q13" s="155">
        <v>0.93</v>
      </c>
    </row>
    <row r="14" ht="18" spans="1:17">
      <c r="A14" s="145" t="s">
        <v>535</v>
      </c>
      <c r="B14" s="145" t="s">
        <v>530</v>
      </c>
      <c r="C14" s="146">
        <v>0.85</v>
      </c>
      <c r="D14" s="146">
        <v>1</v>
      </c>
      <c r="E14" s="146">
        <v>1</v>
      </c>
      <c r="F14" s="146">
        <v>1</v>
      </c>
      <c r="G14" s="146">
        <v>1</v>
      </c>
      <c r="H14" s="146">
        <v>1</v>
      </c>
      <c r="I14" s="147">
        <v>0.6</v>
      </c>
      <c r="J14" s="146">
        <v>1</v>
      </c>
      <c r="K14" s="146">
        <v>1</v>
      </c>
      <c r="L14" s="148">
        <f t="shared" si="0"/>
        <v>0.95</v>
      </c>
      <c r="M14" s="151" t="s">
        <v>9</v>
      </c>
      <c r="N14" s="156" t="s">
        <v>541</v>
      </c>
      <c r="O14" s="155">
        <v>0.95</v>
      </c>
      <c r="P14" s="155">
        <v>1</v>
      </c>
      <c r="Q14" s="155">
        <v>1</v>
      </c>
    </row>
    <row r="15" ht="18" spans="1:17">
      <c r="A15" s="145"/>
      <c r="B15" s="145" t="s">
        <v>531</v>
      </c>
      <c r="C15" s="146">
        <v>0.85</v>
      </c>
      <c r="D15" s="146">
        <v>1</v>
      </c>
      <c r="E15" s="146">
        <v>1</v>
      </c>
      <c r="F15" s="146">
        <v>1</v>
      </c>
      <c r="G15" s="146">
        <v>1</v>
      </c>
      <c r="H15" s="146">
        <v>1</v>
      </c>
      <c r="I15" s="147">
        <v>0.2</v>
      </c>
      <c r="J15" s="146">
        <v>1</v>
      </c>
      <c r="K15" s="146">
        <v>1</v>
      </c>
      <c r="L15" s="148">
        <f t="shared" si="0"/>
        <v>0.9</v>
      </c>
      <c r="M15" s="151" t="s">
        <v>9</v>
      </c>
      <c r="N15" s="156" t="s">
        <v>542</v>
      </c>
      <c r="O15" s="155">
        <v>1</v>
      </c>
      <c r="P15" s="155">
        <v>1</v>
      </c>
      <c r="Q15" s="155">
        <v>0.975</v>
      </c>
    </row>
    <row r="16" ht="18" spans="1:17">
      <c r="A16" s="145"/>
      <c r="B16" s="145" t="s">
        <v>532</v>
      </c>
      <c r="C16" s="146">
        <v>0.8</v>
      </c>
      <c r="D16" s="146">
        <v>1</v>
      </c>
      <c r="E16" s="146">
        <v>1</v>
      </c>
      <c r="F16" s="146">
        <v>0.8</v>
      </c>
      <c r="G16" s="146">
        <v>1</v>
      </c>
      <c r="H16" s="146">
        <v>1</v>
      </c>
      <c r="I16" s="147">
        <v>0</v>
      </c>
      <c r="J16" s="146">
        <v>1</v>
      </c>
      <c r="K16" s="146">
        <v>1</v>
      </c>
      <c r="L16" s="148">
        <f t="shared" si="0"/>
        <v>0.85</v>
      </c>
      <c r="M16" s="151" t="s">
        <v>9</v>
      </c>
      <c r="N16" s="156" t="s">
        <v>543</v>
      </c>
      <c r="O16" s="155">
        <v>1</v>
      </c>
      <c r="P16" s="155">
        <v>1</v>
      </c>
      <c r="Q16" s="155">
        <v>1</v>
      </c>
    </row>
    <row r="17" ht="18" spans="1:17">
      <c r="A17" s="145" t="s">
        <v>537</v>
      </c>
      <c r="B17" s="145" t="s">
        <v>530</v>
      </c>
      <c r="C17" s="146">
        <v>0.85</v>
      </c>
      <c r="D17" s="146">
        <v>1</v>
      </c>
      <c r="E17" s="146">
        <v>1</v>
      </c>
      <c r="F17" s="146">
        <v>1</v>
      </c>
      <c r="G17" s="146">
        <v>1</v>
      </c>
      <c r="H17" s="146">
        <v>1</v>
      </c>
      <c r="I17" s="146">
        <v>1</v>
      </c>
      <c r="J17" s="146">
        <v>1</v>
      </c>
      <c r="K17" s="146">
        <v>1</v>
      </c>
      <c r="L17" s="148">
        <f t="shared" si="0"/>
        <v>1</v>
      </c>
      <c r="M17" s="151" t="s">
        <v>9</v>
      </c>
      <c r="N17" s="156" t="s">
        <v>544</v>
      </c>
      <c r="O17" s="155">
        <v>1</v>
      </c>
      <c r="P17" s="155">
        <v>1</v>
      </c>
      <c r="Q17" s="155">
        <v>1</v>
      </c>
    </row>
    <row r="18" ht="18" spans="1:17">
      <c r="A18" s="145"/>
      <c r="B18" s="145" t="s">
        <v>531</v>
      </c>
      <c r="C18" s="146">
        <v>0.85</v>
      </c>
      <c r="D18" s="146">
        <v>1</v>
      </c>
      <c r="E18" s="146">
        <v>1</v>
      </c>
      <c r="F18" s="146">
        <v>1</v>
      </c>
      <c r="G18" s="146">
        <v>1</v>
      </c>
      <c r="H18" s="146">
        <v>1</v>
      </c>
      <c r="I18" s="146">
        <v>1</v>
      </c>
      <c r="J18" s="146">
        <v>1</v>
      </c>
      <c r="K18" s="146">
        <v>1</v>
      </c>
      <c r="L18" s="148">
        <f t="shared" si="0"/>
        <v>1</v>
      </c>
      <c r="M18" s="151" t="s">
        <v>9</v>
      </c>
      <c r="N18" s="156" t="s">
        <v>545</v>
      </c>
      <c r="O18" s="155">
        <v>1</v>
      </c>
      <c r="P18" s="155">
        <v>1</v>
      </c>
      <c r="Q18" s="155">
        <v>1</v>
      </c>
    </row>
    <row r="19" ht="18" spans="1:17">
      <c r="A19" s="145"/>
      <c r="B19" s="145" t="s">
        <v>532</v>
      </c>
      <c r="C19" s="146">
        <v>0.8</v>
      </c>
      <c r="D19" s="146">
        <v>0.8</v>
      </c>
      <c r="E19" s="146">
        <v>1</v>
      </c>
      <c r="F19" s="146">
        <v>1</v>
      </c>
      <c r="G19" s="146">
        <v>1</v>
      </c>
      <c r="H19" s="146">
        <v>1</v>
      </c>
      <c r="I19" s="146">
        <v>1</v>
      </c>
      <c r="J19" s="146">
        <v>1</v>
      </c>
      <c r="K19" s="146">
        <v>1</v>
      </c>
      <c r="L19" s="148">
        <f t="shared" si="0"/>
        <v>0.975</v>
      </c>
      <c r="M19" s="151" t="s">
        <v>9</v>
      </c>
      <c r="N19" s="156" t="s">
        <v>546</v>
      </c>
      <c r="O19" s="155">
        <v>1</v>
      </c>
      <c r="P19" s="155">
        <v>1</v>
      </c>
      <c r="Q19" s="155">
        <v>1</v>
      </c>
    </row>
    <row r="20" ht="18" spans="1:17">
      <c r="A20" s="145" t="s">
        <v>547</v>
      </c>
      <c r="B20" s="145" t="s">
        <v>530</v>
      </c>
      <c r="C20" s="146">
        <v>0.85</v>
      </c>
      <c r="D20" s="146">
        <v>1</v>
      </c>
      <c r="E20" s="146">
        <v>1</v>
      </c>
      <c r="F20" s="146">
        <v>1</v>
      </c>
      <c r="G20" s="146">
        <v>1</v>
      </c>
      <c r="H20" s="146">
        <v>1</v>
      </c>
      <c r="I20" s="147">
        <v>0.6</v>
      </c>
      <c r="J20" s="146">
        <v>1</v>
      </c>
      <c r="K20" s="147">
        <v>0.8</v>
      </c>
      <c r="L20" s="148">
        <f t="shared" si="0"/>
        <v>0.925</v>
      </c>
      <c r="M20" s="151" t="s">
        <v>9</v>
      </c>
      <c r="N20" s="156" t="s">
        <v>548</v>
      </c>
      <c r="O20" s="155">
        <v>1</v>
      </c>
      <c r="P20" s="155">
        <v>1</v>
      </c>
      <c r="Q20" s="155">
        <v>1</v>
      </c>
    </row>
    <row r="21" ht="18" spans="1:17">
      <c r="A21" s="145"/>
      <c r="B21" s="145" t="s">
        <v>531</v>
      </c>
      <c r="C21" s="146">
        <v>0.85</v>
      </c>
      <c r="D21" s="146">
        <v>1</v>
      </c>
      <c r="E21" s="146">
        <v>1</v>
      </c>
      <c r="F21" s="146">
        <v>1</v>
      </c>
      <c r="G21" s="146">
        <v>1</v>
      </c>
      <c r="H21" s="146">
        <v>1</v>
      </c>
      <c r="I21" s="147">
        <v>0.6</v>
      </c>
      <c r="J21" s="146">
        <v>1</v>
      </c>
      <c r="K21" s="146">
        <v>1</v>
      </c>
      <c r="L21" s="148">
        <f t="shared" si="0"/>
        <v>0.95</v>
      </c>
      <c r="M21" s="151" t="s">
        <v>9</v>
      </c>
      <c r="N21" s="156" t="s">
        <v>549</v>
      </c>
      <c r="O21" s="155">
        <v>1</v>
      </c>
      <c r="P21" s="155">
        <v>1</v>
      </c>
      <c r="Q21" s="155">
        <v>1</v>
      </c>
    </row>
    <row r="22" ht="18" spans="1:17">
      <c r="A22" s="145"/>
      <c r="B22" s="145" t="s">
        <v>532</v>
      </c>
      <c r="C22" s="146">
        <v>0.8</v>
      </c>
      <c r="D22" s="146">
        <v>1</v>
      </c>
      <c r="E22" s="146">
        <v>1</v>
      </c>
      <c r="F22" s="146">
        <v>1</v>
      </c>
      <c r="G22" s="146">
        <v>1</v>
      </c>
      <c r="H22" s="146">
        <v>1</v>
      </c>
      <c r="I22" s="146">
        <v>0.2</v>
      </c>
      <c r="J22" s="146">
        <v>0.8</v>
      </c>
      <c r="K22" s="146">
        <v>1</v>
      </c>
      <c r="L22" s="148">
        <f t="shared" si="0"/>
        <v>0.875</v>
      </c>
      <c r="M22" s="151" t="s">
        <v>9</v>
      </c>
      <c r="N22" s="156" t="s">
        <v>550</v>
      </c>
      <c r="O22" s="155">
        <v>1</v>
      </c>
      <c r="P22" s="155">
        <v>1</v>
      </c>
      <c r="Q22" s="155">
        <v>0.85</v>
      </c>
    </row>
    <row r="23" ht="18" spans="1:17">
      <c r="A23" s="145" t="s">
        <v>538</v>
      </c>
      <c r="B23" s="145" t="s">
        <v>530</v>
      </c>
      <c r="C23" s="146">
        <v>0.85</v>
      </c>
      <c r="D23" s="146">
        <v>1</v>
      </c>
      <c r="E23" s="146">
        <v>1</v>
      </c>
      <c r="F23" s="146">
        <v>1</v>
      </c>
      <c r="G23" s="146">
        <v>1</v>
      </c>
      <c r="H23" s="147">
        <v>0.8</v>
      </c>
      <c r="I23" s="147">
        <v>0.8</v>
      </c>
      <c r="J23" s="146">
        <v>1</v>
      </c>
      <c r="K23" s="146">
        <v>1</v>
      </c>
      <c r="L23" s="148">
        <f t="shared" si="0"/>
        <v>0.95</v>
      </c>
      <c r="M23" s="151" t="s">
        <v>9</v>
      </c>
      <c r="N23" s="156" t="s">
        <v>551</v>
      </c>
      <c r="O23" s="155">
        <v>1</v>
      </c>
      <c r="P23" s="155">
        <v>1</v>
      </c>
      <c r="Q23" s="155">
        <v>0.98</v>
      </c>
    </row>
    <row r="24" ht="18" spans="1:17">
      <c r="A24" s="145"/>
      <c r="B24" s="145" t="s">
        <v>531</v>
      </c>
      <c r="C24" s="146">
        <v>0.85</v>
      </c>
      <c r="D24" s="146">
        <v>1</v>
      </c>
      <c r="E24" s="146">
        <v>1</v>
      </c>
      <c r="F24" s="146">
        <v>1</v>
      </c>
      <c r="G24" s="146">
        <v>1</v>
      </c>
      <c r="H24" s="146">
        <v>1</v>
      </c>
      <c r="I24" s="146">
        <v>1</v>
      </c>
      <c r="J24" s="146">
        <v>1</v>
      </c>
      <c r="K24" s="146">
        <v>1</v>
      </c>
      <c r="L24" s="148">
        <f t="shared" si="0"/>
        <v>1</v>
      </c>
      <c r="M24" s="151" t="s">
        <v>9</v>
      </c>
      <c r="N24" s="156" t="s">
        <v>552</v>
      </c>
      <c r="O24" s="155">
        <v>1</v>
      </c>
      <c r="P24" s="155">
        <v>0.95</v>
      </c>
      <c r="Q24" s="155">
        <v>0.93</v>
      </c>
    </row>
    <row r="25" ht="18" spans="1:17">
      <c r="A25" s="145"/>
      <c r="B25" s="145" t="s">
        <v>532</v>
      </c>
      <c r="C25" s="146">
        <v>0.8</v>
      </c>
      <c r="D25" s="146">
        <v>1</v>
      </c>
      <c r="E25" s="146">
        <v>1</v>
      </c>
      <c r="F25" s="146">
        <v>1</v>
      </c>
      <c r="G25" s="146">
        <v>1</v>
      </c>
      <c r="H25" s="146">
        <v>1</v>
      </c>
      <c r="I25" s="146">
        <v>1</v>
      </c>
      <c r="J25" s="146">
        <v>0.8</v>
      </c>
      <c r="K25" s="146">
        <v>1</v>
      </c>
      <c r="L25" s="148">
        <f t="shared" si="0"/>
        <v>0.975</v>
      </c>
      <c r="M25" s="151" t="s">
        <v>9</v>
      </c>
      <c r="N25" s="156" t="s">
        <v>553</v>
      </c>
      <c r="O25" s="155">
        <v>1</v>
      </c>
      <c r="P25" s="155">
        <v>0.95</v>
      </c>
      <c r="Q25" s="155">
        <v>0.85</v>
      </c>
    </row>
    <row r="26" ht="18" spans="1:17">
      <c r="A26" s="145" t="s">
        <v>539</v>
      </c>
      <c r="B26" s="145" t="s">
        <v>530</v>
      </c>
      <c r="C26" s="146">
        <v>0.85</v>
      </c>
      <c r="D26" s="146">
        <v>1</v>
      </c>
      <c r="E26" s="146">
        <v>1</v>
      </c>
      <c r="F26" s="146">
        <v>1</v>
      </c>
      <c r="G26" s="146">
        <v>1</v>
      </c>
      <c r="H26" s="146">
        <v>1</v>
      </c>
      <c r="I26" s="146">
        <v>1</v>
      </c>
      <c r="J26" s="146">
        <v>1</v>
      </c>
      <c r="K26" s="146">
        <v>1</v>
      </c>
      <c r="L26" s="148">
        <f t="shared" si="0"/>
        <v>1</v>
      </c>
      <c r="M26" s="151" t="s">
        <v>9</v>
      </c>
      <c r="N26" s="156" t="s">
        <v>554</v>
      </c>
      <c r="O26" s="155">
        <v>1</v>
      </c>
      <c r="P26" s="155">
        <v>1</v>
      </c>
      <c r="Q26" s="155">
        <v>1</v>
      </c>
    </row>
    <row r="27" ht="18" spans="1:17">
      <c r="A27" s="145"/>
      <c r="B27" s="145" t="s">
        <v>531</v>
      </c>
      <c r="C27" s="146">
        <v>0.85</v>
      </c>
      <c r="D27" s="146">
        <v>1</v>
      </c>
      <c r="E27" s="146">
        <v>1</v>
      </c>
      <c r="F27" s="146">
        <v>1</v>
      </c>
      <c r="G27" s="146">
        <v>1</v>
      </c>
      <c r="H27" s="146">
        <v>1</v>
      </c>
      <c r="I27" s="146">
        <v>1</v>
      </c>
      <c r="J27" s="146">
        <v>1</v>
      </c>
      <c r="K27" s="146">
        <v>1</v>
      </c>
      <c r="L27" s="148">
        <f t="shared" si="0"/>
        <v>1</v>
      </c>
      <c r="M27" s="151" t="s">
        <v>9</v>
      </c>
      <c r="N27" s="156" t="s">
        <v>555</v>
      </c>
      <c r="O27" s="155">
        <v>1</v>
      </c>
      <c r="P27" s="155">
        <v>0.95</v>
      </c>
      <c r="Q27" s="155">
        <v>0.85</v>
      </c>
    </row>
    <row r="28" ht="18" spans="1:17">
      <c r="A28" s="145"/>
      <c r="B28" s="145" t="s">
        <v>532</v>
      </c>
      <c r="C28" s="146">
        <v>0.8</v>
      </c>
      <c r="D28" s="146">
        <v>1</v>
      </c>
      <c r="E28" s="146">
        <v>1</v>
      </c>
      <c r="F28" s="146">
        <v>1</v>
      </c>
      <c r="G28" s="146">
        <v>1</v>
      </c>
      <c r="H28" s="146">
        <v>1</v>
      </c>
      <c r="I28" s="146">
        <v>1</v>
      </c>
      <c r="J28" s="146">
        <v>1</v>
      </c>
      <c r="K28" s="146">
        <v>1</v>
      </c>
      <c r="L28" s="148">
        <f t="shared" si="0"/>
        <v>1</v>
      </c>
      <c r="M28" s="151" t="s">
        <v>9</v>
      </c>
      <c r="N28" s="156" t="s">
        <v>556</v>
      </c>
      <c r="O28" s="155">
        <v>0.95</v>
      </c>
      <c r="P28" s="155">
        <v>1</v>
      </c>
      <c r="Q28" s="155">
        <v>0.95</v>
      </c>
    </row>
    <row r="29" ht="18" spans="1:17">
      <c r="A29" s="145" t="s">
        <v>540</v>
      </c>
      <c r="B29" s="145" t="s">
        <v>530</v>
      </c>
      <c r="C29" s="146">
        <v>0.85</v>
      </c>
      <c r="D29" s="146">
        <v>1</v>
      </c>
      <c r="E29" s="146">
        <v>1</v>
      </c>
      <c r="F29" s="146">
        <v>1</v>
      </c>
      <c r="G29" s="146">
        <v>1</v>
      </c>
      <c r="H29" s="146">
        <v>1</v>
      </c>
      <c r="I29" s="146">
        <v>1</v>
      </c>
      <c r="J29" s="146">
        <v>1</v>
      </c>
      <c r="K29" s="146">
        <v>1</v>
      </c>
      <c r="L29" s="148">
        <f t="shared" si="0"/>
        <v>1</v>
      </c>
      <c r="M29" s="151" t="s">
        <v>9</v>
      </c>
      <c r="N29" s="156" t="s">
        <v>557</v>
      </c>
      <c r="O29" s="155">
        <v>1</v>
      </c>
      <c r="P29" s="155">
        <v>0.98</v>
      </c>
      <c r="Q29" s="155">
        <v>0.98</v>
      </c>
    </row>
    <row r="30" ht="18" spans="1:17">
      <c r="A30" s="145"/>
      <c r="B30" s="145" t="s">
        <v>531</v>
      </c>
      <c r="C30" s="146">
        <v>0.85</v>
      </c>
      <c r="D30" s="146">
        <v>1</v>
      </c>
      <c r="E30" s="146">
        <v>1</v>
      </c>
      <c r="F30" s="146">
        <v>1</v>
      </c>
      <c r="G30" s="146">
        <v>1</v>
      </c>
      <c r="H30" s="146">
        <v>1</v>
      </c>
      <c r="I30" s="146">
        <v>1</v>
      </c>
      <c r="J30" s="146">
        <v>1</v>
      </c>
      <c r="K30" s="146">
        <v>1</v>
      </c>
      <c r="L30" s="148">
        <f t="shared" si="0"/>
        <v>1</v>
      </c>
      <c r="M30" s="151" t="s">
        <v>9</v>
      </c>
      <c r="N30" s="156" t="s">
        <v>558</v>
      </c>
      <c r="O30" s="155">
        <v>0.95</v>
      </c>
      <c r="P30" s="155">
        <v>1</v>
      </c>
      <c r="Q30" s="155">
        <v>1</v>
      </c>
    </row>
    <row r="31" ht="18" spans="1:17">
      <c r="A31" s="145"/>
      <c r="B31" s="145" t="s">
        <v>532</v>
      </c>
      <c r="C31" s="146">
        <v>0.8</v>
      </c>
      <c r="D31" s="146">
        <v>1</v>
      </c>
      <c r="E31" s="146">
        <v>1</v>
      </c>
      <c r="F31" s="146">
        <v>1</v>
      </c>
      <c r="G31" s="146">
        <v>1</v>
      </c>
      <c r="H31" s="146">
        <v>0.4</v>
      </c>
      <c r="I31" s="146">
        <v>1</v>
      </c>
      <c r="J31" s="146">
        <v>1</v>
      </c>
      <c r="K31" s="146">
        <v>1</v>
      </c>
      <c r="L31" s="148">
        <f t="shared" si="0"/>
        <v>0.925</v>
      </c>
      <c r="M31" s="151" t="s">
        <v>9</v>
      </c>
      <c r="N31" s="157" t="s">
        <v>41</v>
      </c>
      <c r="O31" s="155">
        <f>AVERAGE(O6:O30)</f>
        <v>0.9852</v>
      </c>
      <c r="P31" s="155">
        <f>AVERAGE(P6:P30)</f>
        <v>0.9872</v>
      </c>
      <c r="Q31" s="155">
        <f>AVERAGE(Q6:Q30)</f>
        <v>0.9586</v>
      </c>
    </row>
    <row r="32" ht="18" spans="1:17">
      <c r="A32" s="145" t="s">
        <v>541</v>
      </c>
      <c r="B32" s="145" t="s">
        <v>530</v>
      </c>
      <c r="C32" s="146">
        <v>0.85</v>
      </c>
      <c r="D32" s="146">
        <v>1</v>
      </c>
      <c r="E32" s="146">
        <v>1</v>
      </c>
      <c r="F32" s="147">
        <v>0.8</v>
      </c>
      <c r="G32" s="146">
        <v>1</v>
      </c>
      <c r="H32" s="147">
        <v>0.8</v>
      </c>
      <c r="I32" s="146">
        <v>1</v>
      </c>
      <c r="J32" s="146">
        <v>1</v>
      </c>
      <c r="K32" s="146">
        <v>1</v>
      </c>
      <c r="L32" s="148">
        <f t="shared" si="0"/>
        <v>0.95</v>
      </c>
      <c r="M32" s="151" t="s">
        <v>9</v>
      </c>
      <c r="N32" s="158" t="s">
        <v>37</v>
      </c>
      <c r="O32" s="155">
        <f>AVERAGE(O3:O4)</f>
        <v>1</v>
      </c>
      <c r="P32" s="155">
        <f>AVERAGE(P3:P4)</f>
        <v>0.98</v>
      </c>
      <c r="Q32" s="155">
        <f>AVERAGE(Q3:Q4)</f>
        <v>0.99</v>
      </c>
    </row>
    <row r="33" ht="18" spans="1:17">
      <c r="A33" s="145"/>
      <c r="B33" s="145" t="s">
        <v>531</v>
      </c>
      <c r="C33" s="146">
        <v>0.85</v>
      </c>
      <c r="D33" s="146">
        <v>1</v>
      </c>
      <c r="E33" s="146">
        <v>1</v>
      </c>
      <c r="F33" s="146">
        <v>1</v>
      </c>
      <c r="G33" s="146">
        <v>1</v>
      </c>
      <c r="H33" s="146">
        <v>1</v>
      </c>
      <c r="I33" s="146">
        <v>1</v>
      </c>
      <c r="J33" s="146">
        <v>1</v>
      </c>
      <c r="K33" s="146">
        <v>1</v>
      </c>
      <c r="L33" s="148">
        <f t="shared" si="0"/>
        <v>1</v>
      </c>
      <c r="M33" s="151" t="s">
        <v>9</v>
      </c>
      <c r="N33" s="159"/>
      <c r="O33" s="160"/>
      <c r="P33" s="160"/>
      <c r="Q33" s="160"/>
    </row>
    <row r="34" ht="18" spans="1:18">
      <c r="A34" s="145"/>
      <c r="B34" s="145" t="s">
        <v>532</v>
      </c>
      <c r="C34" s="146">
        <v>0.8</v>
      </c>
      <c r="D34" s="146">
        <v>1</v>
      </c>
      <c r="E34" s="146">
        <v>1</v>
      </c>
      <c r="F34" s="146">
        <v>1</v>
      </c>
      <c r="G34" s="146">
        <v>1</v>
      </c>
      <c r="H34" s="146">
        <v>1</v>
      </c>
      <c r="I34" s="146">
        <v>1</v>
      </c>
      <c r="J34" s="146">
        <v>1</v>
      </c>
      <c r="K34" s="146">
        <v>1</v>
      </c>
      <c r="L34" s="148">
        <f t="shared" si="0"/>
        <v>1</v>
      </c>
      <c r="M34" s="151" t="s">
        <v>9</v>
      </c>
      <c r="N34" s="161" t="s">
        <v>42</v>
      </c>
      <c r="O34" s="161" t="s">
        <v>4</v>
      </c>
      <c r="P34" s="161" t="s">
        <v>5</v>
      </c>
      <c r="Q34" s="161" t="s">
        <v>6</v>
      </c>
      <c r="R34" s="161" t="s">
        <v>559</v>
      </c>
    </row>
    <row r="35" ht="18" spans="1:18">
      <c r="A35" s="145" t="s">
        <v>542</v>
      </c>
      <c r="B35" s="145" t="s">
        <v>530</v>
      </c>
      <c r="C35" s="146">
        <v>0.85</v>
      </c>
      <c r="D35" s="146">
        <v>1</v>
      </c>
      <c r="E35" s="146">
        <v>1</v>
      </c>
      <c r="F35" s="146">
        <v>1</v>
      </c>
      <c r="G35" s="146">
        <v>1</v>
      </c>
      <c r="H35" s="146">
        <v>1</v>
      </c>
      <c r="I35" s="146">
        <v>1</v>
      </c>
      <c r="J35" s="146">
        <v>1</v>
      </c>
      <c r="K35" s="146">
        <v>1</v>
      </c>
      <c r="L35" s="148">
        <f t="shared" si="0"/>
        <v>1</v>
      </c>
      <c r="M35" s="151" t="s">
        <v>9</v>
      </c>
      <c r="N35" s="162" t="s">
        <v>43</v>
      </c>
      <c r="O35" s="162" t="s">
        <v>44</v>
      </c>
      <c r="P35" s="162">
        <v>0</v>
      </c>
      <c r="Q35" s="162" t="s">
        <v>9</v>
      </c>
      <c r="R35" s="163" t="s">
        <v>560</v>
      </c>
    </row>
    <row r="36" ht="18" spans="1:18">
      <c r="A36" s="145"/>
      <c r="B36" s="145" t="s">
        <v>531</v>
      </c>
      <c r="C36" s="146">
        <v>0.85</v>
      </c>
      <c r="D36" s="146">
        <v>1</v>
      </c>
      <c r="E36" s="146">
        <v>1</v>
      </c>
      <c r="F36" s="146">
        <v>1</v>
      </c>
      <c r="G36" s="146">
        <v>1</v>
      </c>
      <c r="H36" s="146">
        <v>1</v>
      </c>
      <c r="I36" s="146">
        <v>1</v>
      </c>
      <c r="J36" s="146">
        <v>1</v>
      </c>
      <c r="K36" s="146">
        <v>1</v>
      </c>
      <c r="L36" s="148">
        <f t="shared" si="0"/>
        <v>1</v>
      </c>
      <c r="M36" s="151" t="s">
        <v>9</v>
      </c>
      <c r="N36" s="162" t="s">
        <v>46</v>
      </c>
      <c r="O36" s="162" t="s">
        <v>47</v>
      </c>
      <c r="P36" s="162">
        <v>0</v>
      </c>
      <c r="Q36" s="162" t="s">
        <v>9</v>
      </c>
      <c r="R36" s="163" t="s">
        <v>560</v>
      </c>
    </row>
    <row r="37" ht="18" spans="1:17">
      <c r="A37" s="145"/>
      <c r="B37" s="145" t="s">
        <v>532</v>
      </c>
      <c r="C37" s="146">
        <v>0.8</v>
      </c>
      <c r="D37" s="146">
        <v>1</v>
      </c>
      <c r="E37" s="146">
        <v>1</v>
      </c>
      <c r="F37" s="146">
        <v>1</v>
      </c>
      <c r="G37" s="146">
        <v>1</v>
      </c>
      <c r="H37" s="146">
        <v>1</v>
      </c>
      <c r="I37" s="146">
        <v>1</v>
      </c>
      <c r="J37" s="146">
        <v>0.8</v>
      </c>
      <c r="K37" s="146">
        <v>1</v>
      </c>
      <c r="L37" s="148">
        <f t="shared" si="0"/>
        <v>0.975</v>
      </c>
      <c r="M37" s="151" t="s">
        <v>9</v>
      </c>
      <c r="N37" s="159"/>
      <c r="O37" s="160"/>
      <c r="P37" s="160"/>
      <c r="Q37" s="160"/>
    </row>
    <row r="38" ht="18" spans="1:17">
      <c r="A38" s="145" t="s">
        <v>543</v>
      </c>
      <c r="B38" s="145" t="s">
        <v>530</v>
      </c>
      <c r="C38" s="146">
        <v>0.85</v>
      </c>
      <c r="D38" s="146">
        <v>1</v>
      </c>
      <c r="E38" s="146">
        <v>1</v>
      </c>
      <c r="F38" s="146">
        <v>1</v>
      </c>
      <c r="G38" s="146">
        <v>1</v>
      </c>
      <c r="H38" s="146">
        <v>1</v>
      </c>
      <c r="I38" s="146">
        <v>1</v>
      </c>
      <c r="J38" s="146">
        <v>1</v>
      </c>
      <c r="K38" s="146">
        <v>1</v>
      </c>
      <c r="L38" s="148">
        <f t="shared" si="0"/>
        <v>1</v>
      </c>
      <c r="M38" s="151" t="s">
        <v>9</v>
      </c>
      <c r="N38" s="159"/>
      <c r="O38" s="160"/>
      <c r="P38" s="160"/>
      <c r="Q38" s="160"/>
    </row>
    <row r="39" ht="18" spans="1:17">
      <c r="A39" s="145"/>
      <c r="B39" s="145" t="s">
        <v>531</v>
      </c>
      <c r="C39" s="146">
        <v>0.85</v>
      </c>
      <c r="D39" s="146">
        <v>1</v>
      </c>
      <c r="E39" s="146">
        <v>1</v>
      </c>
      <c r="F39" s="146">
        <v>1</v>
      </c>
      <c r="G39" s="146">
        <v>1</v>
      </c>
      <c r="H39" s="146">
        <v>1</v>
      </c>
      <c r="I39" s="146">
        <v>1</v>
      </c>
      <c r="J39" s="146">
        <v>1</v>
      </c>
      <c r="K39" s="146">
        <v>1</v>
      </c>
      <c r="L39" s="148">
        <f t="shared" si="0"/>
        <v>1</v>
      </c>
      <c r="M39" s="151" t="s">
        <v>9</v>
      </c>
      <c r="N39" s="159"/>
      <c r="O39" s="160"/>
      <c r="P39" s="160"/>
      <c r="Q39" s="160"/>
    </row>
    <row r="40" ht="18" spans="1:17">
      <c r="A40" s="145"/>
      <c r="B40" s="145" t="s">
        <v>532</v>
      </c>
      <c r="C40" s="146">
        <v>0.8</v>
      </c>
      <c r="D40" s="146">
        <v>1</v>
      </c>
      <c r="E40" s="146">
        <v>1</v>
      </c>
      <c r="F40" s="146">
        <v>1</v>
      </c>
      <c r="G40" s="146">
        <v>1</v>
      </c>
      <c r="H40" s="146">
        <v>1</v>
      </c>
      <c r="I40" s="146">
        <v>1</v>
      </c>
      <c r="J40" s="146">
        <v>1</v>
      </c>
      <c r="K40" s="146">
        <v>1</v>
      </c>
      <c r="L40" s="148">
        <f t="shared" si="0"/>
        <v>1</v>
      </c>
      <c r="M40" s="151" t="s">
        <v>9</v>
      </c>
      <c r="N40" s="159"/>
      <c r="O40" s="160"/>
      <c r="P40" s="160"/>
      <c r="Q40" s="160"/>
    </row>
    <row r="41" ht="18" spans="1:17">
      <c r="A41" s="145" t="s">
        <v>544</v>
      </c>
      <c r="B41" s="145" t="s">
        <v>530</v>
      </c>
      <c r="C41" s="146">
        <v>0.85</v>
      </c>
      <c r="D41" s="146">
        <v>1</v>
      </c>
      <c r="E41" s="146">
        <v>1</v>
      </c>
      <c r="F41" s="146">
        <v>1</v>
      </c>
      <c r="G41" s="146">
        <v>1</v>
      </c>
      <c r="H41" s="146">
        <v>1</v>
      </c>
      <c r="I41" s="146">
        <v>1</v>
      </c>
      <c r="J41" s="146">
        <v>1</v>
      </c>
      <c r="K41" s="146">
        <v>1</v>
      </c>
      <c r="L41" s="148">
        <f t="shared" si="0"/>
        <v>1</v>
      </c>
      <c r="M41" s="151" t="s">
        <v>9</v>
      </c>
      <c r="N41" s="159"/>
      <c r="O41" s="160"/>
      <c r="P41" s="160"/>
      <c r="Q41" s="160"/>
    </row>
    <row r="42" ht="18" spans="1:17">
      <c r="A42" s="145"/>
      <c r="B42" s="145" t="s">
        <v>531</v>
      </c>
      <c r="C42" s="146">
        <v>0.85</v>
      </c>
      <c r="D42" s="146">
        <v>1</v>
      </c>
      <c r="E42" s="146">
        <v>1</v>
      </c>
      <c r="F42" s="146">
        <v>1</v>
      </c>
      <c r="G42" s="146">
        <v>1</v>
      </c>
      <c r="H42" s="146">
        <v>1</v>
      </c>
      <c r="I42" s="146">
        <v>1</v>
      </c>
      <c r="J42" s="146">
        <v>1</v>
      </c>
      <c r="K42" s="146">
        <v>1</v>
      </c>
      <c r="L42" s="148">
        <f t="shared" si="0"/>
        <v>1</v>
      </c>
      <c r="M42" s="151" t="s">
        <v>9</v>
      </c>
      <c r="N42" s="159"/>
      <c r="O42" s="160"/>
      <c r="P42" s="160"/>
      <c r="Q42" s="160"/>
    </row>
    <row r="43" ht="18" spans="1:17">
      <c r="A43" s="145"/>
      <c r="B43" s="145" t="s">
        <v>532</v>
      </c>
      <c r="C43" s="146">
        <v>0.8</v>
      </c>
      <c r="D43" s="146">
        <v>1</v>
      </c>
      <c r="E43" s="146">
        <v>1</v>
      </c>
      <c r="F43" s="146">
        <v>1</v>
      </c>
      <c r="G43" s="146">
        <v>1</v>
      </c>
      <c r="H43" s="146">
        <v>1</v>
      </c>
      <c r="I43" s="146">
        <v>1</v>
      </c>
      <c r="J43" s="146">
        <v>1</v>
      </c>
      <c r="K43" s="146">
        <v>1</v>
      </c>
      <c r="L43" s="148">
        <f t="shared" si="0"/>
        <v>1</v>
      </c>
      <c r="M43" s="151" t="s">
        <v>9</v>
      </c>
      <c r="N43" s="159"/>
      <c r="O43" s="160"/>
      <c r="P43" s="160"/>
      <c r="Q43" s="160"/>
    </row>
    <row r="44" ht="18" spans="1:17">
      <c r="A44" s="145" t="s">
        <v>545</v>
      </c>
      <c r="B44" s="145" t="s">
        <v>530</v>
      </c>
      <c r="C44" s="146">
        <v>0.85</v>
      </c>
      <c r="D44" s="146">
        <v>1</v>
      </c>
      <c r="E44" s="146">
        <v>1</v>
      </c>
      <c r="F44" s="146">
        <v>1</v>
      </c>
      <c r="G44" s="146">
        <v>1</v>
      </c>
      <c r="H44" s="146">
        <v>1</v>
      </c>
      <c r="I44" s="146">
        <v>1</v>
      </c>
      <c r="J44" s="146">
        <v>1</v>
      </c>
      <c r="K44" s="146">
        <v>1</v>
      </c>
      <c r="L44" s="148">
        <f t="shared" si="0"/>
        <v>1</v>
      </c>
      <c r="M44" s="151" t="s">
        <v>9</v>
      </c>
      <c r="N44" s="159"/>
      <c r="O44" s="160"/>
      <c r="P44" s="160"/>
      <c r="Q44" s="160"/>
    </row>
    <row r="45" ht="18" spans="1:17">
      <c r="A45" s="145"/>
      <c r="B45" s="145" t="s">
        <v>531</v>
      </c>
      <c r="C45" s="146">
        <v>0.85</v>
      </c>
      <c r="D45" s="146">
        <v>1</v>
      </c>
      <c r="E45" s="146">
        <v>1</v>
      </c>
      <c r="F45" s="146">
        <v>1</v>
      </c>
      <c r="G45" s="146">
        <v>1</v>
      </c>
      <c r="H45" s="146">
        <v>1</v>
      </c>
      <c r="I45" s="146">
        <v>1</v>
      </c>
      <c r="J45" s="146">
        <v>1</v>
      </c>
      <c r="K45" s="146">
        <v>1</v>
      </c>
      <c r="L45" s="148">
        <f t="shared" si="0"/>
        <v>1</v>
      </c>
      <c r="M45" s="151" t="s">
        <v>9</v>
      </c>
      <c r="N45" s="159"/>
      <c r="O45" s="160"/>
      <c r="P45" s="160"/>
      <c r="Q45" s="160"/>
    </row>
    <row r="46" ht="18" spans="1:17">
      <c r="A46" s="145"/>
      <c r="B46" s="145" t="s">
        <v>532</v>
      </c>
      <c r="C46" s="146">
        <v>0.8</v>
      </c>
      <c r="D46" s="146">
        <v>1</v>
      </c>
      <c r="E46" s="146">
        <v>1</v>
      </c>
      <c r="F46" s="146">
        <v>1</v>
      </c>
      <c r="G46" s="146">
        <v>1</v>
      </c>
      <c r="H46" s="146">
        <v>1</v>
      </c>
      <c r="I46" s="146">
        <v>1</v>
      </c>
      <c r="J46" s="146">
        <v>1</v>
      </c>
      <c r="K46" s="146">
        <v>1</v>
      </c>
      <c r="L46" s="148">
        <f t="shared" si="0"/>
        <v>1</v>
      </c>
      <c r="M46" s="151" t="s">
        <v>9</v>
      </c>
      <c r="N46" s="159"/>
      <c r="O46" s="160"/>
      <c r="P46" s="160"/>
      <c r="Q46" s="160"/>
    </row>
    <row r="47" ht="18" spans="1:17">
      <c r="A47" s="145" t="s">
        <v>546</v>
      </c>
      <c r="B47" s="145" t="s">
        <v>530</v>
      </c>
      <c r="C47" s="146">
        <v>0.85</v>
      </c>
      <c r="D47" s="146">
        <v>1</v>
      </c>
      <c r="E47" s="146">
        <v>1</v>
      </c>
      <c r="F47" s="146">
        <v>1</v>
      </c>
      <c r="G47" s="146">
        <v>1</v>
      </c>
      <c r="H47" s="146">
        <v>1</v>
      </c>
      <c r="I47" s="146">
        <v>1</v>
      </c>
      <c r="J47" s="146">
        <v>1</v>
      </c>
      <c r="K47" s="146">
        <v>1</v>
      </c>
      <c r="L47" s="148">
        <f t="shared" si="0"/>
        <v>1</v>
      </c>
      <c r="M47" s="151" t="s">
        <v>9</v>
      </c>
      <c r="N47" s="159"/>
      <c r="O47" s="160"/>
      <c r="P47" s="160"/>
      <c r="Q47" s="160"/>
    </row>
    <row r="48" ht="18" spans="1:17">
      <c r="A48" s="145"/>
      <c r="B48" s="145" t="s">
        <v>531</v>
      </c>
      <c r="C48" s="146">
        <v>0.85</v>
      </c>
      <c r="D48" s="146">
        <v>1</v>
      </c>
      <c r="E48" s="146">
        <v>1</v>
      </c>
      <c r="F48" s="146">
        <v>1</v>
      </c>
      <c r="G48" s="146">
        <v>1</v>
      </c>
      <c r="H48" s="146">
        <v>1</v>
      </c>
      <c r="I48" s="146">
        <v>1</v>
      </c>
      <c r="J48" s="146">
        <v>1</v>
      </c>
      <c r="K48" s="146">
        <v>1</v>
      </c>
      <c r="L48" s="148">
        <f t="shared" si="0"/>
        <v>1</v>
      </c>
      <c r="M48" s="151" t="s">
        <v>9</v>
      </c>
      <c r="N48" s="159"/>
      <c r="O48" s="160"/>
      <c r="P48" s="160"/>
      <c r="Q48" s="160"/>
    </row>
    <row r="49" ht="18" spans="1:17">
      <c r="A49" s="145"/>
      <c r="B49" s="145" t="s">
        <v>532</v>
      </c>
      <c r="C49" s="146">
        <v>0.8</v>
      </c>
      <c r="D49" s="146">
        <v>1</v>
      </c>
      <c r="E49" s="146">
        <v>1</v>
      </c>
      <c r="F49" s="146">
        <v>1</v>
      </c>
      <c r="G49" s="146">
        <v>1</v>
      </c>
      <c r="H49" s="146">
        <v>1</v>
      </c>
      <c r="I49" s="146">
        <v>1</v>
      </c>
      <c r="J49" s="146">
        <v>1</v>
      </c>
      <c r="K49" s="146">
        <v>1</v>
      </c>
      <c r="L49" s="148">
        <f t="shared" si="0"/>
        <v>1</v>
      </c>
      <c r="M49" s="151" t="s">
        <v>9</v>
      </c>
      <c r="N49" s="159"/>
      <c r="O49" s="160"/>
      <c r="P49" s="160"/>
      <c r="Q49" s="160"/>
    </row>
    <row r="50" ht="18" spans="1:17">
      <c r="A50" s="145" t="s">
        <v>548</v>
      </c>
      <c r="B50" s="145" t="s">
        <v>530</v>
      </c>
      <c r="C50" s="146">
        <v>0.85</v>
      </c>
      <c r="D50" s="146">
        <v>1</v>
      </c>
      <c r="E50" s="146">
        <v>1</v>
      </c>
      <c r="F50" s="146">
        <v>1</v>
      </c>
      <c r="G50" s="146">
        <v>1</v>
      </c>
      <c r="H50" s="146">
        <v>1</v>
      </c>
      <c r="I50" s="146">
        <v>1</v>
      </c>
      <c r="J50" s="146">
        <v>1</v>
      </c>
      <c r="K50" s="146">
        <v>1</v>
      </c>
      <c r="L50" s="148">
        <f t="shared" si="0"/>
        <v>1</v>
      </c>
      <c r="M50" s="151" t="s">
        <v>9</v>
      </c>
      <c r="N50" s="159"/>
      <c r="O50" s="160"/>
      <c r="P50" s="160"/>
      <c r="Q50" s="160"/>
    </row>
    <row r="51" ht="18" spans="1:17">
      <c r="A51" s="145"/>
      <c r="B51" s="145" t="s">
        <v>531</v>
      </c>
      <c r="C51" s="146">
        <v>0.85</v>
      </c>
      <c r="D51" s="146">
        <v>1</v>
      </c>
      <c r="E51" s="146">
        <v>1</v>
      </c>
      <c r="F51" s="146">
        <v>1</v>
      </c>
      <c r="G51" s="146">
        <v>1</v>
      </c>
      <c r="H51" s="146">
        <v>1</v>
      </c>
      <c r="I51" s="146">
        <v>1</v>
      </c>
      <c r="J51" s="146">
        <v>1</v>
      </c>
      <c r="K51" s="146">
        <v>1</v>
      </c>
      <c r="L51" s="148">
        <f t="shared" si="0"/>
        <v>1</v>
      </c>
      <c r="M51" s="151" t="s">
        <v>9</v>
      </c>
      <c r="N51" s="159"/>
      <c r="O51" s="160"/>
      <c r="P51" s="160"/>
      <c r="Q51" s="160"/>
    </row>
    <row r="52" ht="18" spans="1:17">
      <c r="A52" s="145"/>
      <c r="B52" s="145" t="s">
        <v>532</v>
      </c>
      <c r="C52" s="146">
        <v>0.8</v>
      </c>
      <c r="D52" s="146">
        <v>1</v>
      </c>
      <c r="E52" s="146">
        <v>1</v>
      </c>
      <c r="F52" s="146">
        <v>1</v>
      </c>
      <c r="G52" s="146">
        <v>1</v>
      </c>
      <c r="H52" s="146">
        <v>1</v>
      </c>
      <c r="I52" s="146">
        <v>1</v>
      </c>
      <c r="J52" s="146">
        <v>1</v>
      </c>
      <c r="K52" s="146">
        <v>1</v>
      </c>
      <c r="L52" s="148">
        <f t="shared" si="0"/>
        <v>1</v>
      </c>
      <c r="M52" s="151" t="s">
        <v>9</v>
      </c>
      <c r="N52" s="159"/>
      <c r="O52" s="160"/>
      <c r="P52" s="160"/>
      <c r="Q52" s="160"/>
    </row>
    <row r="53" ht="18" spans="1:17">
      <c r="A53" s="145" t="s">
        <v>549</v>
      </c>
      <c r="B53" s="145" t="s">
        <v>530</v>
      </c>
      <c r="C53" s="146">
        <v>0.85</v>
      </c>
      <c r="D53" s="146">
        <v>1</v>
      </c>
      <c r="E53" s="146">
        <v>1</v>
      </c>
      <c r="F53" s="146">
        <v>1</v>
      </c>
      <c r="G53" s="146">
        <v>1</v>
      </c>
      <c r="H53" s="146">
        <v>1</v>
      </c>
      <c r="I53" s="146">
        <v>1</v>
      </c>
      <c r="J53" s="146">
        <v>1</v>
      </c>
      <c r="K53" s="146">
        <v>1</v>
      </c>
      <c r="L53" s="148">
        <f t="shared" si="0"/>
        <v>1</v>
      </c>
      <c r="M53" s="151" t="s">
        <v>9</v>
      </c>
      <c r="N53" s="159"/>
      <c r="O53" s="160"/>
      <c r="P53" s="160"/>
      <c r="Q53" s="160"/>
    </row>
    <row r="54" ht="18" spans="1:17">
      <c r="A54" s="145"/>
      <c r="B54" s="145" t="s">
        <v>531</v>
      </c>
      <c r="C54" s="146">
        <v>0.85</v>
      </c>
      <c r="D54" s="146">
        <v>1</v>
      </c>
      <c r="E54" s="146">
        <v>1</v>
      </c>
      <c r="F54" s="146">
        <v>1</v>
      </c>
      <c r="G54" s="146">
        <v>1</v>
      </c>
      <c r="H54" s="146">
        <v>1</v>
      </c>
      <c r="I54" s="146">
        <v>1</v>
      </c>
      <c r="J54" s="146">
        <v>1</v>
      </c>
      <c r="K54" s="146">
        <v>1</v>
      </c>
      <c r="L54" s="148">
        <f t="shared" si="0"/>
        <v>1</v>
      </c>
      <c r="M54" s="151" t="s">
        <v>9</v>
      </c>
      <c r="N54" s="159"/>
      <c r="O54" s="160"/>
      <c r="P54" s="160"/>
      <c r="Q54" s="160"/>
    </row>
    <row r="55" ht="18" spans="1:17">
      <c r="A55" s="145"/>
      <c r="B55" s="145" t="s">
        <v>532</v>
      </c>
      <c r="C55" s="146">
        <v>0.8</v>
      </c>
      <c r="D55" s="146">
        <v>1</v>
      </c>
      <c r="E55" s="146">
        <v>1</v>
      </c>
      <c r="F55" s="146">
        <v>1</v>
      </c>
      <c r="G55" s="146">
        <v>1</v>
      </c>
      <c r="H55" s="146">
        <v>1</v>
      </c>
      <c r="I55" s="146">
        <v>1</v>
      </c>
      <c r="J55" s="146">
        <v>1</v>
      </c>
      <c r="K55" s="146">
        <v>1</v>
      </c>
      <c r="L55" s="148">
        <f t="shared" si="0"/>
        <v>1</v>
      </c>
      <c r="M55" s="151" t="s">
        <v>9</v>
      </c>
      <c r="N55" s="159"/>
      <c r="O55" s="160"/>
      <c r="P55" s="160"/>
      <c r="Q55" s="160"/>
    </row>
    <row r="56" ht="18" spans="1:17">
      <c r="A56" s="145" t="s">
        <v>550</v>
      </c>
      <c r="B56" s="145" t="s">
        <v>530</v>
      </c>
      <c r="C56" s="146">
        <v>0.85</v>
      </c>
      <c r="D56" s="146">
        <v>1</v>
      </c>
      <c r="E56" s="146">
        <v>1</v>
      </c>
      <c r="F56" s="146">
        <v>1</v>
      </c>
      <c r="G56" s="146">
        <v>1</v>
      </c>
      <c r="H56" s="146">
        <v>1</v>
      </c>
      <c r="I56" s="146">
        <v>1</v>
      </c>
      <c r="J56" s="146">
        <v>1</v>
      </c>
      <c r="K56" s="146">
        <v>1</v>
      </c>
      <c r="L56" s="148">
        <f t="shared" si="0"/>
        <v>1</v>
      </c>
      <c r="M56" s="151" t="s">
        <v>9</v>
      </c>
      <c r="N56" s="159"/>
      <c r="O56" s="160"/>
      <c r="P56" s="160"/>
      <c r="Q56" s="160"/>
    </row>
    <row r="57" ht="18" spans="1:17">
      <c r="A57" s="145"/>
      <c r="B57" s="145" t="s">
        <v>531</v>
      </c>
      <c r="C57" s="146">
        <v>0.85</v>
      </c>
      <c r="D57" s="146">
        <v>1</v>
      </c>
      <c r="E57" s="146">
        <v>1</v>
      </c>
      <c r="F57" s="146">
        <v>1</v>
      </c>
      <c r="G57" s="146">
        <v>1</v>
      </c>
      <c r="H57" s="146">
        <v>1</v>
      </c>
      <c r="I57" s="146">
        <v>1</v>
      </c>
      <c r="J57" s="146">
        <v>1</v>
      </c>
      <c r="K57" s="146">
        <v>1</v>
      </c>
      <c r="L57" s="148">
        <f t="shared" si="0"/>
        <v>1</v>
      </c>
      <c r="M57" s="151" t="s">
        <v>9</v>
      </c>
      <c r="N57" s="159"/>
      <c r="O57" s="160"/>
      <c r="P57" s="160"/>
      <c r="Q57" s="160"/>
    </row>
    <row r="58" ht="18" spans="1:17">
      <c r="A58" s="145"/>
      <c r="B58" s="145" t="s">
        <v>532</v>
      </c>
      <c r="C58" s="146">
        <v>0.8</v>
      </c>
      <c r="D58" s="147">
        <v>0.6</v>
      </c>
      <c r="E58" s="146">
        <v>1</v>
      </c>
      <c r="F58" s="146">
        <v>1</v>
      </c>
      <c r="G58" s="146">
        <v>1</v>
      </c>
      <c r="H58" s="146">
        <v>1</v>
      </c>
      <c r="I58" s="147">
        <v>0.2</v>
      </c>
      <c r="J58" s="146">
        <v>1</v>
      </c>
      <c r="K58" s="146">
        <v>1</v>
      </c>
      <c r="L58" s="148">
        <f t="shared" si="0"/>
        <v>0.85</v>
      </c>
      <c r="M58" s="151" t="s">
        <v>9</v>
      </c>
      <c r="N58" s="159"/>
      <c r="O58" s="160"/>
      <c r="P58" s="160"/>
      <c r="Q58" s="160"/>
    </row>
    <row r="59" ht="18" spans="1:17">
      <c r="A59" s="145" t="s">
        <v>551</v>
      </c>
      <c r="B59" s="145" t="s">
        <v>530</v>
      </c>
      <c r="C59" s="146">
        <v>0.85</v>
      </c>
      <c r="D59" s="146">
        <v>1</v>
      </c>
      <c r="E59" s="146">
        <v>1</v>
      </c>
      <c r="F59" s="146">
        <v>1</v>
      </c>
      <c r="G59" s="146">
        <v>1</v>
      </c>
      <c r="H59" s="146">
        <v>1</v>
      </c>
      <c r="I59" s="146">
        <v>1</v>
      </c>
      <c r="J59" s="146">
        <v>1</v>
      </c>
      <c r="K59" s="146">
        <v>1</v>
      </c>
      <c r="L59" s="148">
        <f t="shared" si="0"/>
        <v>1</v>
      </c>
      <c r="M59" s="151" t="s">
        <v>9</v>
      </c>
      <c r="N59" s="159"/>
      <c r="O59" s="160"/>
      <c r="P59" s="160"/>
      <c r="Q59" s="160"/>
    </row>
    <row r="60" ht="18" spans="1:17">
      <c r="A60" s="145"/>
      <c r="B60" s="145" t="s">
        <v>531</v>
      </c>
      <c r="C60" s="146">
        <v>0.85</v>
      </c>
      <c r="D60" s="146">
        <v>1</v>
      </c>
      <c r="E60" s="146">
        <v>1</v>
      </c>
      <c r="F60" s="146">
        <v>1</v>
      </c>
      <c r="G60" s="146">
        <v>1</v>
      </c>
      <c r="H60" s="146">
        <v>1</v>
      </c>
      <c r="I60" s="146">
        <v>1</v>
      </c>
      <c r="J60" s="146">
        <v>1</v>
      </c>
      <c r="K60" s="146">
        <v>1</v>
      </c>
      <c r="L60" s="148">
        <f t="shared" si="0"/>
        <v>1</v>
      </c>
      <c r="M60" s="151" t="s">
        <v>9</v>
      </c>
      <c r="N60" s="159"/>
      <c r="O60" s="160"/>
      <c r="P60" s="160"/>
      <c r="Q60" s="160"/>
    </row>
    <row r="61" ht="18" spans="1:17">
      <c r="A61" s="145"/>
      <c r="B61" s="145" t="s">
        <v>532</v>
      </c>
      <c r="C61" s="146">
        <v>0.8</v>
      </c>
      <c r="D61" s="146">
        <v>1</v>
      </c>
      <c r="E61" s="146">
        <v>1</v>
      </c>
      <c r="F61" s="146">
        <v>1</v>
      </c>
      <c r="G61" s="146">
        <v>1</v>
      </c>
      <c r="H61" s="146">
        <v>1</v>
      </c>
      <c r="I61" s="146">
        <v>1</v>
      </c>
      <c r="J61" s="146">
        <v>0.8</v>
      </c>
      <c r="K61" s="146">
        <v>1</v>
      </c>
      <c r="L61" s="148">
        <f t="shared" si="0"/>
        <v>0.975</v>
      </c>
      <c r="M61" s="151" t="s">
        <v>9</v>
      </c>
      <c r="N61" s="159"/>
      <c r="O61" s="160"/>
      <c r="P61" s="160"/>
      <c r="Q61" s="160"/>
    </row>
    <row r="62" ht="18" spans="1:17">
      <c r="A62" s="145" t="s">
        <v>552</v>
      </c>
      <c r="B62" s="145" t="s">
        <v>530</v>
      </c>
      <c r="C62" s="146">
        <v>0.85</v>
      </c>
      <c r="D62" s="146">
        <v>1</v>
      </c>
      <c r="E62" s="146">
        <v>1</v>
      </c>
      <c r="F62" s="146">
        <v>1</v>
      </c>
      <c r="G62" s="146">
        <v>1</v>
      </c>
      <c r="H62" s="146">
        <v>1</v>
      </c>
      <c r="I62" s="146">
        <v>1</v>
      </c>
      <c r="J62" s="146">
        <v>1</v>
      </c>
      <c r="K62" s="146">
        <v>1</v>
      </c>
      <c r="L62" s="148">
        <f t="shared" si="0"/>
        <v>1</v>
      </c>
      <c r="M62" s="151" t="s">
        <v>9</v>
      </c>
      <c r="N62" s="159"/>
      <c r="O62" s="160"/>
      <c r="P62" s="160"/>
      <c r="Q62" s="160"/>
    </row>
    <row r="63" ht="18" spans="1:17">
      <c r="A63" s="145"/>
      <c r="B63" s="145" t="s">
        <v>531</v>
      </c>
      <c r="C63" s="146">
        <v>0.85</v>
      </c>
      <c r="D63" s="146">
        <v>1</v>
      </c>
      <c r="E63" s="146">
        <v>1</v>
      </c>
      <c r="F63" s="146">
        <v>1</v>
      </c>
      <c r="G63" s="146">
        <v>1</v>
      </c>
      <c r="H63" s="147">
        <v>0.8</v>
      </c>
      <c r="I63" s="147">
        <v>0.8</v>
      </c>
      <c r="J63" s="146">
        <v>1</v>
      </c>
      <c r="K63" s="146">
        <v>1</v>
      </c>
      <c r="L63" s="148">
        <f t="shared" si="0"/>
        <v>0.95</v>
      </c>
      <c r="M63" s="151" t="s">
        <v>9</v>
      </c>
      <c r="N63" s="159"/>
      <c r="O63" s="160"/>
      <c r="P63" s="160"/>
      <c r="Q63" s="160"/>
    </row>
    <row r="64" ht="18" spans="1:17">
      <c r="A64" s="145"/>
      <c r="B64" s="145" t="s">
        <v>532</v>
      </c>
      <c r="C64" s="146">
        <v>0.8</v>
      </c>
      <c r="D64" s="146">
        <v>1</v>
      </c>
      <c r="E64" s="146">
        <v>1</v>
      </c>
      <c r="F64" s="146">
        <v>1</v>
      </c>
      <c r="G64" s="146">
        <v>1</v>
      </c>
      <c r="H64" s="146">
        <v>1</v>
      </c>
      <c r="I64" s="147">
        <v>0.4</v>
      </c>
      <c r="J64" s="146">
        <v>1</v>
      </c>
      <c r="K64" s="146">
        <v>1</v>
      </c>
      <c r="L64" s="148">
        <f t="shared" si="0"/>
        <v>0.925</v>
      </c>
      <c r="M64" s="151" t="s">
        <v>9</v>
      </c>
      <c r="N64" s="159"/>
      <c r="O64" s="160"/>
      <c r="P64" s="160"/>
      <c r="Q64" s="160"/>
    </row>
    <row r="65" ht="18" spans="1:17">
      <c r="A65" s="145" t="s">
        <v>553</v>
      </c>
      <c r="B65" s="145" t="s">
        <v>530</v>
      </c>
      <c r="C65" s="146">
        <v>0.85</v>
      </c>
      <c r="D65" s="146">
        <v>1</v>
      </c>
      <c r="E65" s="146">
        <v>1</v>
      </c>
      <c r="F65" s="146">
        <v>1</v>
      </c>
      <c r="G65" s="146">
        <v>1</v>
      </c>
      <c r="H65" s="146">
        <v>1</v>
      </c>
      <c r="I65" s="146">
        <v>1</v>
      </c>
      <c r="J65" s="146">
        <v>1</v>
      </c>
      <c r="K65" s="146">
        <v>1</v>
      </c>
      <c r="L65" s="148">
        <f t="shared" si="0"/>
        <v>1</v>
      </c>
      <c r="M65" s="151" t="s">
        <v>9</v>
      </c>
      <c r="N65" s="159"/>
      <c r="O65" s="160"/>
      <c r="P65" s="160"/>
      <c r="Q65" s="160"/>
    </row>
    <row r="66" ht="18" spans="1:17">
      <c r="A66" s="145"/>
      <c r="B66" s="145" t="s">
        <v>531</v>
      </c>
      <c r="C66" s="146">
        <v>0.85</v>
      </c>
      <c r="D66" s="146">
        <v>1</v>
      </c>
      <c r="E66" s="146">
        <v>1</v>
      </c>
      <c r="F66" s="146">
        <v>1</v>
      </c>
      <c r="G66" s="146">
        <v>1</v>
      </c>
      <c r="H66" s="146">
        <v>1</v>
      </c>
      <c r="I66" s="146">
        <v>1</v>
      </c>
      <c r="J66" s="147">
        <v>0.6</v>
      </c>
      <c r="K66" s="146">
        <v>1</v>
      </c>
      <c r="L66" s="148">
        <f t="shared" ref="L66:L82" si="1">AVERAGE(D66:K66)</f>
        <v>0.95</v>
      </c>
      <c r="M66" s="151" t="s">
        <v>9</v>
      </c>
      <c r="N66" s="159"/>
      <c r="O66" s="160"/>
      <c r="P66" s="160"/>
      <c r="Q66" s="160"/>
    </row>
    <row r="67" ht="18" spans="1:17">
      <c r="A67" s="145"/>
      <c r="B67" s="145" t="s">
        <v>532</v>
      </c>
      <c r="C67" s="146">
        <v>0.8</v>
      </c>
      <c r="D67" s="146">
        <v>1</v>
      </c>
      <c r="E67" s="146">
        <v>1</v>
      </c>
      <c r="F67" s="146">
        <v>1</v>
      </c>
      <c r="G67" s="146">
        <v>1</v>
      </c>
      <c r="H67" s="164">
        <v>0.8</v>
      </c>
      <c r="I67" s="146">
        <v>1</v>
      </c>
      <c r="J67" s="147">
        <v>0</v>
      </c>
      <c r="K67" s="146">
        <v>1</v>
      </c>
      <c r="L67" s="148">
        <f t="shared" si="1"/>
        <v>0.85</v>
      </c>
      <c r="M67" s="151" t="s">
        <v>9</v>
      </c>
      <c r="N67" s="159"/>
      <c r="O67" s="160"/>
      <c r="P67" s="160"/>
      <c r="Q67" s="160"/>
    </row>
    <row r="68" ht="18" spans="1:17">
      <c r="A68" s="145" t="s">
        <v>554</v>
      </c>
      <c r="B68" s="145" t="s">
        <v>530</v>
      </c>
      <c r="C68" s="146">
        <v>0.85</v>
      </c>
      <c r="D68" s="146">
        <v>1</v>
      </c>
      <c r="E68" s="146">
        <v>1</v>
      </c>
      <c r="F68" s="146">
        <v>1</v>
      </c>
      <c r="G68" s="146">
        <v>1</v>
      </c>
      <c r="H68" s="146">
        <v>1</v>
      </c>
      <c r="I68" s="146">
        <v>1</v>
      </c>
      <c r="J68" s="146">
        <v>1</v>
      </c>
      <c r="K68" s="146">
        <v>1</v>
      </c>
      <c r="L68" s="148">
        <f t="shared" si="1"/>
        <v>1</v>
      </c>
      <c r="M68" s="151" t="s">
        <v>9</v>
      </c>
      <c r="N68" s="159"/>
      <c r="O68" s="160"/>
      <c r="P68" s="160"/>
      <c r="Q68" s="160"/>
    </row>
    <row r="69" ht="18" spans="1:17">
      <c r="A69" s="145"/>
      <c r="B69" s="145" t="s">
        <v>531</v>
      </c>
      <c r="C69" s="146">
        <v>0.85</v>
      </c>
      <c r="D69" s="146">
        <v>1</v>
      </c>
      <c r="E69" s="146">
        <v>1</v>
      </c>
      <c r="F69" s="146">
        <v>1</v>
      </c>
      <c r="G69" s="146">
        <v>1</v>
      </c>
      <c r="H69" s="146">
        <v>1</v>
      </c>
      <c r="I69" s="146">
        <v>1</v>
      </c>
      <c r="J69" s="146">
        <v>1</v>
      </c>
      <c r="K69" s="146">
        <v>1</v>
      </c>
      <c r="L69" s="148">
        <f t="shared" si="1"/>
        <v>1</v>
      </c>
      <c r="M69" s="151" t="s">
        <v>9</v>
      </c>
      <c r="N69" s="159"/>
      <c r="O69" s="160"/>
      <c r="P69" s="160"/>
      <c r="Q69" s="160"/>
    </row>
    <row r="70" ht="18" spans="1:17">
      <c r="A70" s="145"/>
      <c r="B70" s="145" t="s">
        <v>532</v>
      </c>
      <c r="C70" s="146">
        <v>0.8</v>
      </c>
      <c r="D70" s="146">
        <v>1</v>
      </c>
      <c r="E70" s="146">
        <v>1</v>
      </c>
      <c r="F70" s="146">
        <v>1</v>
      </c>
      <c r="G70" s="146">
        <v>1</v>
      </c>
      <c r="H70" s="146">
        <v>1</v>
      </c>
      <c r="I70" s="146">
        <v>1</v>
      </c>
      <c r="J70" s="146">
        <v>1</v>
      </c>
      <c r="K70" s="146">
        <v>1</v>
      </c>
      <c r="L70" s="148">
        <f t="shared" si="1"/>
        <v>1</v>
      </c>
      <c r="M70" s="151" t="s">
        <v>9</v>
      </c>
      <c r="N70" s="159"/>
      <c r="O70" s="160"/>
      <c r="P70" s="160"/>
      <c r="Q70" s="160"/>
    </row>
    <row r="71" ht="18" spans="1:17">
      <c r="A71" s="145" t="s">
        <v>555</v>
      </c>
      <c r="B71" s="145" t="s">
        <v>530</v>
      </c>
      <c r="C71" s="146">
        <v>0.85</v>
      </c>
      <c r="D71" s="146">
        <v>1</v>
      </c>
      <c r="E71" s="146">
        <v>1</v>
      </c>
      <c r="F71" s="146">
        <v>1</v>
      </c>
      <c r="G71" s="146">
        <v>1</v>
      </c>
      <c r="H71" s="147">
        <v>0.6</v>
      </c>
      <c r="I71" s="147">
        <v>0.8</v>
      </c>
      <c r="J71" s="146">
        <v>1</v>
      </c>
      <c r="K71" s="147">
        <v>0.8</v>
      </c>
      <c r="L71" s="148">
        <f t="shared" si="1"/>
        <v>0.9</v>
      </c>
      <c r="M71" s="151" t="s">
        <v>9</v>
      </c>
      <c r="N71" s="159"/>
      <c r="O71" s="160"/>
      <c r="P71" s="160"/>
      <c r="Q71" s="160"/>
    </row>
    <row r="72" ht="18" spans="1:17">
      <c r="A72" s="145"/>
      <c r="B72" s="145" t="s">
        <v>531</v>
      </c>
      <c r="C72" s="146">
        <v>0.85</v>
      </c>
      <c r="D72" s="146">
        <v>1</v>
      </c>
      <c r="E72" s="146">
        <v>1</v>
      </c>
      <c r="F72" s="146">
        <v>1</v>
      </c>
      <c r="G72" s="146">
        <v>1</v>
      </c>
      <c r="H72" s="147">
        <v>0.6</v>
      </c>
      <c r="I72" s="146">
        <v>1</v>
      </c>
      <c r="J72" s="146">
        <v>1</v>
      </c>
      <c r="K72" s="146">
        <v>1</v>
      </c>
      <c r="L72" s="148">
        <f t="shared" si="1"/>
        <v>0.95</v>
      </c>
      <c r="M72" s="151" t="s">
        <v>9</v>
      </c>
      <c r="N72" s="159"/>
      <c r="O72" s="160"/>
      <c r="P72" s="160"/>
      <c r="Q72" s="160"/>
    </row>
    <row r="73" ht="18" spans="1:17">
      <c r="A73" s="145"/>
      <c r="B73" s="145" t="s">
        <v>532</v>
      </c>
      <c r="C73" s="146">
        <v>0.8</v>
      </c>
      <c r="D73" s="147">
        <v>0.6</v>
      </c>
      <c r="E73" s="146">
        <v>1</v>
      </c>
      <c r="F73" s="146">
        <v>1</v>
      </c>
      <c r="G73" s="147">
        <v>0.6</v>
      </c>
      <c r="H73" s="146">
        <v>1</v>
      </c>
      <c r="I73" s="146">
        <v>1</v>
      </c>
      <c r="J73" s="147">
        <v>0.6</v>
      </c>
      <c r="K73" s="146">
        <v>1</v>
      </c>
      <c r="L73" s="148">
        <f t="shared" si="1"/>
        <v>0.85</v>
      </c>
      <c r="M73" s="151" t="s">
        <v>9</v>
      </c>
      <c r="N73" s="159"/>
      <c r="O73" s="160"/>
      <c r="P73" s="160"/>
      <c r="Q73" s="160"/>
    </row>
    <row r="74" ht="18" spans="1:17">
      <c r="A74" s="145" t="s">
        <v>556</v>
      </c>
      <c r="B74" s="145" t="s">
        <v>530</v>
      </c>
      <c r="C74" s="146">
        <v>0.85</v>
      </c>
      <c r="D74" s="146">
        <v>1</v>
      </c>
      <c r="E74" s="146">
        <v>1</v>
      </c>
      <c r="F74" s="146">
        <v>1</v>
      </c>
      <c r="G74" s="146">
        <v>1</v>
      </c>
      <c r="H74" s="146">
        <v>1</v>
      </c>
      <c r="I74" s="146">
        <v>0.6</v>
      </c>
      <c r="J74" s="146">
        <v>1</v>
      </c>
      <c r="K74" s="146">
        <v>1</v>
      </c>
      <c r="L74" s="148">
        <f t="shared" si="1"/>
        <v>0.95</v>
      </c>
      <c r="M74" s="151" t="s">
        <v>9</v>
      </c>
      <c r="N74" s="159"/>
      <c r="O74" s="160"/>
      <c r="P74" s="160"/>
      <c r="Q74" s="160"/>
    </row>
    <row r="75" ht="18" spans="1:17">
      <c r="A75" s="145"/>
      <c r="B75" s="145" t="s">
        <v>531</v>
      </c>
      <c r="C75" s="146">
        <v>0.85</v>
      </c>
      <c r="D75" s="146">
        <v>1</v>
      </c>
      <c r="E75" s="146">
        <v>1</v>
      </c>
      <c r="F75" s="146">
        <v>1</v>
      </c>
      <c r="G75" s="146">
        <v>1</v>
      </c>
      <c r="H75" s="146">
        <v>1</v>
      </c>
      <c r="I75" s="146">
        <v>1</v>
      </c>
      <c r="J75" s="146">
        <v>1</v>
      </c>
      <c r="K75" s="146">
        <v>1</v>
      </c>
      <c r="L75" s="148">
        <f t="shared" si="1"/>
        <v>1</v>
      </c>
      <c r="M75" s="151" t="s">
        <v>9</v>
      </c>
      <c r="N75" s="159"/>
      <c r="O75" s="160"/>
      <c r="P75" s="160"/>
      <c r="Q75" s="160"/>
    </row>
    <row r="76" ht="18" spans="1:17">
      <c r="A76" s="145"/>
      <c r="B76" s="145" t="s">
        <v>532</v>
      </c>
      <c r="C76" s="146">
        <v>0.8</v>
      </c>
      <c r="D76" s="146">
        <v>1</v>
      </c>
      <c r="E76" s="146">
        <v>1</v>
      </c>
      <c r="F76" s="146">
        <v>1</v>
      </c>
      <c r="G76" s="146">
        <v>1</v>
      </c>
      <c r="H76" s="146">
        <v>0.8</v>
      </c>
      <c r="I76" s="146">
        <v>1</v>
      </c>
      <c r="J76" s="146">
        <v>1</v>
      </c>
      <c r="K76" s="146">
        <v>1</v>
      </c>
      <c r="L76" s="148">
        <f t="shared" si="1"/>
        <v>0.975</v>
      </c>
      <c r="M76" s="151" t="s">
        <v>9</v>
      </c>
      <c r="N76" s="159"/>
      <c r="O76" s="160"/>
      <c r="P76" s="160"/>
      <c r="Q76" s="160"/>
    </row>
    <row r="77" ht="18" spans="1:17">
      <c r="A77" s="145" t="s">
        <v>557</v>
      </c>
      <c r="B77" s="145" t="s">
        <v>530</v>
      </c>
      <c r="C77" s="146">
        <v>0.85</v>
      </c>
      <c r="D77" s="146">
        <v>1</v>
      </c>
      <c r="E77" s="146">
        <v>1</v>
      </c>
      <c r="F77" s="146">
        <v>1</v>
      </c>
      <c r="G77" s="146">
        <v>1</v>
      </c>
      <c r="H77" s="146">
        <v>1</v>
      </c>
      <c r="I77" s="146">
        <v>1</v>
      </c>
      <c r="J77" s="146">
        <v>1</v>
      </c>
      <c r="K77" s="146">
        <v>1</v>
      </c>
      <c r="L77" s="148">
        <f t="shared" si="1"/>
        <v>1</v>
      </c>
      <c r="M77" s="151" t="s">
        <v>9</v>
      </c>
      <c r="N77" s="159"/>
      <c r="O77" s="160"/>
      <c r="P77" s="160"/>
      <c r="Q77" s="160"/>
    </row>
    <row r="78" ht="18" spans="1:17">
      <c r="A78" s="145"/>
      <c r="B78" s="145" t="s">
        <v>531</v>
      </c>
      <c r="C78" s="146">
        <v>0.85</v>
      </c>
      <c r="D78" s="146">
        <v>1</v>
      </c>
      <c r="E78" s="146">
        <v>1</v>
      </c>
      <c r="F78" s="146">
        <v>1</v>
      </c>
      <c r="G78" s="146">
        <v>1</v>
      </c>
      <c r="H78" s="146">
        <v>1</v>
      </c>
      <c r="I78" s="146">
        <v>1</v>
      </c>
      <c r="J78" s="147">
        <v>0.8</v>
      </c>
      <c r="K78" s="146">
        <v>1</v>
      </c>
      <c r="L78" s="148">
        <f t="shared" si="1"/>
        <v>0.975</v>
      </c>
      <c r="M78" s="151" t="s">
        <v>9</v>
      </c>
      <c r="N78" s="159"/>
      <c r="O78" s="160"/>
      <c r="P78" s="160"/>
      <c r="Q78" s="160"/>
    </row>
    <row r="79" ht="18" spans="1:17">
      <c r="A79" s="145"/>
      <c r="B79" s="145" t="s">
        <v>532</v>
      </c>
      <c r="C79" s="146">
        <v>0.8</v>
      </c>
      <c r="D79" s="146">
        <v>1</v>
      </c>
      <c r="E79" s="146">
        <v>0.8</v>
      </c>
      <c r="F79" s="146">
        <v>1</v>
      </c>
      <c r="G79" s="146">
        <v>1</v>
      </c>
      <c r="H79" s="146">
        <v>1</v>
      </c>
      <c r="I79" s="146">
        <v>1</v>
      </c>
      <c r="J79" s="146">
        <v>1</v>
      </c>
      <c r="K79" s="146">
        <v>1</v>
      </c>
      <c r="L79" s="148">
        <f t="shared" si="1"/>
        <v>0.975</v>
      </c>
      <c r="M79" s="151" t="s">
        <v>9</v>
      </c>
      <c r="N79" s="159"/>
      <c r="O79" s="160"/>
      <c r="P79" s="160"/>
      <c r="Q79" s="160"/>
    </row>
    <row r="80" ht="18" spans="1:17">
      <c r="A80" s="145" t="s">
        <v>558</v>
      </c>
      <c r="B80" s="145" t="s">
        <v>530</v>
      </c>
      <c r="C80" s="146">
        <v>0.85</v>
      </c>
      <c r="D80" s="146">
        <v>1</v>
      </c>
      <c r="E80" s="146">
        <v>1</v>
      </c>
      <c r="F80" s="146">
        <v>1</v>
      </c>
      <c r="G80" s="146">
        <v>1</v>
      </c>
      <c r="H80" s="147">
        <v>0.6</v>
      </c>
      <c r="I80" s="146">
        <v>1</v>
      </c>
      <c r="J80" s="146">
        <v>1</v>
      </c>
      <c r="K80" s="146">
        <v>1</v>
      </c>
      <c r="L80" s="148">
        <f t="shared" si="1"/>
        <v>0.95</v>
      </c>
      <c r="M80" s="151" t="s">
        <v>9</v>
      </c>
      <c r="N80" s="159"/>
      <c r="O80" s="160"/>
      <c r="P80" s="160"/>
      <c r="Q80" s="160"/>
    </row>
    <row r="81" ht="18" spans="1:17">
      <c r="A81" s="145"/>
      <c r="B81" s="145" t="s">
        <v>531</v>
      </c>
      <c r="C81" s="146">
        <v>0.85</v>
      </c>
      <c r="D81" s="146">
        <v>1</v>
      </c>
      <c r="E81" s="146">
        <v>1</v>
      </c>
      <c r="F81" s="146">
        <v>1</v>
      </c>
      <c r="G81" s="146">
        <v>1</v>
      </c>
      <c r="H81" s="146">
        <v>1</v>
      </c>
      <c r="I81" s="146">
        <v>1</v>
      </c>
      <c r="J81" s="146">
        <v>1</v>
      </c>
      <c r="K81" s="146">
        <v>1</v>
      </c>
      <c r="L81" s="148">
        <f t="shared" si="1"/>
        <v>1</v>
      </c>
      <c r="M81" s="151" t="s">
        <v>9</v>
      </c>
      <c r="N81" s="159"/>
      <c r="O81" s="160"/>
      <c r="P81" s="160"/>
      <c r="Q81" s="160"/>
    </row>
    <row r="82" ht="18" spans="1:17">
      <c r="A82" s="145"/>
      <c r="B82" s="145" t="s">
        <v>532</v>
      </c>
      <c r="C82" s="146">
        <v>0.8</v>
      </c>
      <c r="D82" s="146">
        <v>1</v>
      </c>
      <c r="E82" s="146">
        <v>1</v>
      </c>
      <c r="F82" s="146">
        <v>1</v>
      </c>
      <c r="G82" s="146">
        <v>1</v>
      </c>
      <c r="H82" s="146">
        <v>1</v>
      </c>
      <c r="I82" s="146">
        <v>1</v>
      </c>
      <c r="J82" s="146">
        <v>1</v>
      </c>
      <c r="K82" s="146">
        <v>1</v>
      </c>
      <c r="L82" s="148">
        <f t="shared" si="1"/>
        <v>1</v>
      </c>
      <c r="M82" s="151" t="s">
        <v>9</v>
      </c>
      <c r="N82" s="159"/>
      <c r="O82" s="160"/>
      <c r="P82" s="160"/>
      <c r="Q82" s="160"/>
    </row>
  </sheetData>
  <mergeCells count="28">
    <mergeCell ref="N1:Q1"/>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s>
  <conditionalFormatting sqref="Q3">
    <cfRule type="cellIs" dxfId="0" priority="11" operator="lessThan">
      <formula>0.85</formula>
    </cfRule>
  </conditionalFormatting>
  <conditionalFormatting sqref="O4">
    <cfRule type="cellIs" dxfId="0" priority="13" operator="lessThan">
      <formula>0.85</formula>
    </cfRule>
  </conditionalFormatting>
  <conditionalFormatting sqref="Q4">
    <cfRule type="cellIs" dxfId="0" priority="8" operator="lessThan">
      <formula>0.85</formula>
    </cfRule>
    <cfRule type="cellIs" dxfId="0" priority="7" operator="lessThan">
      <formula>0.85</formula>
    </cfRule>
  </conditionalFormatting>
  <conditionalFormatting sqref="P21">
    <cfRule type="cellIs" dxfId="0" priority="9" operator="lessThan">
      <formula>0.85</formula>
    </cfRule>
    <cfRule type="cellIs" dxfId="0" priority="10" operator="lessThan">
      <formula>0.85</formula>
    </cfRule>
  </conditionalFormatting>
  <conditionalFormatting sqref="P28">
    <cfRule type="cellIs" dxfId="0" priority="4" operator="lessThan">
      <formula>0.85</formula>
    </cfRule>
    <cfRule type="cellIs" dxfId="0" priority="3" operator="lessThan">
      <formula>0.85</formula>
    </cfRule>
  </conditionalFormatting>
  <conditionalFormatting sqref="Q28">
    <cfRule type="cellIs" dxfId="0" priority="2" operator="lessThan">
      <formula>0.85</formula>
    </cfRule>
    <cfRule type="cellIs" dxfId="0" priority="1" operator="lessThan">
      <formula>0.85</formula>
    </cfRule>
  </conditionalFormatting>
  <conditionalFormatting sqref="P29">
    <cfRule type="cellIs" dxfId="0" priority="6" operator="lessThan">
      <formula>0.85</formula>
    </cfRule>
    <cfRule type="cellIs" dxfId="0" priority="5" operator="lessThan">
      <formula>0.85</formula>
    </cfRule>
  </conditionalFormatting>
  <conditionalFormatting sqref="O6:O30">
    <cfRule type="cellIs" dxfId="0" priority="18" operator="lessThan">
      <formula>0.85</formula>
    </cfRule>
  </conditionalFormatting>
  <conditionalFormatting sqref="P3:P4">
    <cfRule type="cellIs" dxfId="0" priority="12" operator="lessThan">
      <formula>0.85</formula>
    </cfRule>
  </conditionalFormatting>
  <conditionalFormatting sqref="O30:P30 O28:O29 O6:P27">
    <cfRule type="cellIs" dxfId="0" priority="15" operator="lessThan">
      <formula>0.85</formula>
    </cfRule>
  </conditionalFormatting>
  <conditionalFormatting sqref="P30 P6:P27">
    <cfRule type="cellIs" dxfId="0" priority="17" operator="lessThan">
      <formula>0.85</formula>
    </cfRule>
  </conditionalFormatting>
  <conditionalFormatting sqref="Q30 Q6:Q27">
    <cfRule type="cellIs" dxfId="0" priority="14" operator="lessThan">
      <formula>0.8</formula>
    </cfRule>
    <cfRule type="cellIs" dxfId="0" priority="16" operator="lessThan">
      <formula>0.8</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I30" sqref="I30"/>
    </sheetView>
  </sheetViews>
  <sheetFormatPr defaultColWidth="11" defaultRowHeight="13.2"/>
  <cols>
    <col min="1" max="8" width="10.8333333333333" customWidth="1"/>
    <col min="9" max="9" width="92.1666666666667" customWidth="1"/>
    <col min="10" max="18" width="10.8333333333333" customWidth="1"/>
  </cols>
  <sheetData>
    <row r="1" spans="1:9">
      <c r="A1" s="31" t="s">
        <v>102</v>
      </c>
      <c r="B1" s="31" t="s">
        <v>561</v>
      </c>
      <c r="C1" s="31" t="s">
        <v>562</v>
      </c>
      <c r="D1" s="31" t="s">
        <v>563</v>
      </c>
      <c r="E1" s="31" t="s">
        <v>564</v>
      </c>
      <c r="F1" s="31" t="s">
        <v>565</v>
      </c>
      <c r="G1" s="31" t="s">
        <v>566</v>
      </c>
      <c r="H1" s="31" t="s">
        <v>567</v>
      </c>
      <c r="I1" s="31" t="s">
        <v>568</v>
      </c>
    </row>
    <row r="2" spans="1:9">
      <c r="A2" s="31" t="s">
        <v>53</v>
      </c>
      <c r="B2" s="31">
        <v>64</v>
      </c>
      <c r="C2" s="31">
        <v>50</v>
      </c>
      <c r="D2" s="31">
        <v>50</v>
      </c>
      <c r="E2" s="142">
        <f t="shared" ref="E2:E19" si="0">D2/C2</f>
        <v>1</v>
      </c>
      <c r="F2" s="31">
        <v>50</v>
      </c>
      <c r="G2" s="142">
        <f t="shared" ref="G2:G19" si="1">F2/D2</f>
        <v>1</v>
      </c>
      <c r="H2" s="142">
        <f t="shared" ref="H2:H19" si="2">F2/C2</f>
        <v>1</v>
      </c>
      <c r="I2" s="31" t="s">
        <v>569</v>
      </c>
    </row>
    <row r="3" spans="1:9">
      <c r="A3" s="31" t="s">
        <v>86</v>
      </c>
      <c r="B3" s="31">
        <v>30</v>
      </c>
      <c r="C3" s="31">
        <v>19</v>
      </c>
      <c r="D3" s="31">
        <v>10</v>
      </c>
      <c r="E3" s="142">
        <f t="shared" si="0"/>
        <v>0.526315789473684</v>
      </c>
      <c r="F3" s="31">
        <v>10</v>
      </c>
      <c r="G3" s="142">
        <f t="shared" si="1"/>
        <v>1</v>
      </c>
      <c r="H3" s="142">
        <f t="shared" si="2"/>
        <v>0.526315789473684</v>
      </c>
      <c r="I3" s="31" t="s">
        <v>570</v>
      </c>
    </row>
    <row r="4" spans="1:9">
      <c r="A4" s="31" t="s">
        <v>70</v>
      </c>
      <c r="B4" s="31">
        <v>3</v>
      </c>
      <c r="C4" s="31">
        <v>3</v>
      </c>
      <c r="D4" s="31">
        <v>2</v>
      </c>
      <c r="E4" s="142">
        <f t="shared" si="0"/>
        <v>0.666666666666667</v>
      </c>
      <c r="F4" s="31">
        <v>2</v>
      </c>
      <c r="G4" s="142">
        <f t="shared" si="1"/>
        <v>1</v>
      </c>
      <c r="H4" s="142">
        <f t="shared" si="2"/>
        <v>0.666666666666667</v>
      </c>
      <c r="I4" s="31" t="s">
        <v>571</v>
      </c>
    </row>
    <row r="5" spans="1:9">
      <c r="A5" s="31" t="s">
        <v>572</v>
      </c>
      <c r="B5" s="31">
        <v>9</v>
      </c>
      <c r="C5" s="31">
        <v>9</v>
      </c>
      <c r="D5" s="31">
        <v>8</v>
      </c>
      <c r="E5" s="142">
        <f t="shared" si="0"/>
        <v>0.888888888888889</v>
      </c>
      <c r="F5" s="31">
        <v>6</v>
      </c>
      <c r="G5" s="142">
        <f t="shared" si="1"/>
        <v>0.75</v>
      </c>
      <c r="H5" s="142">
        <f t="shared" si="2"/>
        <v>0.666666666666667</v>
      </c>
      <c r="I5" s="31" t="s">
        <v>573</v>
      </c>
    </row>
    <row r="6" spans="1:9">
      <c r="A6" s="31" t="s">
        <v>574</v>
      </c>
      <c r="B6" s="31">
        <v>16</v>
      </c>
      <c r="C6" s="31">
        <v>11</v>
      </c>
      <c r="D6" s="31">
        <v>11</v>
      </c>
      <c r="E6" s="142">
        <f t="shared" si="0"/>
        <v>1</v>
      </c>
      <c r="F6" s="31">
        <v>11</v>
      </c>
      <c r="G6" s="142">
        <f t="shared" si="1"/>
        <v>1</v>
      </c>
      <c r="H6" s="142">
        <f t="shared" si="2"/>
        <v>1</v>
      </c>
      <c r="I6" s="31" t="s">
        <v>569</v>
      </c>
    </row>
    <row r="7" spans="1:9">
      <c r="A7" s="31" t="s">
        <v>71</v>
      </c>
      <c r="B7" s="31">
        <v>18</v>
      </c>
      <c r="C7" s="31">
        <v>17</v>
      </c>
      <c r="D7" s="31">
        <v>17</v>
      </c>
      <c r="E7" s="142">
        <f t="shared" si="0"/>
        <v>1</v>
      </c>
      <c r="F7" s="31">
        <v>17</v>
      </c>
      <c r="G7" s="142">
        <f t="shared" si="1"/>
        <v>1</v>
      </c>
      <c r="H7" s="142">
        <f t="shared" si="2"/>
        <v>1</v>
      </c>
      <c r="I7" s="31" t="s">
        <v>569</v>
      </c>
    </row>
    <row r="8" spans="1:9">
      <c r="A8" s="31" t="s">
        <v>57</v>
      </c>
      <c r="B8" s="31">
        <v>86</v>
      </c>
      <c r="C8" s="31">
        <v>80</v>
      </c>
      <c r="D8" s="31">
        <v>80</v>
      </c>
      <c r="E8" s="142">
        <f t="shared" si="0"/>
        <v>1</v>
      </c>
      <c r="F8" s="31">
        <v>77</v>
      </c>
      <c r="G8" s="142">
        <f t="shared" si="1"/>
        <v>0.9625</v>
      </c>
      <c r="H8" s="142">
        <f t="shared" si="2"/>
        <v>0.9625</v>
      </c>
      <c r="I8" s="31" t="s">
        <v>569</v>
      </c>
    </row>
    <row r="9" spans="1:9">
      <c r="A9" s="31" t="s">
        <v>58</v>
      </c>
      <c r="B9" s="31">
        <v>8</v>
      </c>
      <c r="C9" s="31">
        <v>8</v>
      </c>
      <c r="D9" s="31">
        <v>8</v>
      </c>
      <c r="E9" s="142">
        <f t="shared" si="0"/>
        <v>1</v>
      </c>
      <c r="F9" s="31">
        <v>8</v>
      </c>
      <c r="G9" s="142">
        <f t="shared" si="1"/>
        <v>1</v>
      </c>
      <c r="H9" s="142">
        <f t="shared" si="2"/>
        <v>1</v>
      </c>
      <c r="I9" s="31"/>
    </row>
    <row r="10" spans="1:9">
      <c r="A10" s="31" t="s">
        <v>60</v>
      </c>
      <c r="B10" s="31">
        <v>59</v>
      </c>
      <c r="C10" s="31">
        <v>59</v>
      </c>
      <c r="D10" s="31">
        <v>55</v>
      </c>
      <c r="E10" s="142">
        <f t="shared" si="0"/>
        <v>0.932203389830508</v>
      </c>
      <c r="F10" s="31">
        <v>48</v>
      </c>
      <c r="G10" s="142">
        <f t="shared" si="1"/>
        <v>0.872727272727273</v>
      </c>
      <c r="H10" s="142">
        <f>F10/C10</f>
        <v>0.813559322033898</v>
      </c>
      <c r="I10" s="31" t="s">
        <v>575</v>
      </c>
    </row>
    <row r="11" spans="1:9">
      <c r="A11" s="31" t="s">
        <v>61</v>
      </c>
      <c r="B11" s="31">
        <v>24</v>
      </c>
      <c r="C11" s="31">
        <v>24</v>
      </c>
      <c r="D11" s="31">
        <v>23</v>
      </c>
      <c r="E11" s="142">
        <f t="shared" si="0"/>
        <v>0.958333333333333</v>
      </c>
      <c r="F11" s="31">
        <v>22</v>
      </c>
      <c r="G11" s="142">
        <f t="shared" si="1"/>
        <v>0.956521739130435</v>
      </c>
      <c r="H11" s="142">
        <f t="shared" si="2"/>
        <v>0.916666666666667</v>
      </c>
      <c r="I11" s="31" t="s">
        <v>56</v>
      </c>
    </row>
    <row r="12" spans="1:9">
      <c r="A12" s="31" t="s">
        <v>62</v>
      </c>
      <c r="B12" s="31">
        <v>87</v>
      </c>
      <c r="C12" s="31">
        <v>81</v>
      </c>
      <c r="D12" s="31">
        <v>80</v>
      </c>
      <c r="E12" s="142">
        <f t="shared" si="0"/>
        <v>0.987654320987654</v>
      </c>
      <c r="F12" s="31">
        <v>78</v>
      </c>
      <c r="G12" s="142">
        <f t="shared" si="1"/>
        <v>0.975</v>
      </c>
      <c r="H12" s="142">
        <f t="shared" si="2"/>
        <v>0.962962962962963</v>
      </c>
      <c r="I12" s="31" t="s">
        <v>576</v>
      </c>
    </row>
    <row r="13" spans="1:9">
      <c r="A13" s="31" t="s">
        <v>63</v>
      </c>
      <c r="B13" s="31">
        <v>27</v>
      </c>
      <c r="C13" s="31">
        <v>25</v>
      </c>
      <c r="D13" s="31">
        <v>25</v>
      </c>
      <c r="E13" s="142">
        <f t="shared" si="0"/>
        <v>1</v>
      </c>
      <c r="F13" s="31">
        <v>24</v>
      </c>
      <c r="G13" s="142">
        <f t="shared" si="1"/>
        <v>0.96</v>
      </c>
      <c r="H13" s="142">
        <f t="shared" si="2"/>
        <v>0.96</v>
      </c>
      <c r="I13" s="31" t="s">
        <v>576</v>
      </c>
    </row>
    <row r="14" spans="1:9">
      <c r="A14" s="31" t="s">
        <v>64</v>
      </c>
      <c r="B14" s="31">
        <v>57</v>
      </c>
      <c r="C14" s="31">
        <v>51</v>
      </c>
      <c r="D14" s="31">
        <v>51</v>
      </c>
      <c r="E14" s="142">
        <f t="shared" si="0"/>
        <v>1</v>
      </c>
      <c r="F14" s="31">
        <v>49</v>
      </c>
      <c r="G14" s="142">
        <f t="shared" si="1"/>
        <v>0.96078431372549</v>
      </c>
      <c r="H14" s="142">
        <f t="shared" si="2"/>
        <v>0.96078431372549</v>
      </c>
      <c r="I14" s="31" t="s">
        <v>576</v>
      </c>
    </row>
    <row r="15" spans="1:9">
      <c r="A15" s="31" t="s">
        <v>65</v>
      </c>
      <c r="B15" s="31">
        <v>13</v>
      </c>
      <c r="C15" s="31">
        <v>13</v>
      </c>
      <c r="D15" s="31">
        <v>13</v>
      </c>
      <c r="E15" s="142">
        <f t="shared" si="0"/>
        <v>1</v>
      </c>
      <c r="F15" s="31">
        <v>0</v>
      </c>
      <c r="G15" s="142">
        <f t="shared" si="1"/>
        <v>0</v>
      </c>
      <c r="H15" s="142">
        <f t="shared" si="2"/>
        <v>0</v>
      </c>
      <c r="I15" s="31"/>
    </row>
    <row r="16" spans="1:9">
      <c r="A16" s="31" t="s">
        <v>66</v>
      </c>
      <c r="B16" s="31">
        <v>30</v>
      </c>
      <c r="C16" s="31">
        <v>27</v>
      </c>
      <c r="D16" s="31">
        <v>27</v>
      </c>
      <c r="E16" s="142">
        <f t="shared" si="0"/>
        <v>1</v>
      </c>
      <c r="F16" s="31">
        <v>26</v>
      </c>
      <c r="G16" s="142">
        <f t="shared" si="1"/>
        <v>0.962962962962963</v>
      </c>
      <c r="H16" s="142">
        <f t="shared" si="2"/>
        <v>0.962962962962963</v>
      </c>
      <c r="I16" s="31" t="s">
        <v>569</v>
      </c>
    </row>
    <row r="17" spans="1:9">
      <c r="A17" s="31" t="s">
        <v>55</v>
      </c>
      <c r="B17" s="31">
        <v>156</v>
      </c>
      <c r="C17" s="31">
        <v>145</v>
      </c>
      <c r="D17" s="31">
        <v>122</v>
      </c>
      <c r="E17" s="142">
        <f t="shared" si="0"/>
        <v>0.841379310344828</v>
      </c>
      <c r="F17" s="31">
        <v>102</v>
      </c>
      <c r="G17" s="142">
        <f t="shared" si="1"/>
        <v>0.836065573770492</v>
      </c>
      <c r="H17" s="142">
        <f t="shared" si="2"/>
        <v>0.703448275862069</v>
      </c>
      <c r="I17" s="31" t="s">
        <v>577</v>
      </c>
    </row>
    <row r="18" spans="1:9">
      <c r="A18" s="31" t="s">
        <v>67</v>
      </c>
      <c r="B18" s="31">
        <v>17</v>
      </c>
      <c r="C18" s="31">
        <v>16</v>
      </c>
      <c r="D18" s="31">
        <v>16</v>
      </c>
      <c r="E18" s="142">
        <f t="shared" si="0"/>
        <v>1</v>
      </c>
      <c r="F18" s="31">
        <v>15</v>
      </c>
      <c r="G18" s="142">
        <f t="shared" si="1"/>
        <v>0.9375</v>
      </c>
      <c r="H18" s="142">
        <f t="shared" si="2"/>
        <v>0.9375</v>
      </c>
      <c r="I18" s="31"/>
    </row>
    <row r="19" spans="1:9">
      <c r="A19" s="141" t="s">
        <v>578</v>
      </c>
      <c r="B19" s="141">
        <f>SUM(B2:B18)</f>
        <v>704</v>
      </c>
      <c r="C19" s="141">
        <f>SUM(C2:C18)</f>
        <v>638</v>
      </c>
      <c r="D19" s="141">
        <f>SUM(D2:D18)</f>
        <v>598</v>
      </c>
      <c r="E19" s="143">
        <f t="shared" si="0"/>
        <v>0.93730407523511</v>
      </c>
      <c r="F19" s="141">
        <f>SUM(F2:F18)</f>
        <v>545</v>
      </c>
      <c r="G19" s="143">
        <f t="shared" si="1"/>
        <v>0.911371237458194</v>
      </c>
      <c r="H19" s="143">
        <f t="shared" si="2"/>
        <v>0.85423197492163</v>
      </c>
      <c r="I19" s="143">
        <f>F19/D19</f>
        <v>0.911371237458194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U60"/>
  <sheetViews>
    <sheetView zoomScale="83" zoomScaleNormal="83" workbookViewId="0">
      <selection activeCell="F46" sqref="F46"/>
    </sheetView>
  </sheetViews>
  <sheetFormatPr defaultColWidth="9" defaultRowHeight="12.4"/>
  <cols>
    <col min="1" max="1" width="16.6666666666667" style="91" customWidth="1"/>
    <col min="2" max="2" width="38.1666666666667" style="91" customWidth="1"/>
    <col min="3" max="3" width="11.5" style="91" customWidth="1"/>
    <col min="4" max="4" width="45.3333333333333" style="91" hidden="1" customWidth="1"/>
    <col min="5" max="5" width="9" style="91" hidden="1" customWidth="1"/>
    <col min="6" max="6" width="16.6666666666667" style="91" customWidth="1"/>
    <col min="7" max="7" width="14.1666666666667" style="91" hidden="1" customWidth="1"/>
    <col min="8" max="8" width="14.1666666666667" style="91" customWidth="1"/>
    <col min="9" max="9" width="14.1666666666667" style="91" hidden="1" customWidth="1"/>
    <col min="10" max="10" width="12" style="92" customWidth="1"/>
    <col min="11" max="11" width="12.1666666666667" style="92" hidden="1" customWidth="1"/>
    <col min="12" max="13" width="17.1666666666667" style="91" customWidth="1"/>
    <col min="14" max="15" width="18.5" style="91" customWidth="1"/>
    <col min="16" max="16" width="12" style="91" customWidth="1"/>
    <col min="17" max="17" width="12.1666666666667" style="91" customWidth="1"/>
    <col min="18" max="18" width="26.6666666666667" style="93" customWidth="1"/>
    <col min="19" max="19" width="24.1666666666667" style="93" customWidth="1"/>
    <col min="20" max="20" width="27.5" style="93" customWidth="1"/>
    <col min="21" max="21" width="13" style="91" customWidth="1"/>
    <col min="22" max="16384" width="9" style="91"/>
  </cols>
  <sheetData>
    <row r="1" spans="1:17">
      <c r="A1" s="91" t="s">
        <v>579</v>
      </c>
      <c r="F1" s="98" t="s">
        <v>580</v>
      </c>
      <c r="G1" s="98"/>
      <c r="H1" s="98"/>
      <c r="I1" s="98"/>
      <c r="J1" s="107"/>
      <c r="K1" s="107"/>
      <c r="L1" s="108" t="s">
        <v>581</v>
      </c>
      <c r="M1" s="108"/>
      <c r="N1" s="108"/>
      <c r="O1" s="108"/>
      <c r="P1" s="108"/>
      <c r="Q1" s="108"/>
    </row>
    <row r="2" spans="1:21">
      <c r="A2" s="94" t="s">
        <v>582</v>
      </c>
      <c r="B2" s="94" t="s">
        <v>583</v>
      </c>
      <c r="C2" s="94" t="s">
        <v>584</v>
      </c>
      <c r="D2" s="94" t="s">
        <v>585</v>
      </c>
      <c r="E2" s="94" t="s">
        <v>586</v>
      </c>
      <c r="F2" s="94" t="s">
        <v>587</v>
      </c>
      <c r="G2" s="94" t="s">
        <v>588</v>
      </c>
      <c r="H2" s="94" t="s">
        <v>589</v>
      </c>
      <c r="I2" s="94" t="s">
        <v>590</v>
      </c>
      <c r="J2" s="109" t="s">
        <v>591</v>
      </c>
      <c r="K2" s="109" t="s">
        <v>592</v>
      </c>
      <c r="L2" s="94" t="s">
        <v>587</v>
      </c>
      <c r="M2" s="94" t="s">
        <v>588</v>
      </c>
      <c r="N2" s="94" t="s">
        <v>589</v>
      </c>
      <c r="O2" s="94" t="s">
        <v>590</v>
      </c>
      <c r="P2" s="94" t="s">
        <v>591</v>
      </c>
      <c r="Q2" s="94" t="s">
        <v>592</v>
      </c>
      <c r="R2" s="94" t="s">
        <v>593</v>
      </c>
      <c r="S2" s="136" t="s">
        <v>594</v>
      </c>
      <c r="T2" s="136" t="s">
        <v>595</v>
      </c>
      <c r="U2" s="94" t="s">
        <v>596</v>
      </c>
    </row>
    <row r="3" spans="1:21">
      <c r="A3" s="95" t="s">
        <v>57</v>
      </c>
      <c r="B3" s="95" t="s">
        <v>597</v>
      </c>
      <c r="C3" s="96" t="s">
        <v>598</v>
      </c>
      <c r="D3" s="95" t="s">
        <v>599</v>
      </c>
      <c r="E3" s="96" t="s">
        <v>169</v>
      </c>
      <c r="F3" s="99">
        <v>0.377</v>
      </c>
      <c r="G3" s="99">
        <v>0.876</v>
      </c>
      <c r="H3" s="100">
        <v>307.84</v>
      </c>
      <c r="I3" s="100">
        <v>325.9</v>
      </c>
      <c r="J3" s="110">
        <v>0.05</v>
      </c>
      <c r="K3" s="110">
        <v>0.06</v>
      </c>
      <c r="L3" s="111">
        <v>0.3053</v>
      </c>
      <c r="M3" s="121">
        <v>1.27</v>
      </c>
      <c r="N3" s="122">
        <v>282.42</v>
      </c>
      <c r="O3" s="122">
        <v>325.9</v>
      </c>
      <c r="P3" s="121">
        <v>0.0821</v>
      </c>
      <c r="Q3" s="131">
        <v>0.38</v>
      </c>
      <c r="R3" s="137">
        <f t="shared" ref="R3:R60" si="0">(F3-L3)/L3</f>
        <v>0.234850966262692</v>
      </c>
      <c r="S3" s="138">
        <f t="shared" ref="S3:S60" si="1">(H3-N3)/N3</f>
        <v>0.0900077898165851</v>
      </c>
      <c r="T3" s="138">
        <f t="shared" ref="T3:T60" si="2">(J3-P3)/P3</f>
        <v>-0.390986601705238</v>
      </c>
      <c r="U3" s="96"/>
    </row>
    <row r="4" spans="1:21">
      <c r="A4" s="95" t="s">
        <v>57</v>
      </c>
      <c r="B4" s="95" t="s">
        <v>600</v>
      </c>
      <c r="C4" s="96" t="s">
        <v>598</v>
      </c>
      <c r="D4" s="95" t="s">
        <v>599</v>
      </c>
      <c r="E4" s="96" t="s">
        <v>169</v>
      </c>
      <c r="F4" s="99">
        <v>0.3583</v>
      </c>
      <c r="G4" s="99">
        <v>0.726</v>
      </c>
      <c r="H4" s="100">
        <v>307.01</v>
      </c>
      <c r="I4" s="100">
        <v>325.9</v>
      </c>
      <c r="J4" s="110">
        <v>0.0733</v>
      </c>
      <c r="K4" s="110">
        <v>0.08</v>
      </c>
      <c r="L4" s="112">
        <v>0.2356</v>
      </c>
      <c r="M4" s="112">
        <v>1.09</v>
      </c>
      <c r="N4" s="123">
        <v>273.7</v>
      </c>
      <c r="O4" s="123">
        <v>318.66</v>
      </c>
      <c r="P4" s="112">
        <v>0.067</v>
      </c>
      <c r="Q4" s="139">
        <v>0.13</v>
      </c>
      <c r="R4" s="137">
        <f t="shared" si="0"/>
        <v>0.520797962648557</v>
      </c>
      <c r="S4" s="138">
        <f t="shared" si="1"/>
        <v>0.121702594081111</v>
      </c>
      <c r="T4" s="138">
        <f t="shared" si="2"/>
        <v>0.0940298507462687</v>
      </c>
      <c r="U4" s="96"/>
    </row>
    <row r="5" spans="1:21">
      <c r="A5" s="95" t="s">
        <v>57</v>
      </c>
      <c r="B5" s="95" t="s">
        <v>601</v>
      </c>
      <c r="C5" s="96" t="s">
        <v>598</v>
      </c>
      <c r="D5" s="95" t="s">
        <v>599</v>
      </c>
      <c r="E5" s="96" t="s">
        <v>169</v>
      </c>
      <c r="F5" s="99">
        <v>0.4366</v>
      </c>
      <c r="G5" s="99">
        <v>0.67</v>
      </c>
      <c r="H5" s="101">
        <v>297.88</v>
      </c>
      <c r="I5" s="100">
        <v>329.52</v>
      </c>
      <c r="J5" s="110">
        <v>0.0467</v>
      </c>
      <c r="K5" s="110">
        <v>0.05</v>
      </c>
      <c r="L5" s="111">
        <v>0.3578</v>
      </c>
      <c r="M5" s="121">
        <v>0.921</v>
      </c>
      <c r="N5" s="122">
        <v>264.65</v>
      </c>
      <c r="O5" s="122">
        <v>315.04</v>
      </c>
      <c r="P5" s="121">
        <v>0.0612</v>
      </c>
      <c r="Q5" s="131">
        <v>0.13</v>
      </c>
      <c r="R5" s="137">
        <f t="shared" si="0"/>
        <v>0.220234768026831</v>
      </c>
      <c r="S5" s="138">
        <f t="shared" si="1"/>
        <v>0.125562063102211</v>
      </c>
      <c r="T5" s="138">
        <f t="shared" si="2"/>
        <v>-0.236928104575163</v>
      </c>
      <c r="U5" s="96"/>
    </row>
    <row r="6" hidden="1" spans="1:21">
      <c r="A6" s="95" t="s">
        <v>57</v>
      </c>
      <c r="B6" s="95" t="s">
        <v>602</v>
      </c>
      <c r="C6" s="96" t="s">
        <v>598</v>
      </c>
      <c r="D6" s="95" t="s">
        <v>599</v>
      </c>
      <c r="E6" s="96" t="s">
        <v>169</v>
      </c>
      <c r="F6" s="92">
        <v>0.1341</v>
      </c>
      <c r="G6" s="92">
        <v>0.206</v>
      </c>
      <c r="H6" s="102">
        <v>306.57</v>
      </c>
      <c r="I6" s="113">
        <v>325.9</v>
      </c>
      <c r="J6" s="110">
        <v>0.11</v>
      </c>
      <c r="K6" s="110">
        <v>0.12</v>
      </c>
      <c r="L6" s="114">
        <v>0.1708</v>
      </c>
      <c r="M6" s="117">
        <v>0.781</v>
      </c>
      <c r="N6" s="124">
        <v>280.25</v>
      </c>
      <c r="O6" s="124">
        <v>314.05</v>
      </c>
      <c r="P6" s="117">
        <v>0.1803</v>
      </c>
      <c r="Q6" s="126">
        <v>0.55</v>
      </c>
      <c r="R6" s="138">
        <f t="shared" si="0"/>
        <v>-0.214871194379391</v>
      </c>
      <c r="S6" s="138">
        <f t="shared" si="1"/>
        <v>0.0939161462979482</v>
      </c>
      <c r="T6" s="138">
        <f t="shared" si="2"/>
        <v>-0.389905712701054</v>
      </c>
      <c r="U6" s="96"/>
    </row>
    <row r="7" ht="13.2" spans="1:21">
      <c r="A7" s="95" t="s">
        <v>57</v>
      </c>
      <c r="B7" s="95" t="s">
        <v>603</v>
      </c>
      <c r="C7" s="96" t="s">
        <v>604</v>
      </c>
      <c r="D7" s="95" t="s">
        <v>599</v>
      </c>
      <c r="E7" s="96" t="s">
        <v>169</v>
      </c>
      <c r="F7" s="99">
        <v>0.135</v>
      </c>
      <c r="G7" s="99">
        <v>0.406</v>
      </c>
      <c r="H7" s="101">
        <v>384.2</v>
      </c>
      <c r="I7" s="101">
        <v>389</v>
      </c>
      <c r="J7" s="110">
        <v>0.3821</v>
      </c>
      <c r="K7" s="110">
        <v>0.47</v>
      </c>
      <c r="L7" s="114">
        <v>0.1013</v>
      </c>
      <c r="M7" s="117" t="s">
        <v>605</v>
      </c>
      <c r="N7" s="125">
        <v>272.19</v>
      </c>
      <c r="O7" s="124">
        <v>296.93</v>
      </c>
      <c r="P7" s="117">
        <v>0.3148</v>
      </c>
      <c r="Q7" s="126">
        <v>0.33</v>
      </c>
      <c r="R7" s="137">
        <f t="shared" si="0"/>
        <v>0.332675222112537</v>
      </c>
      <c r="S7" s="138">
        <f t="shared" si="1"/>
        <v>0.411514015944744</v>
      </c>
      <c r="T7" s="138">
        <f t="shared" si="2"/>
        <v>0.213786531130877</v>
      </c>
      <c r="U7" s="96"/>
    </row>
    <row r="8" hidden="1" spans="1:21">
      <c r="A8" s="96" t="s">
        <v>67</v>
      </c>
      <c r="B8" s="96" t="s">
        <v>606</v>
      </c>
      <c r="C8" s="96" t="s">
        <v>598</v>
      </c>
      <c r="D8" s="96" t="s">
        <v>607</v>
      </c>
      <c r="E8" s="96" t="s">
        <v>169</v>
      </c>
      <c r="F8" s="99">
        <v>0.0031</v>
      </c>
      <c r="G8" s="99">
        <v>0.116</v>
      </c>
      <c r="H8" s="101">
        <v>121</v>
      </c>
      <c r="I8" s="101">
        <v>121</v>
      </c>
      <c r="J8" s="110">
        <v>0.363</v>
      </c>
      <c r="K8" s="110">
        <v>0.5</v>
      </c>
      <c r="L8" s="114">
        <v>0.001</v>
      </c>
      <c r="M8" s="117">
        <v>0.031</v>
      </c>
      <c r="N8" s="124">
        <v>124</v>
      </c>
      <c r="O8" s="124">
        <v>124</v>
      </c>
      <c r="P8" s="117">
        <v>0.243</v>
      </c>
      <c r="Q8" s="126">
        <v>0.25</v>
      </c>
      <c r="R8" s="138">
        <f t="shared" si="0"/>
        <v>2.1</v>
      </c>
      <c r="S8" s="138">
        <f t="shared" si="1"/>
        <v>-0.0241935483870968</v>
      </c>
      <c r="T8" s="138">
        <f t="shared" si="2"/>
        <v>0.493827160493827</v>
      </c>
      <c r="U8" s="96"/>
    </row>
    <row r="9" hidden="1" spans="1:21">
      <c r="A9" s="96" t="s">
        <v>67</v>
      </c>
      <c r="B9" s="96" t="s">
        <v>608</v>
      </c>
      <c r="C9" s="96" t="s">
        <v>598</v>
      </c>
      <c r="D9" s="96" t="s">
        <v>607</v>
      </c>
      <c r="E9" s="96" t="s">
        <v>169</v>
      </c>
      <c r="F9" s="99">
        <v>0.0001</v>
      </c>
      <c r="G9" s="103">
        <v>0.01</v>
      </c>
      <c r="H9" s="101">
        <v>105</v>
      </c>
      <c r="I9" s="101">
        <v>105</v>
      </c>
      <c r="J9" s="110">
        <v>0.3807</v>
      </c>
      <c r="K9" s="110">
        <v>0.48</v>
      </c>
      <c r="L9" s="114">
        <v>0.001</v>
      </c>
      <c r="M9" s="117">
        <v>0.031</v>
      </c>
      <c r="N9" s="124">
        <v>114</v>
      </c>
      <c r="O9" s="124">
        <v>114</v>
      </c>
      <c r="P9" s="117">
        <v>0.223</v>
      </c>
      <c r="Q9" s="126">
        <v>0.36</v>
      </c>
      <c r="R9" s="138">
        <f t="shared" si="0"/>
        <v>-0.9</v>
      </c>
      <c r="S9" s="138">
        <f t="shared" si="1"/>
        <v>-0.0789473684210526</v>
      </c>
      <c r="T9" s="138">
        <f t="shared" si="2"/>
        <v>0.707174887892377</v>
      </c>
      <c r="U9" s="96"/>
    </row>
    <row r="10" spans="1:21">
      <c r="A10" s="96" t="s">
        <v>67</v>
      </c>
      <c r="B10" s="96" t="s">
        <v>609</v>
      </c>
      <c r="C10" s="96" t="s">
        <v>598</v>
      </c>
      <c r="D10" s="96" t="s">
        <v>607</v>
      </c>
      <c r="E10" s="96" t="s">
        <v>169</v>
      </c>
      <c r="F10" s="99">
        <v>0.116</v>
      </c>
      <c r="G10" s="99">
        <v>0.468</v>
      </c>
      <c r="H10" s="101">
        <v>124.1</v>
      </c>
      <c r="I10" s="101">
        <v>134</v>
      </c>
      <c r="J10" s="110">
        <v>0.4145</v>
      </c>
      <c r="K10" s="110">
        <v>0.65</v>
      </c>
      <c r="L10" s="114">
        <v>0.0639</v>
      </c>
      <c r="M10" s="117">
        <v>0.296</v>
      </c>
      <c r="N10" s="124">
        <v>126.68</v>
      </c>
      <c r="O10" s="124">
        <v>146.1</v>
      </c>
      <c r="P10" s="126">
        <v>0.31</v>
      </c>
      <c r="Q10" s="126">
        <v>0.38</v>
      </c>
      <c r="R10" s="137">
        <f t="shared" si="0"/>
        <v>0.815336463223787</v>
      </c>
      <c r="S10" s="138">
        <f t="shared" si="1"/>
        <v>-0.0203662772339755</v>
      </c>
      <c r="T10" s="138">
        <f t="shared" si="2"/>
        <v>0.337096774193548</v>
      </c>
      <c r="U10" s="96"/>
    </row>
    <row r="11" hidden="1" spans="1:21">
      <c r="A11" s="96" t="s">
        <v>67</v>
      </c>
      <c r="B11" s="96" t="s">
        <v>603</v>
      </c>
      <c r="C11" s="96" t="s">
        <v>604</v>
      </c>
      <c r="D11" s="96" t="s">
        <v>607</v>
      </c>
      <c r="E11" s="96" t="s">
        <v>169</v>
      </c>
      <c r="F11" s="99">
        <v>0.0001</v>
      </c>
      <c r="G11" s="99">
        <v>0.01</v>
      </c>
      <c r="H11" s="101">
        <v>94</v>
      </c>
      <c r="I11" s="101">
        <v>94</v>
      </c>
      <c r="J11" s="110">
        <v>0.3815</v>
      </c>
      <c r="K11" s="110">
        <v>0.47</v>
      </c>
      <c r="L11" s="114">
        <v>0.001</v>
      </c>
      <c r="M11" s="117">
        <v>0.031</v>
      </c>
      <c r="N11" s="124">
        <v>107</v>
      </c>
      <c r="O11" s="124">
        <v>107</v>
      </c>
      <c r="P11" s="117">
        <v>0.196</v>
      </c>
      <c r="Q11" s="126">
        <v>0.31</v>
      </c>
      <c r="R11" s="138">
        <f t="shared" si="0"/>
        <v>-0.9</v>
      </c>
      <c r="S11" s="138">
        <f t="shared" si="1"/>
        <v>-0.121495327102804</v>
      </c>
      <c r="T11" s="138">
        <f t="shared" si="2"/>
        <v>0.946428571428571</v>
      </c>
      <c r="U11" s="96"/>
    </row>
    <row r="12" ht="13.2" spans="1:21">
      <c r="A12" s="96" t="s">
        <v>71</v>
      </c>
      <c r="B12" s="96" t="s">
        <v>609</v>
      </c>
      <c r="C12" s="96" t="s">
        <v>598</v>
      </c>
      <c r="D12" s="96" t="s">
        <v>610</v>
      </c>
      <c r="E12" s="96" t="s">
        <v>169</v>
      </c>
      <c r="F12" s="99">
        <v>0.1019</v>
      </c>
      <c r="G12" s="99">
        <v>0.593</v>
      </c>
      <c r="H12" s="101">
        <v>170.28</v>
      </c>
      <c r="I12" s="101">
        <v>202.78</v>
      </c>
      <c r="J12" s="115">
        <v>0.08</v>
      </c>
      <c r="K12" s="115">
        <v>0.1</v>
      </c>
      <c r="L12" s="116">
        <v>0.0505</v>
      </c>
      <c r="M12" s="127">
        <v>0.266</v>
      </c>
      <c r="N12" s="125">
        <v>161.63</v>
      </c>
      <c r="O12" s="125">
        <v>206.41</v>
      </c>
      <c r="P12" s="126">
        <v>0.31</v>
      </c>
      <c r="Q12" s="126">
        <v>0.37</v>
      </c>
      <c r="R12" s="137">
        <f t="shared" si="0"/>
        <v>1.01782178217822</v>
      </c>
      <c r="S12" s="138">
        <f t="shared" si="1"/>
        <v>0.0535172925818227</v>
      </c>
      <c r="T12" s="138">
        <f t="shared" si="2"/>
        <v>-0.741935483870968</v>
      </c>
      <c r="U12" s="96"/>
    </row>
    <row r="13" hidden="1" spans="1:21">
      <c r="A13" s="96" t="s">
        <v>71</v>
      </c>
      <c r="B13" s="96" t="s">
        <v>603</v>
      </c>
      <c r="C13" s="96" t="s">
        <v>604</v>
      </c>
      <c r="D13" s="96" t="s">
        <v>610</v>
      </c>
      <c r="E13" s="96" t="s">
        <v>169</v>
      </c>
      <c r="F13" s="99">
        <v>0.005</v>
      </c>
      <c r="G13" s="99">
        <v>0.031</v>
      </c>
      <c r="H13" s="101">
        <v>124</v>
      </c>
      <c r="I13" s="101">
        <v>124</v>
      </c>
      <c r="J13" s="99">
        <v>0.3862</v>
      </c>
      <c r="K13" s="99">
        <v>0.47</v>
      </c>
      <c r="L13" s="117">
        <v>0.001</v>
      </c>
      <c r="M13" s="117">
        <v>0.055</v>
      </c>
      <c r="N13" s="124">
        <v>120</v>
      </c>
      <c r="O13" s="124">
        <v>120</v>
      </c>
      <c r="P13" s="126">
        <v>0.31</v>
      </c>
      <c r="Q13" s="139">
        <v>0.33</v>
      </c>
      <c r="R13" s="138">
        <f t="shared" si="0"/>
        <v>4</v>
      </c>
      <c r="S13" s="138">
        <f t="shared" si="1"/>
        <v>0.0333333333333333</v>
      </c>
      <c r="T13" s="138">
        <f t="shared" si="2"/>
        <v>0.245806451612903</v>
      </c>
      <c r="U13" s="96"/>
    </row>
    <row r="14" spans="1:21">
      <c r="A14" s="96" t="s">
        <v>61</v>
      </c>
      <c r="B14" s="96" t="s">
        <v>611</v>
      </c>
      <c r="C14" s="96" t="s">
        <v>598</v>
      </c>
      <c r="D14" s="96" t="s">
        <v>612</v>
      </c>
      <c r="E14" s="96" t="s">
        <v>169</v>
      </c>
      <c r="F14" s="99">
        <v>1.131</v>
      </c>
      <c r="G14" s="99">
        <v>2.62</v>
      </c>
      <c r="H14" s="101">
        <v>107</v>
      </c>
      <c r="I14" s="101">
        <v>140</v>
      </c>
      <c r="J14" s="99">
        <v>0.1473</v>
      </c>
      <c r="K14" s="99">
        <v>0.36</v>
      </c>
      <c r="L14" s="114">
        <v>0.2861</v>
      </c>
      <c r="M14" s="117">
        <v>1.22</v>
      </c>
      <c r="N14" s="124">
        <v>118.99</v>
      </c>
      <c r="O14" s="124">
        <v>179.81</v>
      </c>
      <c r="P14" s="117">
        <v>0.38</v>
      </c>
      <c r="Q14" s="131">
        <v>0.4</v>
      </c>
      <c r="R14" s="137">
        <f t="shared" si="0"/>
        <v>2.95316322963999</v>
      </c>
      <c r="S14" s="138">
        <f t="shared" si="1"/>
        <v>-0.100764770148752</v>
      </c>
      <c r="T14" s="138">
        <f t="shared" si="2"/>
        <v>-0.612368421052632</v>
      </c>
      <c r="U14" s="96"/>
    </row>
    <row r="15" spans="1:21">
      <c r="A15" s="96" t="s">
        <v>61</v>
      </c>
      <c r="B15" s="96" t="s">
        <v>613</v>
      </c>
      <c r="C15" s="96"/>
      <c r="D15" s="96" t="s">
        <v>612</v>
      </c>
      <c r="E15" s="96" t="s">
        <v>169</v>
      </c>
      <c r="F15" s="99">
        <v>0.16</v>
      </c>
      <c r="G15" s="99">
        <v>0.193</v>
      </c>
      <c r="H15" s="101">
        <v>242.2</v>
      </c>
      <c r="I15" s="101">
        <v>243</v>
      </c>
      <c r="J15" s="99">
        <v>0.0048</v>
      </c>
      <c r="K15" s="99">
        <v>0.09</v>
      </c>
      <c r="L15" s="114">
        <v>0.0606</v>
      </c>
      <c r="M15" s="117">
        <v>0.356</v>
      </c>
      <c r="N15" s="124">
        <v>180.25</v>
      </c>
      <c r="O15" s="124">
        <v>185.43</v>
      </c>
      <c r="P15" s="117">
        <v>0.363</v>
      </c>
      <c r="Q15" s="126">
        <v>0.39</v>
      </c>
      <c r="R15" s="137">
        <f t="shared" si="0"/>
        <v>1.64026402640264</v>
      </c>
      <c r="S15" s="138">
        <f t="shared" si="1"/>
        <v>0.343689320388349</v>
      </c>
      <c r="T15" s="138">
        <f t="shared" si="2"/>
        <v>-0.986776859504132</v>
      </c>
      <c r="U15" s="96"/>
    </row>
    <row r="16" spans="1:21">
      <c r="A16" s="96" t="s">
        <v>61</v>
      </c>
      <c r="B16" s="96" t="s">
        <v>614</v>
      </c>
      <c r="C16" s="96" t="s">
        <v>598</v>
      </c>
      <c r="D16" s="96" t="s">
        <v>612</v>
      </c>
      <c r="E16" s="96" t="s">
        <v>169</v>
      </c>
      <c r="F16" s="99">
        <v>0.819</v>
      </c>
      <c r="G16" s="99">
        <v>2</v>
      </c>
      <c r="H16" s="101">
        <v>250.3</v>
      </c>
      <c r="I16" s="101">
        <v>261</v>
      </c>
      <c r="J16" s="99">
        <v>0.376</v>
      </c>
      <c r="K16" s="99">
        <v>0.64</v>
      </c>
      <c r="L16" s="114">
        <v>0.2579</v>
      </c>
      <c r="M16" s="117">
        <v>0.406</v>
      </c>
      <c r="N16" s="124">
        <v>190.62</v>
      </c>
      <c r="O16" s="124">
        <v>196.67</v>
      </c>
      <c r="P16" s="117">
        <v>0.4767</v>
      </c>
      <c r="Q16" s="126">
        <v>0.47</v>
      </c>
      <c r="R16" s="137">
        <f t="shared" si="0"/>
        <v>2.17564947654129</v>
      </c>
      <c r="S16" s="138">
        <f t="shared" si="1"/>
        <v>0.313083621865492</v>
      </c>
      <c r="T16" s="138">
        <f t="shared" si="2"/>
        <v>-0.21124396895322</v>
      </c>
      <c r="U16" s="96"/>
    </row>
    <row r="17" spans="1:21">
      <c r="A17" s="96" t="s">
        <v>61</v>
      </c>
      <c r="B17" s="96" t="s">
        <v>615</v>
      </c>
      <c r="C17" s="96" t="s">
        <v>598</v>
      </c>
      <c r="D17" s="96" t="s">
        <v>612</v>
      </c>
      <c r="E17" s="96" t="s">
        <v>169</v>
      </c>
      <c r="F17" s="99">
        <v>0.393</v>
      </c>
      <c r="G17" s="99">
        <v>1.77</v>
      </c>
      <c r="H17" s="101">
        <v>244.7</v>
      </c>
      <c r="I17" s="101">
        <v>273</v>
      </c>
      <c r="J17" s="99">
        <v>0.421</v>
      </c>
      <c r="K17" s="99">
        <v>0.64</v>
      </c>
      <c r="L17" s="114">
        <v>0.2664</v>
      </c>
      <c r="M17" s="117">
        <v>1.23</v>
      </c>
      <c r="N17" s="124">
        <v>251.04</v>
      </c>
      <c r="O17" s="124">
        <v>280.96</v>
      </c>
      <c r="P17" s="126">
        <v>0.49</v>
      </c>
      <c r="Q17" s="126">
        <v>0.58</v>
      </c>
      <c r="R17" s="137">
        <f t="shared" si="0"/>
        <v>0.475225225225225</v>
      </c>
      <c r="S17" s="138">
        <f t="shared" si="1"/>
        <v>-0.0252549394518802</v>
      </c>
      <c r="T17" s="138">
        <f t="shared" si="2"/>
        <v>-0.140816326530612</v>
      </c>
      <c r="U17" s="96"/>
    </row>
    <row r="18" spans="1:21">
      <c r="A18" s="96" t="s">
        <v>61</v>
      </c>
      <c r="B18" s="96" t="s">
        <v>616</v>
      </c>
      <c r="C18" s="96" t="s">
        <v>598</v>
      </c>
      <c r="D18" s="96" t="s">
        <v>612</v>
      </c>
      <c r="E18" s="96" t="s">
        <v>169</v>
      </c>
      <c r="F18" s="99">
        <v>0.438</v>
      </c>
      <c r="G18" s="99">
        <v>0.812</v>
      </c>
      <c r="H18" s="101">
        <v>263.7</v>
      </c>
      <c r="I18" s="101">
        <v>275</v>
      </c>
      <c r="J18" s="99">
        <v>0.2403</v>
      </c>
      <c r="K18" s="99">
        <v>0.29</v>
      </c>
      <c r="L18" s="114">
        <v>0.1556</v>
      </c>
      <c r="M18" s="117">
        <v>0.2</v>
      </c>
      <c r="N18" s="124">
        <v>189.94</v>
      </c>
      <c r="O18" s="124">
        <v>191.05</v>
      </c>
      <c r="P18" s="126">
        <v>0.38</v>
      </c>
      <c r="Q18" s="126">
        <v>0.41</v>
      </c>
      <c r="R18" s="137">
        <f t="shared" si="0"/>
        <v>1.81491002570694</v>
      </c>
      <c r="S18" s="138">
        <f t="shared" si="1"/>
        <v>0.388333157839318</v>
      </c>
      <c r="T18" s="138">
        <f t="shared" si="2"/>
        <v>-0.367631578947368</v>
      </c>
      <c r="U18" s="96"/>
    </row>
    <row r="19" hidden="1" spans="1:21">
      <c r="A19" s="96" t="s">
        <v>61</v>
      </c>
      <c r="B19" s="96" t="s">
        <v>603</v>
      </c>
      <c r="C19" s="96" t="s">
        <v>604</v>
      </c>
      <c r="D19" s="96" t="s">
        <v>612</v>
      </c>
      <c r="E19" s="96" t="s">
        <v>169</v>
      </c>
      <c r="F19" s="99">
        <v>0.064</v>
      </c>
      <c r="G19" s="99">
        <v>0.156</v>
      </c>
      <c r="H19" s="101">
        <v>147.3</v>
      </c>
      <c r="I19" s="101">
        <v>148</v>
      </c>
      <c r="J19" s="99">
        <v>0.387</v>
      </c>
      <c r="K19" s="99">
        <v>0.47</v>
      </c>
      <c r="L19" s="114">
        <v>0.1479</v>
      </c>
      <c r="M19" s="117">
        <v>0.193</v>
      </c>
      <c r="N19" s="124">
        <v>176.29</v>
      </c>
      <c r="O19" s="124">
        <v>207.91</v>
      </c>
      <c r="P19" s="117">
        <v>0.526</v>
      </c>
      <c r="Q19" s="126">
        <v>0.54</v>
      </c>
      <c r="R19" s="138">
        <f t="shared" si="0"/>
        <v>-0.567275185936444</v>
      </c>
      <c r="S19" s="138">
        <f t="shared" si="1"/>
        <v>-0.164444948664133</v>
      </c>
      <c r="T19" s="138">
        <f t="shared" si="2"/>
        <v>-0.26425855513308</v>
      </c>
      <c r="U19" s="96"/>
    </row>
    <row r="20" hidden="1" spans="1:21">
      <c r="A20" s="96" t="s">
        <v>53</v>
      </c>
      <c r="B20" s="97" t="s">
        <v>608</v>
      </c>
      <c r="C20" s="96" t="s">
        <v>598</v>
      </c>
      <c r="D20" s="96" t="s">
        <v>617</v>
      </c>
      <c r="E20" s="96" t="s">
        <v>169</v>
      </c>
      <c r="F20" s="99">
        <v>0.6385</v>
      </c>
      <c r="G20" s="99">
        <v>0.766</v>
      </c>
      <c r="H20" s="101">
        <v>260.88</v>
      </c>
      <c r="I20" s="101">
        <v>267.96</v>
      </c>
      <c r="J20" s="99">
        <v>0.223</v>
      </c>
      <c r="K20" s="99">
        <v>0.25</v>
      </c>
      <c r="L20" s="118" t="s">
        <v>618</v>
      </c>
      <c r="M20" s="128"/>
      <c r="N20" s="129"/>
      <c r="O20" s="129"/>
      <c r="P20" s="128"/>
      <c r="Q20" s="140"/>
      <c r="R20" s="138" t="e">
        <f t="shared" si="0"/>
        <v>#VALUE!</v>
      </c>
      <c r="S20" s="138" t="e">
        <f t="shared" si="1"/>
        <v>#DIV/0!</v>
      </c>
      <c r="T20" s="138" t="e">
        <f t="shared" si="2"/>
        <v>#DIV/0!</v>
      </c>
      <c r="U20" s="96"/>
    </row>
    <row r="21" hidden="1" spans="1:21">
      <c r="A21" s="96" t="s">
        <v>53</v>
      </c>
      <c r="B21" s="96" t="s">
        <v>619</v>
      </c>
      <c r="C21" s="96" t="s">
        <v>598</v>
      </c>
      <c r="D21" s="96" t="s">
        <v>617</v>
      </c>
      <c r="E21" s="96" t="s">
        <v>169</v>
      </c>
      <c r="F21" s="104">
        <v>0.141</v>
      </c>
      <c r="G21" s="99">
        <v>0.562</v>
      </c>
      <c r="H21" s="101">
        <v>244.8</v>
      </c>
      <c r="I21" s="101">
        <v>275</v>
      </c>
      <c r="J21" s="99">
        <v>0.153</v>
      </c>
      <c r="K21" s="99">
        <v>0.2</v>
      </c>
      <c r="L21" s="112">
        <v>0.4151</v>
      </c>
      <c r="M21" s="112">
        <v>0.666</v>
      </c>
      <c r="N21" s="130">
        <v>189.4</v>
      </c>
      <c r="O21" s="122" t="s">
        <v>620</v>
      </c>
      <c r="P21" s="131">
        <v>0.72</v>
      </c>
      <c r="Q21" s="131">
        <v>0.75</v>
      </c>
      <c r="R21" s="138">
        <f t="shared" si="0"/>
        <v>-0.660322813779812</v>
      </c>
      <c r="S21" s="138">
        <f t="shared" si="1"/>
        <v>0.292502639915523</v>
      </c>
      <c r="T21" s="138">
        <f t="shared" si="2"/>
        <v>-0.7875</v>
      </c>
      <c r="U21" s="96"/>
    </row>
    <row r="22" hidden="1" spans="1:21">
      <c r="A22" s="96" t="s">
        <v>53</v>
      </c>
      <c r="B22" s="96" t="s">
        <v>603</v>
      </c>
      <c r="C22" s="96" t="s">
        <v>604</v>
      </c>
      <c r="D22" s="96" t="s">
        <v>617</v>
      </c>
      <c r="E22" s="96" t="s">
        <v>169</v>
      </c>
      <c r="F22" s="104">
        <v>0.008</v>
      </c>
      <c r="G22" s="99">
        <v>0.031</v>
      </c>
      <c r="H22" s="101">
        <v>196.8</v>
      </c>
      <c r="I22" s="101">
        <v>198</v>
      </c>
      <c r="J22" s="99">
        <v>0.0367</v>
      </c>
      <c r="K22" s="99">
        <v>0.08</v>
      </c>
      <c r="L22" s="111">
        <v>0.3592</v>
      </c>
      <c r="M22" s="121">
        <v>0.942</v>
      </c>
      <c r="N22" s="124">
        <v>212.12</v>
      </c>
      <c r="O22" s="124">
        <v>236</v>
      </c>
      <c r="P22" s="126">
        <v>0.48</v>
      </c>
      <c r="Q22" s="126">
        <v>0.8</v>
      </c>
      <c r="R22" s="138">
        <f t="shared" si="0"/>
        <v>-0.977728285077951</v>
      </c>
      <c r="S22" s="138">
        <f t="shared" si="1"/>
        <v>-0.0722232698472562</v>
      </c>
      <c r="T22" s="138">
        <f t="shared" si="2"/>
        <v>-0.923541666666667</v>
      </c>
      <c r="U22" s="96"/>
    </row>
    <row r="23" hidden="1" spans="1:21">
      <c r="A23" s="96" t="s">
        <v>58</v>
      </c>
      <c r="B23" s="96" t="s">
        <v>615</v>
      </c>
      <c r="C23" s="96" t="s">
        <v>598</v>
      </c>
      <c r="D23" s="96" t="s">
        <v>621</v>
      </c>
      <c r="E23" s="96" t="s">
        <v>169</v>
      </c>
      <c r="F23" s="99">
        <v>0.044</v>
      </c>
      <c r="G23" s="99">
        <v>0.363</v>
      </c>
      <c r="H23" s="101">
        <v>157.4</v>
      </c>
      <c r="I23" s="101">
        <v>189</v>
      </c>
      <c r="J23" s="99">
        <v>0.36</v>
      </c>
      <c r="K23" s="99">
        <v>0.35</v>
      </c>
      <c r="L23" s="111">
        <v>0.0838</v>
      </c>
      <c r="M23" s="121">
        <v>0.3</v>
      </c>
      <c r="N23" s="122">
        <v>145.34</v>
      </c>
      <c r="O23" s="122">
        <v>174.19</v>
      </c>
      <c r="P23" s="131">
        <v>0.32</v>
      </c>
      <c r="Q23" s="131">
        <v>0.34</v>
      </c>
      <c r="R23" s="138">
        <f t="shared" si="0"/>
        <v>-0.474940334128878</v>
      </c>
      <c r="S23" s="138">
        <f t="shared" si="1"/>
        <v>0.0829778450529792</v>
      </c>
      <c r="T23" s="138">
        <f t="shared" si="2"/>
        <v>0.125</v>
      </c>
      <c r="U23" s="96"/>
    </row>
    <row r="24" hidden="1" spans="1:21">
      <c r="A24" s="96" t="s">
        <v>58</v>
      </c>
      <c r="B24" s="96" t="s">
        <v>622</v>
      </c>
      <c r="C24" s="96" t="s">
        <v>598</v>
      </c>
      <c r="D24" s="96" t="s">
        <v>621</v>
      </c>
      <c r="E24" s="96" t="s">
        <v>169</v>
      </c>
      <c r="F24" s="99">
        <v>0.0157</v>
      </c>
      <c r="G24" s="99">
        <v>0.35</v>
      </c>
      <c r="H24" s="101">
        <v>138.61</v>
      </c>
      <c r="I24" s="101">
        <v>146.1</v>
      </c>
      <c r="J24" s="99">
        <v>0.36</v>
      </c>
      <c r="K24" s="99">
        <v>0.47</v>
      </c>
      <c r="L24" s="114">
        <v>0.0045</v>
      </c>
      <c r="M24" s="117">
        <v>0.193</v>
      </c>
      <c r="N24" s="124">
        <v>151.72</v>
      </c>
      <c r="O24" s="124">
        <v>174.19</v>
      </c>
      <c r="P24" s="117">
        <v>0.0352</v>
      </c>
      <c r="Q24" s="126">
        <v>0.14</v>
      </c>
      <c r="R24" s="138">
        <f t="shared" si="0"/>
        <v>2.48888888888889</v>
      </c>
      <c r="S24" s="138">
        <f t="shared" si="1"/>
        <v>-0.0864091747956762</v>
      </c>
      <c r="T24" s="138">
        <f t="shared" si="2"/>
        <v>9.22727272727273</v>
      </c>
      <c r="U24" s="96"/>
    </row>
    <row r="25" hidden="1" spans="1:21">
      <c r="A25" s="96" t="s">
        <v>58</v>
      </c>
      <c r="B25" s="96" t="s">
        <v>603</v>
      </c>
      <c r="C25" s="96" t="s">
        <v>604</v>
      </c>
      <c r="D25" s="96" t="s">
        <v>621</v>
      </c>
      <c r="E25" s="96" t="s">
        <v>169</v>
      </c>
      <c r="F25" s="99">
        <v>0.001</v>
      </c>
      <c r="G25" s="104">
        <v>0.015</v>
      </c>
      <c r="H25" s="100">
        <v>87.1</v>
      </c>
      <c r="I25" s="100">
        <v>106.76</v>
      </c>
      <c r="J25" s="99">
        <v>0.3805</v>
      </c>
      <c r="K25" s="99">
        <v>0.52</v>
      </c>
      <c r="L25" s="114">
        <v>0.001</v>
      </c>
      <c r="M25" s="117">
        <v>0.032</v>
      </c>
      <c r="N25" s="124">
        <v>114</v>
      </c>
      <c r="O25" s="124">
        <v>114</v>
      </c>
      <c r="P25" s="117">
        <v>0.243</v>
      </c>
      <c r="Q25" s="126">
        <v>0.25</v>
      </c>
      <c r="R25" s="138">
        <f t="shared" si="0"/>
        <v>0</v>
      </c>
      <c r="S25" s="138">
        <f t="shared" si="1"/>
        <v>-0.235964912280702</v>
      </c>
      <c r="T25" s="138">
        <f t="shared" si="2"/>
        <v>0.565843621399177</v>
      </c>
      <c r="U25" s="96"/>
    </row>
    <row r="26" hidden="1" spans="1:21">
      <c r="A26" s="96" t="s">
        <v>65</v>
      </c>
      <c r="B26" s="96" t="s">
        <v>609</v>
      </c>
      <c r="C26" s="96" t="s">
        <v>598</v>
      </c>
      <c r="D26" s="96"/>
      <c r="E26" s="96" t="s">
        <v>169</v>
      </c>
      <c r="F26" s="99">
        <v>0.1096</v>
      </c>
      <c r="G26" s="99">
        <v>0.45</v>
      </c>
      <c r="H26" s="100">
        <v>189.12</v>
      </c>
      <c r="I26" s="100">
        <v>224.51</v>
      </c>
      <c r="J26" s="99">
        <v>0.0933</v>
      </c>
      <c r="K26" s="99">
        <v>0.1</v>
      </c>
      <c r="L26" s="114">
        <v>0.1496</v>
      </c>
      <c r="M26" s="117">
        <v>0.939</v>
      </c>
      <c r="N26" s="124">
        <v>187.47</v>
      </c>
      <c r="O26" s="124">
        <v>224.77</v>
      </c>
      <c r="P26" s="117">
        <v>0.3913</v>
      </c>
      <c r="Q26" s="126">
        <v>0.71</v>
      </c>
      <c r="R26" s="138">
        <f t="shared" si="0"/>
        <v>-0.267379679144385</v>
      </c>
      <c r="S26" s="138">
        <f t="shared" si="1"/>
        <v>0.00880140822531608</v>
      </c>
      <c r="T26" s="138">
        <f t="shared" si="2"/>
        <v>-0.761564017377971</v>
      </c>
      <c r="U26" s="96"/>
    </row>
    <row r="27" hidden="1" spans="1:21">
      <c r="A27" s="96" t="s">
        <v>65</v>
      </c>
      <c r="B27" s="96" t="s">
        <v>603</v>
      </c>
      <c r="C27" s="96" t="s">
        <v>604</v>
      </c>
      <c r="D27" s="96"/>
      <c r="E27" s="96" t="s">
        <v>169</v>
      </c>
      <c r="F27" s="99">
        <v>0.0065</v>
      </c>
      <c r="G27" s="99">
        <v>0.013</v>
      </c>
      <c r="H27" s="100">
        <v>125.26</v>
      </c>
      <c r="I27" s="100">
        <v>133.98</v>
      </c>
      <c r="J27" s="99">
        <v>0.0267</v>
      </c>
      <c r="K27" s="99">
        <v>0.03</v>
      </c>
      <c r="L27" s="114">
        <v>0.008</v>
      </c>
      <c r="M27" s="117">
        <v>0.031</v>
      </c>
      <c r="N27" s="124">
        <v>91</v>
      </c>
      <c r="O27" s="124">
        <v>92</v>
      </c>
      <c r="P27" s="117">
        <v>0.2595</v>
      </c>
      <c r="Q27" s="126">
        <v>0.27</v>
      </c>
      <c r="R27" s="138">
        <f t="shared" si="0"/>
        <v>-0.1875</v>
      </c>
      <c r="S27" s="138">
        <f t="shared" si="1"/>
        <v>0.376483516483517</v>
      </c>
      <c r="T27" s="138">
        <f t="shared" si="2"/>
        <v>-0.897109826589595</v>
      </c>
      <c r="U27" s="96"/>
    </row>
    <row r="28" hidden="1" spans="1:21">
      <c r="A28" s="96" t="s">
        <v>60</v>
      </c>
      <c r="B28" s="96" t="s">
        <v>611</v>
      </c>
      <c r="C28" s="96" t="s">
        <v>598</v>
      </c>
      <c r="D28" s="96" t="s">
        <v>623</v>
      </c>
      <c r="E28" s="96" t="s">
        <v>169</v>
      </c>
      <c r="F28" s="99">
        <v>0.016</v>
      </c>
      <c r="G28" s="99">
        <v>0.918</v>
      </c>
      <c r="H28" s="101">
        <v>128.4</v>
      </c>
      <c r="I28" s="101">
        <v>129</v>
      </c>
      <c r="J28" s="99">
        <v>0.3697</v>
      </c>
      <c r="K28" s="99">
        <v>0.45</v>
      </c>
      <c r="L28" s="114">
        <v>0.3589</v>
      </c>
      <c r="M28" s="126">
        <v>1.33</v>
      </c>
      <c r="N28" s="124">
        <v>105.81</v>
      </c>
      <c r="O28" s="124">
        <v>146.1</v>
      </c>
      <c r="P28" s="117">
        <v>0.406</v>
      </c>
      <c r="Q28" s="126">
        <v>0.42</v>
      </c>
      <c r="R28" s="138">
        <f t="shared" si="0"/>
        <v>-0.955419336862636</v>
      </c>
      <c r="S28" s="138">
        <f t="shared" si="1"/>
        <v>0.213495888857386</v>
      </c>
      <c r="T28" s="138">
        <f t="shared" si="2"/>
        <v>-0.089408866995074</v>
      </c>
      <c r="U28" s="96"/>
    </row>
    <row r="29" hidden="1" spans="1:21">
      <c r="A29" s="96" t="s">
        <v>60</v>
      </c>
      <c r="B29" s="96" t="s">
        <v>624</v>
      </c>
      <c r="C29" s="96" t="s">
        <v>598</v>
      </c>
      <c r="D29" s="96" t="s">
        <v>623</v>
      </c>
      <c r="E29" s="96" t="s">
        <v>169</v>
      </c>
      <c r="F29" s="99">
        <v>0.679</v>
      </c>
      <c r="G29" s="99">
        <v>1.15</v>
      </c>
      <c r="H29" s="101">
        <v>250.8</v>
      </c>
      <c r="I29" s="101">
        <v>256</v>
      </c>
      <c r="J29" s="99">
        <v>0.3418</v>
      </c>
      <c r="K29" s="99">
        <v>0.36</v>
      </c>
      <c r="L29" s="114">
        <v>0.7065</v>
      </c>
      <c r="M29" s="117">
        <v>0.7461</v>
      </c>
      <c r="N29" s="124">
        <v>177.66</v>
      </c>
      <c r="O29" s="124">
        <v>185.43</v>
      </c>
      <c r="P29" s="117">
        <v>0.103</v>
      </c>
      <c r="Q29" s="126">
        <v>0.11</v>
      </c>
      <c r="R29" s="138">
        <f t="shared" si="0"/>
        <v>-0.0389242745930644</v>
      </c>
      <c r="S29" s="138">
        <f t="shared" si="1"/>
        <v>0.411685241472476</v>
      </c>
      <c r="T29" s="138">
        <f t="shared" si="2"/>
        <v>2.31844660194175</v>
      </c>
      <c r="U29" s="96"/>
    </row>
    <row r="30" hidden="1" spans="1:21">
      <c r="A30" s="96" t="s">
        <v>60</v>
      </c>
      <c r="B30" s="96" t="s">
        <v>625</v>
      </c>
      <c r="C30" s="96" t="s">
        <v>604</v>
      </c>
      <c r="D30" s="96" t="s">
        <v>623</v>
      </c>
      <c r="E30" s="96" t="s">
        <v>169</v>
      </c>
      <c r="F30" s="99">
        <v>0.203</v>
      </c>
      <c r="G30" s="99">
        <v>0.515</v>
      </c>
      <c r="H30" s="101">
        <v>190.2</v>
      </c>
      <c r="I30" s="101">
        <v>195</v>
      </c>
      <c r="J30" s="99">
        <v>0.646</v>
      </c>
      <c r="K30" s="99">
        <v>0.67</v>
      </c>
      <c r="L30" s="114">
        <v>0.2399</v>
      </c>
      <c r="M30" s="117">
        <v>1.22</v>
      </c>
      <c r="N30" s="124">
        <v>169.6</v>
      </c>
      <c r="O30" s="124">
        <v>174.19</v>
      </c>
      <c r="P30" s="117">
        <v>0.333</v>
      </c>
      <c r="Q30" s="126">
        <v>0.35</v>
      </c>
      <c r="R30" s="138">
        <f t="shared" si="0"/>
        <v>-0.153814089203835</v>
      </c>
      <c r="S30" s="138">
        <f t="shared" si="1"/>
        <v>0.121462264150943</v>
      </c>
      <c r="T30" s="138">
        <f t="shared" si="2"/>
        <v>0.93993993993994</v>
      </c>
      <c r="U30" s="96"/>
    </row>
    <row r="31" hidden="1" spans="1:21">
      <c r="A31" s="96" t="s">
        <v>60</v>
      </c>
      <c r="B31" s="96" t="s">
        <v>626</v>
      </c>
      <c r="C31" s="96" t="s">
        <v>598</v>
      </c>
      <c r="D31" s="96" t="s">
        <v>623</v>
      </c>
      <c r="E31" s="96" t="s">
        <v>169</v>
      </c>
      <c r="F31" s="99">
        <v>0.792</v>
      </c>
      <c r="G31" s="99">
        <v>1.29</v>
      </c>
      <c r="H31" s="101">
        <v>207.5</v>
      </c>
      <c r="I31" s="101">
        <v>215</v>
      </c>
      <c r="J31" s="99">
        <v>0.5738</v>
      </c>
      <c r="K31" s="99">
        <v>0.66</v>
      </c>
      <c r="L31" s="114">
        <v>0.7681</v>
      </c>
      <c r="M31" s="117">
        <v>0.913</v>
      </c>
      <c r="N31" s="124">
        <v>174.85</v>
      </c>
      <c r="O31" s="124">
        <v>184.68</v>
      </c>
      <c r="P31" s="126">
        <v>0.11</v>
      </c>
      <c r="Q31" s="126">
        <v>0.12</v>
      </c>
      <c r="R31" s="138">
        <f t="shared" si="0"/>
        <v>0.0311157401380029</v>
      </c>
      <c r="S31" s="138">
        <f t="shared" si="1"/>
        <v>0.186731484129254</v>
      </c>
      <c r="T31" s="138">
        <f t="shared" si="2"/>
        <v>4.21636363636364</v>
      </c>
      <c r="U31" s="96"/>
    </row>
    <row r="32" spans="1:21">
      <c r="A32" s="96" t="s">
        <v>60</v>
      </c>
      <c r="B32" s="96" t="s">
        <v>627</v>
      </c>
      <c r="C32" s="96" t="s">
        <v>598</v>
      </c>
      <c r="D32" s="96" t="s">
        <v>623</v>
      </c>
      <c r="E32" s="96" t="s">
        <v>169</v>
      </c>
      <c r="F32" s="99">
        <v>0.324</v>
      </c>
      <c r="G32" s="99">
        <v>0.484</v>
      </c>
      <c r="H32" s="101">
        <v>147.4</v>
      </c>
      <c r="I32" s="101">
        <v>151</v>
      </c>
      <c r="J32" s="99">
        <v>0.5027</v>
      </c>
      <c r="K32" s="99">
        <v>0.59</v>
      </c>
      <c r="L32" s="114">
        <v>0.0293</v>
      </c>
      <c r="M32" s="117">
        <v>0.031</v>
      </c>
      <c r="N32" s="124">
        <v>174.19</v>
      </c>
      <c r="O32" s="124">
        <v>174.19</v>
      </c>
      <c r="P32" s="126">
        <v>0.13</v>
      </c>
      <c r="Q32" s="126">
        <v>0.18</v>
      </c>
      <c r="R32" s="137">
        <f t="shared" si="0"/>
        <v>10.0580204778157</v>
      </c>
      <c r="S32" s="138">
        <f t="shared" si="1"/>
        <v>-0.153797577358057</v>
      </c>
      <c r="T32" s="138">
        <f t="shared" si="2"/>
        <v>2.86692307692308</v>
      </c>
      <c r="U32" s="96"/>
    </row>
    <row r="33" spans="1:21">
      <c r="A33" s="96" t="s">
        <v>60</v>
      </c>
      <c r="B33" s="96" t="s">
        <v>628</v>
      </c>
      <c r="C33" s="96" t="s">
        <v>598</v>
      </c>
      <c r="D33" s="96" t="s">
        <v>623</v>
      </c>
      <c r="E33" s="96" t="s">
        <v>169</v>
      </c>
      <c r="F33" s="99">
        <v>0.059</v>
      </c>
      <c r="G33" s="99">
        <v>0.062</v>
      </c>
      <c r="H33" s="101">
        <v>188</v>
      </c>
      <c r="I33" s="101">
        <v>189</v>
      </c>
      <c r="J33" s="99">
        <v>0.3777</v>
      </c>
      <c r="K33" s="99">
        <v>0.49</v>
      </c>
      <c r="L33" s="114">
        <v>0.035</v>
      </c>
      <c r="M33" s="117">
        <v>0.063</v>
      </c>
      <c r="N33" s="124">
        <v>180.35</v>
      </c>
      <c r="O33" s="124">
        <v>185.43</v>
      </c>
      <c r="P33" s="117">
        <v>0.083</v>
      </c>
      <c r="Q33" s="126">
        <v>0.25</v>
      </c>
      <c r="R33" s="137">
        <f t="shared" si="0"/>
        <v>0.685714285714285</v>
      </c>
      <c r="S33" s="138">
        <f t="shared" si="1"/>
        <v>0.0424175214859995</v>
      </c>
      <c r="T33" s="138">
        <f t="shared" si="2"/>
        <v>3.55060240963855</v>
      </c>
      <c r="U33" s="96"/>
    </row>
    <row r="34" spans="1:21">
      <c r="A34" s="96" t="s">
        <v>60</v>
      </c>
      <c r="B34" s="96" t="s">
        <v>603</v>
      </c>
      <c r="C34" s="96" t="s">
        <v>604</v>
      </c>
      <c r="D34" s="96" t="s">
        <v>623</v>
      </c>
      <c r="E34" s="96" t="s">
        <v>169</v>
      </c>
      <c r="F34" s="99">
        <v>0.197</v>
      </c>
      <c r="G34" s="99">
        <v>0.514</v>
      </c>
      <c r="H34" s="101">
        <v>146</v>
      </c>
      <c r="I34" s="101">
        <v>149</v>
      </c>
      <c r="J34" s="99">
        <v>0.6513</v>
      </c>
      <c r="K34" s="99">
        <v>0.69</v>
      </c>
      <c r="L34" s="114">
        <v>0.0298</v>
      </c>
      <c r="M34" s="117">
        <v>0.033</v>
      </c>
      <c r="N34" s="124">
        <v>178.15</v>
      </c>
      <c r="O34" s="124">
        <v>179.81</v>
      </c>
      <c r="P34" s="126">
        <v>0.08</v>
      </c>
      <c r="Q34" s="126">
        <v>0.08</v>
      </c>
      <c r="R34" s="137">
        <f t="shared" si="0"/>
        <v>5.61073825503356</v>
      </c>
      <c r="S34" s="138">
        <f t="shared" si="1"/>
        <v>-0.180465899522874</v>
      </c>
      <c r="T34" s="138">
        <f t="shared" si="2"/>
        <v>7.14125</v>
      </c>
      <c r="U34" s="96"/>
    </row>
    <row r="35" hidden="1" spans="1:21">
      <c r="A35" s="96" t="s">
        <v>86</v>
      </c>
      <c r="B35" s="96" t="s">
        <v>629</v>
      </c>
      <c r="C35" s="96" t="s">
        <v>604</v>
      </c>
      <c r="D35" s="96" t="s">
        <v>630</v>
      </c>
      <c r="E35" s="96" t="s">
        <v>169</v>
      </c>
      <c r="F35" s="99">
        <v>0.001</v>
      </c>
      <c r="G35" s="99">
        <v>0.032</v>
      </c>
      <c r="H35" s="101">
        <v>195.3</v>
      </c>
      <c r="I35" s="101">
        <v>198</v>
      </c>
      <c r="J35" s="99">
        <v>0.6757</v>
      </c>
      <c r="K35" s="99">
        <v>0.82</v>
      </c>
      <c r="L35" s="114">
        <v>0.0004</v>
      </c>
      <c r="M35" s="117">
        <v>0.046</v>
      </c>
      <c r="N35" s="124">
        <v>23.9</v>
      </c>
      <c r="O35" s="124">
        <v>119.5</v>
      </c>
      <c r="P35" s="117">
        <v>0.3148</v>
      </c>
      <c r="Q35" s="126">
        <v>0.33</v>
      </c>
      <c r="R35" s="138">
        <f t="shared" si="0"/>
        <v>1.5</v>
      </c>
      <c r="S35" s="138">
        <f t="shared" si="1"/>
        <v>7.17154811715481</v>
      </c>
      <c r="T35" s="138">
        <f t="shared" si="2"/>
        <v>1.14644218551461</v>
      </c>
      <c r="U35" s="96"/>
    </row>
    <row r="36" hidden="1" spans="1:21">
      <c r="A36" s="96" t="s">
        <v>86</v>
      </c>
      <c r="B36" s="96" t="s">
        <v>631</v>
      </c>
      <c r="C36" s="96" t="s">
        <v>598</v>
      </c>
      <c r="D36" s="96" t="s">
        <v>630</v>
      </c>
      <c r="E36" s="96" t="s">
        <v>169</v>
      </c>
      <c r="F36" s="99">
        <v>0.001</v>
      </c>
      <c r="G36" s="99">
        <v>0.031</v>
      </c>
      <c r="H36" s="101">
        <v>208.7</v>
      </c>
      <c r="I36" s="101">
        <v>210</v>
      </c>
      <c r="J36" s="99">
        <v>0.3795</v>
      </c>
      <c r="K36" s="99">
        <v>0.53</v>
      </c>
      <c r="L36" s="114">
        <v>0.0004</v>
      </c>
      <c r="M36" s="117">
        <v>0.031</v>
      </c>
      <c r="N36" s="124">
        <v>68.8</v>
      </c>
      <c r="O36" s="124">
        <v>137.6</v>
      </c>
      <c r="P36" s="117">
        <v>0.0545</v>
      </c>
      <c r="Q36" s="126">
        <v>0.22</v>
      </c>
      <c r="R36" s="138">
        <f t="shared" si="0"/>
        <v>1.5</v>
      </c>
      <c r="S36" s="138">
        <f t="shared" si="1"/>
        <v>2.03343023255814</v>
      </c>
      <c r="T36" s="138">
        <f t="shared" si="2"/>
        <v>5.96330275229358</v>
      </c>
      <c r="U36" s="96"/>
    </row>
    <row r="37" hidden="1" spans="1:21">
      <c r="A37" s="96" t="s">
        <v>86</v>
      </c>
      <c r="B37" s="96" t="s">
        <v>632</v>
      </c>
      <c r="C37" s="96" t="s">
        <v>598</v>
      </c>
      <c r="D37" s="96" t="s">
        <v>630</v>
      </c>
      <c r="E37" s="96" t="s">
        <v>169</v>
      </c>
      <c r="F37" s="99">
        <v>0.109</v>
      </c>
      <c r="G37" s="99">
        <v>0.885</v>
      </c>
      <c r="H37" s="101">
        <v>231.9</v>
      </c>
      <c r="I37" s="101">
        <v>258</v>
      </c>
      <c r="J37" s="99">
        <v>0.4613</v>
      </c>
      <c r="K37" s="99">
        <v>0.74</v>
      </c>
      <c r="L37" s="114">
        <v>0.167</v>
      </c>
      <c r="M37" s="117">
        <v>0.533</v>
      </c>
      <c r="N37" s="124">
        <v>172.27</v>
      </c>
      <c r="O37" s="124">
        <v>224.51</v>
      </c>
      <c r="P37" s="126">
        <v>0.31</v>
      </c>
      <c r="Q37" s="126">
        <v>0.39</v>
      </c>
      <c r="R37" s="138">
        <f t="shared" si="0"/>
        <v>-0.347305389221557</v>
      </c>
      <c r="S37" s="138">
        <f t="shared" si="1"/>
        <v>0.34614268299762</v>
      </c>
      <c r="T37" s="138">
        <f t="shared" si="2"/>
        <v>0.488064516129032</v>
      </c>
      <c r="U37" s="96"/>
    </row>
    <row r="38" spans="1:21">
      <c r="A38" s="96" t="s">
        <v>633</v>
      </c>
      <c r="B38" s="96" t="s">
        <v>634</v>
      </c>
      <c r="C38" s="96" t="s">
        <v>598</v>
      </c>
      <c r="D38" s="96" t="s">
        <v>635</v>
      </c>
      <c r="E38" s="96" t="s">
        <v>169</v>
      </c>
      <c r="F38" s="99">
        <v>0.3765</v>
      </c>
      <c r="G38" s="103">
        <v>1.34</v>
      </c>
      <c r="H38" s="101">
        <v>459</v>
      </c>
      <c r="I38" s="100">
        <v>486</v>
      </c>
      <c r="J38" s="99">
        <v>0.13</v>
      </c>
      <c r="K38" s="99">
        <v>0.16</v>
      </c>
      <c r="L38" s="111">
        <v>0.276</v>
      </c>
      <c r="M38" s="121">
        <v>1.187</v>
      </c>
      <c r="N38" s="122">
        <v>248</v>
      </c>
      <c r="O38" s="122">
        <v>253</v>
      </c>
      <c r="P38" s="131">
        <v>0.45</v>
      </c>
      <c r="Q38" s="131">
        <v>0.74</v>
      </c>
      <c r="R38" s="137">
        <f t="shared" si="0"/>
        <v>0.364130434782609</v>
      </c>
      <c r="S38" s="138">
        <f t="shared" si="1"/>
        <v>0.850806451612903</v>
      </c>
      <c r="T38" s="138">
        <f t="shared" si="2"/>
        <v>-0.711111111111111</v>
      </c>
      <c r="U38" s="96"/>
    </row>
    <row r="39" spans="1:21">
      <c r="A39" s="96" t="s">
        <v>633</v>
      </c>
      <c r="B39" s="96" t="s">
        <v>636</v>
      </c>
      <c r="C39" s="96" t="s">
        <v>604</v>
      </c>
      <c r="D39" s="96" t="s">
        <v>635</v>
      </c>
      <c r="E39" s="96" t="s">
        <v>169</v>
      </c>
      <c r="F39" s="99">
        <v>0.4039</v>
      </c>
      <c r="G39" s="99">
        <v>2.257</v>
      </c>
      <c r="H39" s="100">
        <v>425</v>
      </c>
      <c r="I39" s="100">
        <v>521</v>
      </c>
      <c r="J39" s="99">
        <v>0.23</v>
      </c>
      <c r="K39" s="99">
        <v>0.3</v>
      </c>
      <c r="L39" s="114">
        <v>0.234</v>
      </c>
      <c r="M39" s="117">
        <v>0.468</v>
      </c>
      <c r="N39" s="124">
        <v>247.07</v>
      </c>
      <c r="O39" s="124">
        <v>280.96</v>
      </c>
      <c r="P39" s="126">
        <v>0.56</v>
      </c>
      <c r="Q39" s="126">
        <v>0.62</v>
      </c>
      <c r="R39" s="137">
        <f t="shared" si="0"/>
        <v>0.726068376068376</v>
      </c>
      <c r="S39" s="138">
        <f t="shared" si="1"/>
        <v>0.720160278463593</v>
      </c>
      <c r="T39" s="138">
        <f t="shared" si="2"/>
        <v>-0.589285714285714</v>
      </c>
      <c r="U39" s="96"/>
    </row>
    <row r="40" spans="1:21">
      <c r="A40" s="96" t="s">
        <v>633</v>
      </c>
      <c r="B40" s="96" t="s">
        <v>637</v>
      </c>
      <c r="C40" s="96" t="s">
        <v>598</v>
      </c>
      <c r="D40" s="96" t="s">
        <v>635</v>
      </c>
      <c r="E40" s="96" t="s">
        <v>169</v>
      </c>
      <c r="F40" s="99">
        <v>0.9055</v>
      </c>
      <c r="G40" s="103">
        <v>1.37</v>
      </c>
      <c r="H40" s="100">
        <v>508</v>
      </c>
      <c r="I40" s="100">
        <v>521</v>
      </c>
      <c r="J40" s="99">
        <v>0.216</v>
      </c>
      <c r="K40" s="99">
        <v>0.34</v>
      </c>
      <c r="L40" s="114">
        <v>0.7187</v>
      </c>
      <c r="M40" s="117">
        <v>1.21</v>
      </c>
      <c r="N40" s="124">
        <v>272.42</v>
      </c>
      <c r="O40" s="124">
        <v>421.44</v>
      </c>
      <c r="P40" s="126">
        <v>0.49</v>
      </c>
      <c r="Q40" s="126">
        <v>0.67</v>
      </c>
      <c r="R40" s="137">
        <f t="shared" si="0"/>
        <v>0.259913733129261</v>
      </c>
      <c r="S40" s="138">
        <f t="shared" si="1"/>
        <v>0.864767638205712</v>
      </c>
      <c r="T40" s="138">
        <f t="shared" si="2"/>
        <v>-0.559183673469388</v>
      </c>
      <c r="U40" s="96"/>
    </row>
    <row r="41" spans="1:21">
      <c r="A41" s="96" t="s">
        <v>633</v>
      </c>
      <c r="B41" s="96" t="s">
        <v>638</v>
      </c>
      <c r="C41" s="96" t="s">
        <v>598</v>
      </c>
      <c r="D41" s="96" t="s">
        <v>635</v>
      </c>
      <c r="E41" s="96" t="s">
        <v>169</v>
      </c>
      <c r="F41" s="99">
        <v>0.7702</v>
      </c>
      <c r="G41" s="103">
        <v>1.62</v>
      </c>
      <c r="H41" s="100">
        <v>530</v>
      </c>
      <c r="I41" s="100">
        <v>571</v>
      </c>
      <c r="J41" s="99">
        <v>0.19</v>
      </c>
      <c r="K41" s="99">
        <v>0.25</v>
      </c>
      <c r="L41" s="114">
        <v>0.5157</v>
      </c>
      <c r="M41" s="117">
        <v>1.3</v>
      </c>
      <c r="N41" s="124">
        <v>235.07</v>
      </c>
      <c r="O41" s="124">
        <v>286.58</v>
      </c>
      <c r="P41" s="126">
        <v>0.48</v>
      </c>
      <c r="Q41" s="126">
        <v>0.57</v>
      </c>
      <c r="R41" s="137">
        <f t="shared" si="0"/>
        <v>0.493503975179368</v>
      </c>
      <c r="S41" s="138">
        <f t="shared" si="1"/>
        <v>1.25464755179308</v>
      </c>
      <c r="T41" s="138">
        <f t="shared" si="2"/>
        <v>-0.604166666666667</v>
      </c>
      <c r="U41" s="96"/>
    </row>
    <row r="42" spans="1:21">
      <c r="A42" s="96" t="s">
        <v>633</v>
      </c>
      <c r="B42" s="96" t="s">
        <v>639</v>
      </c>
      <c r="C42" s="96" t="s">
        <v>598</v>
      </c>
      <c r="D42" s="96" t="s">
        <v>635</v>
      </c>
      <c r="E42" s="96" t="s">
        <v>169</v>
      </c>
      <c r="F42" s="99">
        <v>0.736</v>
      </c>
      <c r="G42" s="99">
        <v>0.986</v>
      </c>
      <c r="H42" s="100">
        <v>479</v>
      </c>
      <c r="I42" s="100">
        <v>517</v>
      </c>
      <c r="J42" s="99">
        <v>0.31</v>
      </c>
      <c r="K42" s="99">
        <v>0.52</v>
      </c>
      <c r="L42" s="114">
        <v>0.4551</v>
      </c>
      <c r="M42" s="117">
        <v>2.53</v>
      </c>
      <c r="N42" s="124">
        <v>333.27</v>
      </c>
      <c r="O42" s="124">
        <v>449.53</v>
      </c>
      <c r="P42" s="126">
        <v>0.38</v>
      </c>
      <c r="Q42" s="126">
        <v>0.73</v>
      </c>
      <c r="R42" s="137">
        <f t="shared" si="0"/>
        <v>0.617226983080642</v>
      </c>
      <c r="S42" s="138">
        <f t="shared" si="1"/>
        <v>0.437273081885558</v>
      </c>
      <c r="T42" s="138">
        <f t="shared" si="2"/>
        <v>-0.184210526315789</v>
      </c>
      <c r="U42" s="96"/>
    </row>
    <row r="43" hidden="1" spans="1:21">
      <c r="A43" s="96" t="s">
        <v>633</v>
      </c>
      <c r="B43" s="96" t="s">
        <v>640</v>
      </c>
      <c r="C43" s="96" t="s">
        <v>598</v>
      </c>
      <c r="D43" s="96" t="s">
        <v>635</v>
      </c>
      <c r="E43" s="96" t="s">
        <v>169</v>
      </c>
      <c r="F43" s="99">
        <v>0.457</v>
      </c>
      <c r="G43" s="99">
        <v>1.902</v>
      </c>
      <c r="H43" s="100">
        <v>470</v>
      </c>
      <c r="I43" s="100">
        <v>486</v>
      </c>
      <c r="J43" s="99">
        <v>0.16</v>
      </c>
      <c r="K43" s="99">
        <v>0.38</v>
      </c>
      <c r="L43" s="114">
        <v>0.6514</v>
      </c>
      <c r="M43" s="117">
        <v>2.37</v>
      </c>
      <c r="N43" s="124">
        <v>256.8</v>
      </c>
      <c r="O43" s="124">
        <v>314.67</v>
      </c>
      <c r="P43" s="126">
        <v>0.41</v>
      </c>
      <c r="Q43" s="126">
        <v>0.81</v>
      </c>
      <c r="R43" s="138">
        <f t="shared" si="0"/>
        <v>-0.298434141848327</v>
      </c>
      <c r="S43" s="138">
        <f t="shared" si="1"/>
        <v>0.830218068535825</v>
      </c>
      <c r="T43" s="138">
        <f t="shared" si="2"/>
        <v>-0.609756097560976</v>
      </c>
      <c r="U43" s="96"/>
    </row>
    <row r="44" spans="1:21">
      <c r="A44" s="96" t="s">
        <v>633</v>
      </c>
      <c r="B44" s="96" t="s">
        <v>641</v>
      </c>
      <c r="C44" s="96" t="s">
        <v>598</v>
      </c>
      <c r="D44" s="96" t="s">
        <v>635</v>
      </c>
      <c r="E44" s="96" t="s">
        <v>169</v>
      </c>
      <c r="F44" s="92">
        <v>0.932</v>
      </c>
      <c r="G44" s="105">
        <v>1.56</v>
      </c>
      <c r="H44" s="106">
        <v>466.99</v>
      </c>
      <c r="I44" s="91">
        <v>495</v>
      </c>
      <c r="J44" s="99">
        <v>0.27</v>
      </c>
      <c r="K44" s="99">
        <v>0.51</v>
      </c>
      <c r="L44" s="114">
        <v>0.7364</v>
      </c>
      <c r="M44" s="117">
        <v>2.67</v>
      </c>
      <c r="N44" s="124">
        <v>305.98</v>
      </c>
      <c r="O44" s="124">
        <v>393.34</v>
      </c>
      <c r="P44" s="126">
        <v>0.42</v>
      </c>
      <c r="Q44" s="126">
        <v>0.7</v>
      </c>
      <c r="R44" s="137">
        <f t="shared" si="0"/>
        <v>0.265616512764802</v>
      </c>
      <c r="S44" s="138">
        <f>(H45-N44)/N44</f>
        <v>0.938688803189751</v>
      </c>
      <c r="T44" s="138">
        <f t="shared" si="2"/>
        <v>-0.357142857142857</v>
      </c>
      <c r="U44" s="96"/>
    </row>
    <row r="45" spans="1:21">
      <c r="A45" s="96" t="s">
        <v>633</v>
      </c>
      <c r="B45" s="96" t="s">
        <v>642</v>
      </c>
      <c r="C45" s="96" t="s">
        <v>598</v>
      </c>
      <c r="D45" s="96" t="s">
        <v>635</v>
      </c>
      <c r="E45" s="96" t="s">
        <v>169</v>
      </c>
      <c r="F45" s="99">
        <v>1.656</v>
      </c>
      <c r="G45" s="103">
        <v>2.13</v>
      </c>
      <c r="H45" s="100">
        <v>593.2</v>
      </c>
      <c r="I45" s="100">
        <v>622</v>
      </c>
      <c r="J45" s="99">
        <v>0.21</v>
      </c>
      <c r="K45" s="99">
        <v>0.44</v>
      </c>
      <c r="L45" s="114">
        <v>0.4204</v>
      </c>
      <c r="M45" s="117">
        <v>1.53</v>
      </c>
      <c r="N45" s="124">
        <v>297.65</v>
      </c>
      <c r="O45" s="124">
        <v>415.82</v>
      </c>
      <c r="P45" s="126">
        <v>0.3</v>
      </c>
      <c r="Q45" s="126">
        <v>0.7</v>
      </c>
      <c r="R45" s="137">
        <f t="shared" si="0"/>
        <v>2.93910561370124</v>
      </c>
      <c r="S45" s="138">
        <f>(H45-N45)/N45</f>
        <v>0.992944733747691</v>
      </c>
      <c r="T45" s="138">
        <f t="shared" si="2"/>
        <v>-0.3</v>
      </c>
      <c r="U45" s="96"/>
    </row>
    <row r="46" spans="1:21">
      <c r="A46" s="96" t="s">
        <v>633</v>
      </c>
      <c r="B46" s="96" t="s">
        <v>643</v>
      </c>
      <c r="C46" s="96" t="s">
        <v>598</v>
      </c>
      <c r="D46" s="96" t="s">
        <v>635</v>
      </c>
      <c r="E46" s="96" t="s">
        <v>169</v>
      </c>
      <c r="F46" s="99">
        <v>0.5982</v>
      </c>
      <c r="G46" s="99">
        <v>0.893</v>
      </c>
      <c r="H46" s="100">
        <v>572</v>
      </c>
      <c r="I46" s="100">
        <v>586</v>
      </c>
      <c r="J46" s="99">
        <v>0.29</v>
      </c>
      <c r="K46" s="99">
        <v>0.4</v>
      </c>
      <c r="L46" s="119">
        <v>0.4574</v>
      </c>
      <c r="M46" s="132">
        <v>1.7</v>
      </c>
      <c r="N46" s="133">
        <v>335.77</v>
      </c>
      <c r="O46" s="133">
        <v>472.01</v>
      </c>
      <c r="P46" s="126">
        <v>0.32</v>
      </c>
      <c r="Q46" s="126">
        <v>0.72</v>
      </c>
      <c r="R46" s="137">
        <f t="shared" si="0"/>
        <v>0.307826847398338</v>
      </c>
      <c r="S46" s="138">
        <f t="shared" si="1"/>
        <v>0.703547070911636</v>
      </c>
      <c r="T46" s="138">
        <f t="shared" si="2"/>
        <v>-0.0937500000000001</v>
      </c>
      <c r="U46" s="96"/>
    </row>
    <row r="47" hidden="1" spans="1:21">
      <c r="A47" s="96" t="s">
        <v>633</v>
      </c>
      <c r="B47" s="96" t="s">
        <v>644</v>
      </c>
      <c r="C47" s="96" t="s">
        <v>598</v>
      </c>
      <c r="D47" s="96" t="s">
        <v>635</v>
      </c>
      <c r="E47" s="96" t="s">
        <v>169</v>
      </c>
      <c r="F47" s="99">
        <v>0.3368</v>
      </c>
      <c r="G47" s="103">
        <v>1.42</v>
      </c>
      <c r="H47" s="100">
        <v>295</v>
      </c>
      <c r="I47" s="100">
        <v>303</v>
      </c>
      <c r="J47" s="99">
        <v>0.14</v>
      </c>
      <c r="K47" s="99">
        <v>0.31</v>
      </c>
      <c r="L47" s="120">
        <v>0.3876</v>
      </c>
      <c r="M47" s="134">
        <v>1.34</v>
      </c>
      <c r="N47" s="135">
        <v>284.55</v>
      </c>
      <c r="O47" s="135">
        <v>387.72</v>
      </c>
      <c r="P47" s="126">
        <v>0.31</v>
      </c>
      <c r="Q47" s="126">
        <v>0.62</v>
      </c>
      <c r="R47" s="138">
        <f t="shared" si="0"/>
        <v>-0.131062951496388</v>
      </c>
      <c r="S47" s="138">
        <f t="shared" si="1"/>
        <v>0.0367246529608153</v>
      </c>
      <c r="T47" s="138">
        <f t="shared" si="2"/>
        <v>-0.548387096774194</v>
      </c>
      <c r="U47" s="96"/>
    </row>
    <row r="48" hidden="1" spans="1:21">
      <c r="A48" s="96" t="s">
        <v>73</v>
      </c>
      <c r="B48" s="96" t="s">
        <v>645</v>
      </c>
      <c r="C48" s="96" t="s">
        <v>598</v>
      </c>
      <c r="D48" s="96" t="s">
        <v>621</v>
      </c>
      <c r="E48" s="96" t="s">
        <v>169</v>
      </c>
      <c r="F48" s="99">
        <v>0.017</v>
      </c>
      <c r="G48" s="99">
        <v>0.212</v>
      </c>
      <c r="H48" s="101">
        <v>92.9</v>
      </c>
      <c r="I48" s="101">
        <v>97</v>
      </c>
      <c r="J48" s="99">
        <v>0.318</v>
      </c>
      <c r="K48" s="99">
        <v>0.45</v>
      </c>
      <c r="L48" s="114">
        <v>0.1333</v>
      </c>
      <c r="M48" s="117">
        <v>0.36</v>
      </c>
      <c r="N48" s="124">
        <v>103.54</v>
      </c>
      <c r="O48" s="124">
        <v>112.26</v>
      </c>
      <c r="P48" s="126">
        <v>0.35</v>
      </c>
      <c r="Q48" s="126">
        <v>0.37</v>
      </c>
      <c r="R48" s="138">
        <f t="shared" si="0"/>
        <v>-0.872468117029257</v>
      </c>
      <c r="S48" s="138">
        <f t="shared" si="1"/>
        <v>-0.102762217500483</v>
      </c>
      <c r="T48" s="138">
        <f t="shared" si="2"/>
        <v>-0.0914285714285714</v>
      </c>
      <c r="U48" s="96"/>
    </row>
    <row r="49" hidden="1" spans="1:21">
      <c r="A49" s="96" t="s">
        <v>646</v>
      </c>
      <c r="B49" s="96" t="s">
        <v>629</v>
      </c>
      <c r="C49" s="96" t="s">
        <v>604</v>
      </c>
      <c r="D49" s="96"/>
      <c r="E49" s="96" t="s">
        <v>169</v>
      </c>
      <c r="F49" s="99">
        <v>0.045</v>
      </c>
      <c r="G49" s="99">
        <v>0.062</v>
      </c>
      <c r="H49" s="101">
        <v>98.7</v>
      </c>
      <c r="I49" s="101">
        <v>132</v>
      </c>
      <c r="J49" s="99">
        <v>0.6291</v>
      </c>
      <c r="K49" s="99">
        <v>0.73</v>
      </c>
      <c r="L49" s="111">
        <v>0.0409</v>
      </c>
      <c r="M49" s="121">
        <v>0.064</v>
      </c>
      <c r="N49" s="122">
        <v>90.53</v>
      </c>
      <c r="O49" s="122">
        <v>90.53</v>
      </c>
      <c r="P49" s="121">
        <v>0.0198</v>
      </c>
      <c r="Q49" s="131">
        <v>0.03</v>
      </c>
      <c r="R49" s="138">
        <f t="shared" si="0"/>
        <v>0.100244498777506</v>
      </c>
      <c r="S49" s="138">
        <f t="shared" si="1"/>
        <v>0.0902463271843588</v>
      </c>
      <c r="T49" s="138">
        <f t="shared" si="2"/>
        <v>30.7727272727273</v>
      </c>
      <c r="U49" s="96"/>
    </row>
    <row r="50" hidden="1" spans="1:21">
      <c r="A50" s="96" t="s">
        <v>646</v>
      </c>
      <c r="B50" s="96" t="s">
        <v>631</v>
      </c>
      <c r="C50" s="96" t="s">
        <v>598</v>
      </c>
      <c r="D50" s="96"/>
      <c r="E50" s="96" t="s">
        <v>169</v>
      </c>
      <c r="F50" s="99">
        <v>0.0565</v>
      </c>
      <c r="G50" s="99">
        <v>0.125</v>
      </c>
      <c r="H50" s="101">
        <v>145</v>
      </c>
      <c r="I50" s="101">
        <v>151</v>
      </c>
      <c r="J50" s="99">
        <v>0.3721</v>
      </c>
      <c r="K50" s="99">
        <v>0.46</v>
      </c>
      <c r="L50" s="114">
        <v>0.3984</v>
      </c>
      <c r="M50" s="117">
        <v>0.437</v>
      </c>
      <c r="N50" s="124">
        <v>110.36</v>
      </c>
      <c r="O50" s="124">
        <v>112.26</v>
      </c>
      <c r="P50" s="117">
        <v>0.2399</v>
      </c>
      <c r="Q50" s="126">
        <v>0.24</v>
      </c>
      <c r="R50" s="138">
        <f t="shared" si="0"/>
        <v>-0.858182730923695</v>
      </c>
      <c r="S50" s="138">
        <f t="shared" si="1"/>
        <v>0.313881841246829</v>
      </c>
      <c r="T50" s="138">
        <f t="shared" si="2"/>
        <v>0.551062942892872</v>
      </c>
      <c r="U50" s="96"/>
    </row>
    <row r="51" hidden="1" spans="1:21">
      <c r="A51" s="96" t="s">
        <v>646</v>
      </c>
      <c r="B51" s="96" t="s">
        <v>632</v>
      </c>
      <c r="C51" s="96" t="s">
        <v>598</v>
      </c>
      <c r="D51" s="96"/>
      <c r="E51" s="96" t="s">
        <v>169</v>
      </c>
      <c r="F51" s="99">
        <v>0.198</v>
      </c>
      <c r="G51" s="99">
        <v>0.823</v>
      </c>
      <c r="H51" s="101">
        <v>173.6</v>
      </c>
      <c r="I51" s="101">
        <v>198</v>
      </c>
      <c r="J51" s="99">
        <v>0.4681</v>
      </c>
      <c r="K51" s="99">
        <v>0.8</v>
      </c>
      <c r="L51" s="114">
        <v>0.4036</v>
      </c>
      <c r="M51" s="126">
        <v>1.54</v>
      </c>
      <c r="N51" s="124">
        <v>162.01</v>
      </c>
      <c r="O51" s="124">
        <v>195.54</v>
      </c>
      <c r="P51" s="117">
        <v>0.1334</v>
      </c>
      <c r="Q51" s="126">
        <v>0.28</v>
      </c>
      <c r="R51" s="138">
        <f t="shared" si="0"/>
        <v>-0.509415262636274</v>
      </c>
      <c r="S51" s="138">
        <f t="shared" si="1"/>
        <v>0.071538793901611</v>
      </c>
      <c r="T51" s="138">
        <f t="shared" si="2"/>
        <v>2.50899550224888</v>
      </c>
      <c r="U51" s="96"/>
    </row>
    <row r="52" hidden="1" spans="1:21">
      <c r="A52" s="96" t="s">
        <v>66</v>
      </c>
      <c r="B52" s="96" t="s">
        <v>629</v>
      </c>
      <c r="C52" s="96" t="s">
        <v>604</v>
      </c>
      <c r="D52" s="96"/>
      <c r="E52" s="96" t="s">
        <v>169</v>
      </c>
      <c r="F52" s="99">
        <v>0.053</v>
      </c>
      <c r="G52" s="99">
        <v>0.15</v>
      </c>
      <c r="H52" s="101">
        <v>169.5</v>
      </c>
      <c r="I52" s="101">
        <v>171</v>
      </c>
      <c r="J52" s="99">
        <v>0.6382</v>
      </c>
      <c r="K52" s="99">
        <v>0.73</v>
      </c>
      <c r="L52" s="114">
        <v>0.056</v>
      </c>
      <c r="M52" s="117">
        <v>0.525</v>
      </c>
      <c r="N52" s="124">
        <v>163.4</v>
      </c>
      <c r="O52" s="124">
        <v>186</v>
      </c>
      <c r="P52" s="117">
        <v>0.2623</v>
      </c>
      <c r="Q52" s="126">
        <v>0.28</v>
      </c>
      <c r="R52" s="138">
        <f t="shared" si="0"/>
        <v>-0.0535714285714286</v>
      </c>
      <c r="S52" s="138">
        <f t="shared" si="1"/>
        <v>0.0373317013463892</v>
      </c>
      <c r="T52" s="138">
        <f t="shared" si="2"/>
        <v>1.43309187952726</v>
      </c>
      <c r="U52" s="96"/>
    </row>
    <row r="53" spans="1:21">
      <c r="A53" s="96" t="s">
        <v>66</v>
      </c>
      <c r="B53" s="96" t="s">
        <v>631</v>
      </c>
      <c r="C53" s="96" t="s">
        <v>598</v>
      </c>
      <c r="D53" s="96"/>
      <c r="E53" s="96" t="s">
        <v>169</v>
      </c>
      <c r="F53" s="99">
        <v>0.215</v>
      </c>
      <c r="G53" s="99">
        <v>0.295</v>
      </c>
      <c r="H53" s="101">
        <v>195.5</v>
      </c>
      <c r="I53" s="101">
        <v>198</v>
      </c>
      <c r="J53" s="99">
        <v>0.6663</v>
      </c>
      <c r="K53" s="99">
        <v>0.77</v>
      </c>
      <c r="L53" s="114">
        <v>0.0412</v>
      </c>
      <c r="M53" s="117">
        <v>0.062</v>
      </c>
      <c r="N53" s="124">
        <v>112.58</v>
      </c>
      <c r="O53" s="124">
        <v>126.74</v>
      </c>
      <c r="P53" s="117">
        <v>0.2478</v>
      </c>
      <c r="Q53" s="126">
        <v>0.37</v>
      </c>
      <c r="R53" s="137">
        <f t="shared" si="0"/>
        <v>4.21844660194175</v>
      </c>
      <c r="S53" s="138">
        <f t="shared" si="1"/>
        <v>0.736542902824658</v>
      </c>
      <c r="T53" s="138">
        <f t="shared" si="2"/>
        <v>1.68886198547215</v>
      </c>
      <c r="U53" s="96"/>
    </row>
    <row r="54" hidden="1" spans="1:21">
      <c r="A54" s="96" t="s">
        <v>66</v>
      </c>
      <c r="B54" s="96" t="s">
        <v>632</v>
      </c>
      <c r="C54" s="96" t="s">
        <v>598</v>
      </c>
      <c r="D54" s="96"/>
      <c r="E54" s="96" t="s">
        <v>169</v>
      </c>
      <c r="F54" s="99">
        <v>0.045</v>
      </c>
      <c r="G54" s="99">
        <v>0.356</v>
      </c>
      <c r="H54" s="101">
        <v>171.3</v>
      </c>
      <c r="I54" s="101">
        <v>191</v>
      </c>
      <c r="J54" s="99">
        <v>0.3805</v>
      </c>
      <c r="K54" s="99">
        <v>0.61</v>
      </c>
      <c r="L54" s="114">
        <v>0.1561</v>
      </c>
      <c r="M54" s="117">
        <v>0.656</v>
      </c>
      <c r="N54" s="124">
        <v>187.44</v>
      </c>
      <c r="O54" s="124">
        <v>235.37</v>
      </c>
      <c r="P54" s="126">
        <v>0.38</v>
      </c>
      <c r="Q54" s="126">
        <v>0.5</v>
      </c>
      <c r="R54" s="138">
        <f t="shared" si="0"/>
        <v>-0.711723254324151</v>
      </c>
      <c r="S54" s="138">
        <f t="shared" si="1"/>
        <v>-0.0861075544174135</v>
      </c>
      <c r="T54" s="138">
        <f t="shared" si="2"/>
        <v>0.00131578947368421</v>
      </c>
      <c r="U54" s="96"/>
    </row>
    <row r="55" hidden="1" spans="1:21">
      <c r="A55" s="96" t="s">
        <v>62</v>
      </c>
      <c r="B55" s="96" t="s">
        <v>629</v>
      </c>
      <c r="C55" s="96" t="s">
        <v>604</v>
      </c>
      <c r="D55" s="96"/>
      <c r="E55" s="96" t="s">
        <v>169</v>
      </c>
      <c r="F55" s="99">
        <v>0.039</v>
      </c>
      <c r="G55" s="99">
        <v>0.062</v>
      </c>
      <c r="H55" s="101">
        <v>95.2</v>
      </c>
      <c r="I55" s="101">
        <v>96</v>
      </c>
      <c r="J55" s="99">
        <v>0.6193</v>
      </c>
      <c r="K55" s="99">
        <v>0.73</v>
      </c>
      <c r="L55" s="114">
        <v>0.0426</v>
      </c>
      <c r="M55" s="117">
        <v>0.312</v>
      </c>
      <c r="N55" s="124">
        <v>87.53</v>
      </c>
      <c r="O55" s="124">
        <v>101.39</v>
      </c>
      <c r="P55" s="117">
        <v>0.0109</v>
      </c>
      <c r="Q55" s="126">
        <v>0.13</v>
      </c>
      <c r="R55" s="138">
        <f t="shared" si="0"/>
        <v>-0.0845070422535211</v>
      </c>
      <c r="S55" s="138">
        <f t="shared" si="1"/>
        <v>0.0876270992802468</v>
      </c>
      <c r="T55" s="138">
        <f t="shared" si="2"/>
        <v>55.8165137614679</v>
      </c>
      <c r="U55" s="96"/>
    </row>
    <row r="56" hidden="1" spans="1:21">
      <c r="A56" s="96" t="s">
        <v>62</v>
      </c>
      <c r="B56" s="96" t="s">
        <v>631</v>
      </c>
      <c r="C56" s="96" t="s">
        <v>598</v>
      </c>
      <c r="D56" s="96"/>
      <c r="E56" s="96" t="s">
        <v>169</v>
      </c>
      <c r="F56" s="99">
        <v>0.31</v>
      </c>
      <c r="G56" s="99">
        <v>0.371</v>
      </c>
      <c r="H56" s="101">
        <v>104.8</v>
      </c>
      <c r="I56" s="101">
        <v>107</v>
      </c>
      <c r="J56" s="99">
        <v>0.503</v>
      </c>
      <c r="K56" s="99">
        <v>0.62</v>
      </c>
      <c r="L56" s="114">
        <v>0.3472</v>
      </c>
      <c r="M56" s="117">
        <v>0.437</v>
      </c>
      <c r="N56" s="124">
        <v>104.99</v>
      </c>
      <c r="O56" s="124">
        <v>105.01</v>
      </c>
      <c r="P56" s="117">
        <v>0.1301</v>
      </c>
      <c r="Q56" s="126">
        <v>0.14</v>
      </c>
      <c r="R56" s="138">
        <f t="shared" si="0"/>
        <v>-0.107142857142857</v>
      </c>
      <c r="S56" s="138">
        <f t="shared" si="1"/>
        <v>-0.00180969616153917</v>
      </c>
      <c r="T56" s="138">
        <f t="shared" si="2"/>
        <v>2.8662567255957</v>
      </c>
      <c r="U56" s="96"/>
    </row>
    <row r="57" hidden="1" spans="1:21">
      <c r="A57" s="96" t="s">
        <v>62</v>
      </c>
      <c r="B57" s="96" t="s">
        <v>632</v>
      </c>
      <c r="C57" s="96" t="s">
        <v>598</v>
      </c>
      <c r="D57" s="96"/>
      <c r="E57" s="96" t="s">
        <v>169</v>
      </c>
      <c r="F57" s="99">
        <v>0.32</v>
      </c>
      <c r="G57" s="99">
        <v>0.794</v>
      </c>
      <c r="H57" s="101">
        <v>149.3</v>
      </c>
      <c r="I57" s="101">
        <v>161</v>
      </c>
      <c r="J57" s="99">
        <v>0.5151</v>
      </c>
      <c r="K57" s="99">
        <v>0.81</v>
      </c>
      <c r="L57" s="114">
        <v>0.2896</v>
      </c>
      <c r="M57" s="126">
        <v>1.4</v>
      </c>
      <c r="N57" s="124">
        <v>140.76</v>
      </c>
      <c r="O57" s="124">
        <v>181.06</v>
      </c>
      <c r="P57" s="117">
        <v>0.0883</v>
      </c>
      <c r="Q57" s="126">
        <v>0.28</v>
      </c>
      <c r="R57" s="138">
        <f t="shared" si="0"/>
        <v>0.104972375690608</v>
      </c>
      <c r="S57" s="138">
        <f t="shared" si="1"/>
        <v>0.0606706450696222</v>
      </c>
      <c r="T57" s="138">
        <f t="shared" si="2"/>
        <v>4.83352208380521</v>
      </c>
      <c r="U57" s="96"/>
    </row>
    <row r="58" hidden="1" spans="1:21">
      <c r="A58" s="96" t="s">
        <v>647</v>
      </c>
      <c r="B58" s="96" t="s">
        <v>629</v>
      </c>
      <c r="C58" s="96" t="s">
        <v>604</v>
      </c>
      <c r="D58" s="96"/>
      <c r="E58" s="96" t="s">
        <v>169</v>
      </c>
      <c r="F58" s="99">
        <v>0.033</v>
      </c>
      <c r="G58" s="99">
        <v>0.058</v>
      </c>
      <c r="H58" s="101">
        <v>90.4</v>
      </c>
      <c r="I58" s="101">
        <v>91</v>
      </c>
      <c r="J58" s="99">
        <v>0.6113</v>
      </c>
      <c r="K58" s="99">
        <v>0.74</v>
      </c>
      <c r="L58" s="114">
        <v>0.0326</v>
      </c>
      <c r="M58" s="117">
        <v>0.062</v>
      </c>
      <c r="N58" s="124">
        <v>123.12</v>
      </c>
      <c r="O58" s="124">
        <v>123.12</v>
      </c>
      <c r="P58" s="117">
        <v>0.0082</v>
      </c>
      <c r="Q58" s="126">
        <v>0.03</v>
      </c>
      <c r="R58" s="138">
        <f t="shared" si="0"/>
        <v>0.0122699386503069</v>
      </c>
      <c r="S58" s="138">
        <f t="shared" si="1"/>
        <v>-0.265756985055231</v>
      </c>
      <c r="T58" s="138">
        <f t="shared" si="2"/>
        <v>73.5487804878049</v>
      </c>
      <c r="U58" s="96"/>
    </row>
    <row r="59" spans="1:21">
      <c r="A59" s="96" t="s">
        <v>647</v>
      </c>
      <c r="B59" s="96" t="s">
        <v>631</v>
      </c>
      <c r="C59" s="96" t="s">
        <v>598</v>
      </c>
      <c r="D59" s="96"/>
      <c r="E59" s="96" t="s">
        <v>169</v>
      </c>
      <c r="F59" s="99">
        <v>0.052</v>
      </c>
      <c r="G59" s="99">
        <v>0.093</v>
      </c>
      <c r="H59" s="101">
        <v>97.6</v>
      </c>
      <c r="I59" s="101">
        <v>98</v>
      </c>
      <c r="J59" s="99">
        <v>0.3678</v>
      </c>
      <c r="K59" s="99">
        <v>0.44</v>
      </c>
      <c r="L59" s="114">
        <v>0.0364</v>
      </c>
      <c r="M59" s="117">
        <v>0.093</v>
      </c>
      <c r="N59" s="124">
        <v>130.36</v>
      </c>
      <c r="O59" s="124">
        <v>130.36</v>
      </c>
      <c r="P59" s="117">
        <v>0.0109</v>
      </c>
      <c r="Q59" s="126">
        <v>0.03</v>
      </c>
      <c r="R59" s="137">
        <f t="shared" si="0"/>
        <v>0.428571428571428</v>
      </c>
      <c r="S59" s="138">
        <f t="shared" si="1"/>
        <v>-0.251304081006444</v>
      </c>
      <c r="T59" s="138">
        <f t="shared" si="2"/>
        <v>32.743119266055</v>
      </c>
      <c r="U59" s="96"/>
    </row>
    <row r="60" hidden="1" spans="1:21">
      <c r="A60" s="96" t="s">
        <v>647</v>
      </c>
      <c r="B60" s="96" t="s">
        <v>632</v>
      </c>
      <c r="C60" s="96" t="s">
        <v>598</v>
      </c>
      <c r="D60" s="96"/>
      <c r="E60" s="96" t="s">
        <v>169</v>
      </c>
      <c r="F60" s="99">
        <v>0.172</v>
      </c>
      <c r="G60" s="99">
        <v>0.542</v>
      </c>
      <c r="H60" s="101">
        <v>186.8</v>
      </c>
      <c r="I60" s="101">
        <v>221</v>
      </c>
      <c r="J60" s="99">
        <v>0.45</v>
      </c>
      <c r="K60" s="99">
        <v>0.6</v>
      </c>
      <c r="L60" s="114">
        <v>0.3425</v>
      </c>
      <c r="M60" s="126">
        <v>1.12</v>
      </c>
      <c r="N60" s="124">
        <v>205.42</v>
      </c>
      <c r="O60" s="124">
        <v>249.86</v>
      </c>
      <c r="P60" s="117">
        <v>0.1173</v>
      </c>
      <c r="Q60" s="126">
        <v>0.28</v>
      </c>
      <c r="R60" s="138">
        <f t="shared" si="0"/>
        <v>-0.497810218978102</v>
      </c>
      <c r="S60" s="138">
        <f t="shared" si="1"/>
        <v>-0.0906435595365591</v>
      </c>
      <c r="T60" s="138">
        <f t="shared" si="2"/>
        <v>2.83631713554987</v>
      </c>
      <c r="U60" s="96"/>
    </row>
  </sheetData>
  <autoFilter ref="A2:U60">
    <filterColumn colId="17">
      <colorFilter dxfId="1"/>
    </filterColumn>
    <extLst/>
  </autoFilter>
  <mergeCells count="3">
    <mergeCell ref="F1:K1"/>
    <mergeCell ref="L1:Q1"/>
    <mergeCell ref="L20:Q20"/>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DT86"/>
  <sheetViews>
    <sheetView tabSelected="1" zoomScale="70" zoomScaleNormal="70" topLeftCell="Q1" workbookViewId="0">
      <selection activeCell="Z51" sqref="Z51:Z53"/>
    </sheetView>
  </sheetViews>
  <sheetFormatPr defaultColWidth="9.16666666666667" defaultRowHeight="23.2"/>
  <cols>
    <col min="1" max="1" width="36.8333333333333" style="52" customWidth="1" outlineLevel="1"/>
    <col min="2" max="2" width="22.3333333333333" style="53" customWidth="1" outlineLevel="2"/>
    <col min="3" max="3" width="13.1666666666667" style="53" customWidth="1" outlineLevel="2"/>
    <col min="4" max="4" width="40.8333333333333" style="53" customWidth="1" outlineLevel="2"/>
    <col min="5" max="5" width="19.5" style="53" customWidth="1"/>
    <col min="6" max="6" width="21" style="53" customWidth="1"/>
    <col min="7" max="7" width="16.5" style="53" customWidth="1"/>
    <col min="8" max="8" width="25.8333333333333" style="53" customWidth="1"/>
    <col min="9" max="9" width="22.1666666666667" style="53" customWidth="1"/>
    <col min="10" max="10" width="15.3333333333333" style="53" customWidth="1"/>
    <col min="11" max="12" width="14.5" style="53" customWidth="1"/>
    <col min="13" max="13" width="18" style="53" customWidth="1"/>
    <col min="14" max="14" width="45.5" style="53" customWidth="1"/>
    <col min="15" max="15" width="47.3333333333333" style="53" customWidth="1"/>
    <col min="16" max="16" width="41" style="53" customWidth="1"/>
    <col min="17" max="17" width="81.5" style="53" customWidth="1"/>
    <col min="18" max="18" width="43.1666666666667" style="53" customWidth="1"/>
    <col min="19" max="19" width="20.1666666666667" style="54" customWidth="1"/>
    <col min="20" max="20" width="26.1666666666667" style="52" customWidth="1"/>
    <col min="21" max="21" width="23" style="52" customWidth="1"/>
    <col min="22" max="22" width="25" style="52" customWidth="1"/>
    <col min="23" max="23" width="21" style="52" customWidth="1"/>
    <col min="24" max="24" width="18.6666666666667" style="52" customWidth="1"/>
    <col min="25" max="25" width="36.1083333333333" style="55" customWidth="1"/>
    <col min="26" max="26" width="73.8" style="52" customWidth="1"/>
    <col min="27" max="27" width="45" style="52" customWidth="1"/>
    <col min="28" max="28" width="11.1666666666667" style="52" customWidth="1"/>
    <col min="29" max="29" width="13.1666666666667" style="52" customWidth="1"/>
    <col min="30" max="30" width="28.5" style="52" customWidth="1"/>
    <col min="31" max="16384" width="9.16666666666667" style="52"/>
  </cols>
  <sheetData>
    <row r="1" ht="60" customHeight="1" spans="1:30">
      <c r="A1" s="56" t="s">
        <v>648</v>
      </c>
      <c r="B1" s="56" t="s">
        <v>649</v>
      </c>
      <c r="C1" s="57" t="s">
        <v>650</v>
      </c>
      <c r="D1" s="57" t="s">
        <v>651</v>
      </c>
      <c r="E1" s="63" t="s">
        <v>652</v>
      </c>
      <c r="F1" s="63" t="s">
        <v>653</v>
      </c>
      <c r="G1" s="63" t="s">
        <v>654</v>
      </c>
      <c r="H1" s="63" t="s">
        <v>655</v>
      </c>
      <c r="I1" s="63" t="s">
        <v>656</v>
      </c>
      <c r="J1" s="63" t="s">
        <v>657</v>
      </c>
      <c r="K1" s="63" t="s">
        <v>658</v>
      </c>
      <c r="L1" s="63" t="s">
        <v>659</v>
      </c>
      <c r="M1" s="63" t="s">
        <v>660</v>
      </c>
      <c r="N1" s="63" t="s">
        <v>661</v>
      </c>
      <c r="O1" s="63" t="s">
        <v>662</v>
      </c>
      <c r="P1" s="63" t="s">
        <v>663</v>
      </c>
      <c r="Q1" s="69" t="s">
        <v>664</v>
      </c>
      <c r="R1" s="70" t="s">
        <v>665</v>
      </c>
      <c r="S1" s="63" t="s">
        <v>586</v>
      </c>
      <c r="T1" s="58" t="s">
        <v>666</v>
      </c>
      <c r="U1" s="58" t="s">
        <v>667</v>
      </c>
      <c r="V1" s="58" t="s">
        <v>668</v>
      </c>
      <c r="W1" s="58" t="s">
        <v>669</v>
      </c>
      <c r="X1" s="58" t="s">
        <v>670</v>
      </c>
      <c r="Y1" s="83" t="s">
        <v>671</v>
      </c>
      <c r="Z1" s="58" t="s">
        <v>672</v>
      </c>
      <c r="AA1" s="58" t="s">
        <v>559</v>
      </c>
      <c r="AB1" s="84" t="s">
        <v>673</v>
      </c>
      <c r="AC1" s="84" t="s">
        <v>674</v>
      </c>
      <c r="AD1" s="58" t="s">
        <v>675</v>
      </c>
    </row>
    <row r="2" ht="60" hidden="1" customHeight="1" spans="1:30">
      <c r="A2" s="58" t="s">
        <v>676</v>
      </c>
      <c r="B2" s="58" t="s">
        <v>30</v>
      </c>
      <c r="C2" s="59">
        <v>5</v>
      </c>
      <c r="D2" s="59" t="s">
        <v>677</v>
      </c>
      <c r="E2" s="62"/>
      <c r="F2" s="62"/>
      <c r="G2" s="62"/>
      <c r="H2" s="62" t="s">
        <v>678</v>
      </c>
      <c r="I2" s="62" t="s">
        <v>679</v>
      </c>
      <c r="J2" s="62"/>
      <c r="K2" s="65" t="s">
        <v>680</v>
      </c>
      <c r="L2" s="62" t="s">
        <v>681</v>
      </c>
      <c r="M2" s="62" t="s">
        <v>682</v>
      </c>
      <c r="N2" s="62" t="s">
        <v>683</v>
      </c>
      <c r="O2" s="62" t="s">
        <v>684</v>
      </c>
      <c r="P2" s="62" t="s">
        <v>685</v>
      </c>
      <c r="Q2" s="71" t="s">
        <v>686</v>
      </c>
      <c r="R2" s="71"/>
      <c r="S2" s="58" t="s">
        <v>169</v>
      </c>
      <c r="T2" s="58">
        <v>6.32</v>
      </c>
      <c r="U2" s="58">
        <v>5.29</v>
      </c>
      <c r="V2" s="58">
        <v>6.37</v>
      </c>
      <c r="W2" s="58">
        <f t="shared" ref="W2:W18" si="0">AVERAGE(T2:V2)</f>
        <v>5.99333333333333</v>
      </c>
      <c r="X2" s="74" t="s">
        <v>618</v>
      </c>
      <c r="Y2" s="83" t="e">
        <f t="shared" ref="Y2:Y65" si="1">(W2-X2)/X2</f>
        <v>#VALUE!</v>
      </c>
      <c r="Z2" s="58"/>
      <c r="AA2" s="58"/>
      <c r="AB2" s="85" t="s">
        <v>687</v>
      </c>
      <c r="AC2" s="90"/>
      <c r="AD2" s="58" t="e">
        <f>W2-AB2</f>
        <v>#VALUE!</v>
      </c>
    </row>
    <row r="3" ht="99" hidden="1" customHeight="1" spans="1:30">
      <c r="A3" s="58" t="s">
        <v>676</v>
      </c>
      <c r="B3" s="58" t="s">
        <v>30</v>
      </c>
      <c r="C3" s="59">
        <v>6</v>
      </c>
      <c r="D3" s="59" t="s">
        <v>677</v>
      </c>
      <c r="E3" s="62">
        <v>1</v>
      </c>
      <c r="F3" s="62"/>
      <c r="G3" s="62"/>
      <c r="H3" s="62"/>
      <c r="I3" s="62" t="s">
        <v>688</v>
      </c>
      <c r="J3" s="62"/>
      <c r="K3" s="65" t="s">
        <v>680</v>
      </c>
      <c r="L3" s="62" t="s">
        <v>681</v>
      </c>
      <c r="M3" s="62" t="s">
        <v>682</v>
      </c>
      <c r="N3" s="62" t="s">
        <v>689</v>
      </c>
      <c r="O3" s="62" t="s">
        <v>690</v>
      </c>
      <c r="P3" s="62" t="s">
        <v>691</v>
      </c>
      <c r="Q3" s="71" t="s">
        <v>692</v>
      </c>
      <c r="R3" s="71"/>
      <c r="S3" s="58" t="s">
        <v>169</v>
      </c>
      <c r="T3" s="58">
        <v>3.8</v>
      </c>
      <c r="U3" s="58">
        <v>3.6</v>
      </c>
      <c r="V3" s="58">
        <v>2.94</v>
      </c>
      <c r="W3" s="58">
        <f t="shared" si="0"/>
        <v>3.44666666666667</v>
      </c>
      <c r="X3" s="74" t="s">
        <v>618</v>
      </c>
      <c r="Y3" s="83" t="e">
        <f t="shared" si="1"/>
        <v>#VALUE!</v>
      </c>
      <c r="Z3" s="74"/>
      <c r="AA3" s="74" t="s">
        <v>693</v>
      </c>
      <c r="AB3" s="85">
        <v>4</v>
      </c>
      <c r="AC3" s="90">
        <v>4.6</v>
      </c>
      <c r="AD3" s="58">
        <f t="shared" ref="AD3:AD66" si="2">W3-AB3</f>
        <v>-0.553333333333333</v>
      </c>
    </row>
    <row r="4" ht="60" hidden="1" customHeight="1" spans="1:30">
      <c r="A4" s="58" t="s">
        <v>676</v>
      </c>
      <c r="B4" s="58" t="s">
        <v>30</v>
      </c>
      <c r="C4" s="59">
        <v>7</v>
      </c>
      <c r="D4" s="59" t="s">
        <v>694</v>
      </c>
      <c r="E4" s="62">
        <v>1</v>
      </c>
      <c r="F4" s="62"/>
      <c r="G4" s="62"/>
      <c r="H4" s="62"/>
      <c r="I4" s="62" t="s">
        <v>695</v>
      </c>
      <c r="J4" s="62"/>
      <c r="K4" s="65" t="s">
        <v>696</v>
      </c>
      <c r="L4" s="62" t="s">
        <v>681</v>
      </c>
      <c r="M4" s="62" t="s">
        <v>682</v>
      </c>
      <c r="N4" s="62"/>
      <c r="O4" s="62" t="s">
        <v>697</v>
      </c>
      <c r="P4" s="62" t="s">
        <v>698</v>
      </c>
      <c r="Q4" s="71" t="s">
        <v>699</v>
      </c>
      <c r="R4" s="71"/>
      <c r="S4" s="58" t="s">
        <v>169</v>
      </c>
      <c r="T4" s="58">
        <v>0.87</v>
      </c>
      <c r="U4" s="58">
        <v>0.93</v>
      </c>
      <c r="V4" s="58">
        <v>0.56</v>
      </c>
      <c r="W4" s="58">
        <f t="shared" si="0"/>
        <v>0.786666666666667</v>
      </c>
      <c r="X4" s="74" t="s">
        <v>618</v>
      </c>
      <c r="Y4" s="83" t="e">
        <f t="shared" si="1"/>
        <v>#VALUE!</v>
      </c>
      <c r="Z4" s="58"/>
      <c r="AA4" s="58"/>
      <c r="AB4" s="85">
        <v>1.5</v>
      </c>
      <c r="AC4" s="90">
        <v>1.8</v>
      </c>
      <c r="AD4" s="58">
        <f t="shared" si="2"/>
        <v>-0.713333333333333</v>
      </c>
    </row>
    <row r="5" ht="60" hidden="1" customHeight="1" spans="1:30">
      <c r="A5" s="58" t="s">
        <v>676</v>
      </c>
      <c r="B5" s="58" t="s">
        <v>30</v>
      </c>
      <c r="C5" s="59">
        <v>8</v>
      </c>
      <c r="D5" s="59" t="s">
        <v>700</v>
      </c>
      <c r="E5" s="62">
        <v>1</v>
      </c>
      <c r="F5" s="62"/>
      <c r="G5" s="62"/>
      <c r="H5" s="62"/>
      <c r="I5" s="62" t="s">
        <v>695</v>
      </c>
      <c r="J5" s="62"/>
      <c r="K5" s="65" t="s">
        <v>696</v>
      </c>
      <c r="L5" s="62" t="s">
        <v>681</v>
      </c>
      <c r="M5" s="62" t="s">
        <v>682</v>
      </c>
      <c r="N5" s="62"/>
      <c r="O5" s="62" t="s">
        <v>701</v>
      </c>
      <c r="P5" s="62" t="s">
        <v>702</v>
      </c>
      <c r="Q5" s="71" t="s">
        <v>703</v>
      </c>
      <c r="R5" s="71"/>
      <c r="S5" s="58" t="s">
        <v>169</v>
      </c>
      <c r="T5" s="58">
        <v>1.6</v>
      </c>
      <c r="U5" s="58">
        <v>1.2</v>
      </c>
      <c r="V5" s="58">
        <v>1.5</v>
      </c>
      <c r="W5" s="58">
        <f t="shared" si="0"/>
        <v>1.43333333333333</v>
      </c>
      <c r="X5" s="74" t="s">
        <v>618</v>
      </c>
      <c r="Y5" s="83" t="e">
        <f t="shared" si="1"/>
        <v>#VALUE!</v>
      </c>
      <c r="Z5" s="58"/>
      <c r="AA5" s="58"/>
      <c r="AB5" s="85">
        <v>1.5</v>
      </c>
      <c r="AC5" s="90">
        <v>1.8</v>
      </c>
      <c r="AD5" s="58">
        <f t="shared" si="2"/>
        <v>-0.0666666666666667</v>
      </c>
    </row>
    <row r="6" ht="140" hidden="1" spans="1:30">
      <c r="A6" s="58"/>
      <c r="B6" s="58" t="s">
        <v>30</v>
      </c>
      <c r="C6" s="59">
        <v>12</v>
      </c>
      <c r="D6" s="59" t="s">
        <v>704</v>
      </c>
      <c r="E6" s="62"/>
      <c r="F6" s="62"/>
      <c r="G6" s="62"/>
      <c r="H6" s="62"/>
      <c r="I6" s="62"/>
      <c r="J6" s="62"/>
      <c r="K6" s="65"/>
      <c r="L6" s="62" t="s">
        <v>681</v>
      </c>
      <c r="M6" s="62" t="s">
        <v>682</v>
      </c>
      <c r="N6" s="62"/>
      <c r="O6" s="62" t="s">
        <v>705</v>
      </c>
      <c r="P6" s="62" t="s">
        <v>706</v>
      </c>
      <c r="Q6" s="71" t="s">
        <v>707</v>
      </c>
      <c r="R6" s="71"/>
      <c r="S6" s="58" t="s">
        <v>169</v>
      </c>
      <c r="T6" s="58">
        <v>3.95</v>
      </c>
      <c r="U6" s="58">
        <v>2.9</v>
      </c>
      <c r="V6" s="58">
        <v>3.88</v>
      </c>
      <c r="W6" s="58">
        <f t="shared" si="0"/>
        <v>3.57666666666667</v>
      </c>
      <c r="X6" s="74" t="s">
        <v>618</v>
      </c>
      <c r="Y6" s="83" t="e">
        <f t="shared" si="1"/>
        <v>#VALUE!</v>
      </c>
      <c r="Z6" s="58"/>
      <c r="AA6" s="58"/>
      <c r="AB6" s="85" t="s">
        <v>687</v>
      </c>
      <c r="AC6" s="90"/>
      <c r="AD6" s="58" t="e">
        <f t="shared" si="2"/>
        <v>#VALUE!</v>
      </c>
    </row>
    <row r="7" ht="90.75" hidden="1" customHeight="1" spans="1:30">
      <c r="A7" s="58"/>
      <c r="B7" s="58" t="s">
        <v>30</v>
      </c>
      <c r="C7" s="59">
        <v>13</v>
      </c>
      <c r="D7" s="59" t="s">
        <v>708</v>
      </c>
      <c r="E7" s="62"/>
      <c r="F7" s="62"/>
      <c r="G7" s="62"/>
      <c r="H7" s="62"/>
      <c r="I7" s="62"/>
      <c r="J7" s="62"/>
      <c r="K7" s="65"/>
      <c r="L7" s="62" t="s">
        <v>681</v>
      </c>
      <c r="M7" s="62" t="s">
        <v>682</v>
      </c>
      <c r="N7" s="62"/>
      <c r="O7" s="62" t="s">
        <v>709</v>
      </c>
      <c r="P7" s="62" t="s">
        <v>710</v>
      </c>
      <c r="Q7" s="71" t="s">
        <v>711</v>
      </c>
      <c r="R7" s="71"/>
      <c r="S7" s="58" t="s">
        <v>169</v>
      </c>
      <c r="T7" s="58">
        <v>18.82</v>
      </c>
      <c r="U7" s="58">
        <v>6.94</v>
      </c>
      <c r="V7" s="58">
        <v>7.55</v>
      </c>
      <c r="W7" s="58">
        <f t="shared" si="0"/>
        <v>11.1033333333333</v>
      </c>
      <c r="X7" s="74" t="s">
        <v>618</v>
      </c>
      <c r="Y7" s="83" t="e">
        <f t="shared" si="1"/>
        <v>#VALUE!</v>
      </c>
      <c r="Z7" s="79"/>
      <c r="AA7" s="79" t="s">
        <v>712</v>
      </c>
      <c r="AB7" s="85" t="s">
        <v>687</v>
      </c>
      <c r="AC7" s="90"/>
      <c r="AD7" s="58" t="e">
        <f t="shared" si="2"/>
        <v>#VALUE!</v>
      </c>
    </row>
    <row r="8" ht="60" hidden="1" customHeight="1" spans="1:30">
      <c r="A8" s="58"/>
      <c r="B8" s="58" t="s">
        <v>30</v>
      </c>
      <c r="C8" s="59">
        <v>14</v>
      </c>
      <c r="D8" s="59" t="s">
        <v>713</v>
      </c>
      <c r="E8" s="62">
        <v>1.5</v>
      </c>
      <c r="F8" s="62" t="s">
        <v>714</v>
      </c>
      <c r="G8" s="62" t="s">
        <v>714</v>
      </c>
      <c r="H8" s="62"/>
      <c r="I8" s="62" t="s">
        <v>715</v>
      </c>
      <c r="J8" s="62"/>
      <c r="K8" s="65" t="s">
        <v>680</v>
      </c>
      <c r="L8" s="62" t="s">
        <v>681</v>
      </c>
      <c r="M8" s="62" t="s">
        <v>682</v>
      </c>
      <c r="N8" s="62"/>
      <c r="O8" s="62" t="s">
        <v>716</v>
      </c>
      <c r="P8" s="62" t="s">
        <v>717</v>
      </c>
      <c r="Q8" s="71" t="s">
        <v>718</v>
      </c>
      <c r="R8" s="72" t="s">
        <v>719</v>
      </c>
      <c r="S8" s="58" t="s">
        <v>169</v>
      </c>
      <c r="T8" s="58">
        <v>8.08</v>
      </c>
      <c r="U8" s="58">
        <v>12.56</v>
      </c>
      <c r="V8" s="58">
        <v>9.46</v>
      </c>
      <c r="W8" s="58">
        <f t="shared" si="0"/>
        <v>10.0333333333333</v>
      </c>
      <c r="X8" s="79">
        <v>13.73</v>
      </c>
      <c r="Y8" s="83">
        <f t="shared" si="1"/>
        <v>-0.269240106822044</v>
      </c>
      <c r="Z8" s="58"/>
      <c r="AA8" s="58"/>
      <c r="AB8" s="85">
        <v>12</v>
      </c>
      <c r="AC8" s="90">
        <v>12.6</v>
      </c>
      <c r="AD8" s="58">
        <f t="shared" si="2"/>
        <v>-1.96666666666667</v>
      </c>
    </row>
    <row r="9" ht="60" hidden="1" customHeight="1" spans="1:30">
      <c r="A9" s="58" t="s">
        <v>676</v>
      </c>
      <c r="B9" s="58" t="s">
        <v>30</v>
      </c>
      <c r="C9" s="59">
        <v>15</v>
      </c>
      <c r="D9" s="59" t="s">
        <v>720</v>
      </c>
      <c r="E9" s="62">
        <v>1</v>
      </c>
      <c r="F9" s="62"/>
      <c r="G9" s="62"/>
      <c r="H9" s="62"/>
      <c r="I9" s="62" t="s">
        <v>695</v>
      </c>
      <c r="J9" s="62"/>
      <c r="K9" s="65" t="s">
        <v>721</v>
      </c>
      <c r="L9" s="62" t="s">
        <v>681</v>
      </c>
      <c r="M9" s="62" t="s">
        <v>682</v>
      </c>
      <c r="N9" s="62"/>
      <c r="O9" s="62" t="s">
        <v>722</v>
      </c>
      <c r="P9" s="62" t="s">
        <v>723</v>
      </c>
      <c r="Q9" s="71" t="s">
        <v>724</v>
      </c>
      <c r="R9" s="71"/>
      <c r="S9" s="58" t="s">
        <v>169</v>
      </c>
      <c r="T9" s="58">
        <v>1.16</v>
      </c>
      <c r="U9" s="58">
        <v>0.61</v>
      </c>
      <c r="V9" s="58">
        <v>3.19</v>
      </c>
      <c r="W9" s="58">
        <f t="shared" si="0"/>
        <v>1.65333333333333</v>
      </c>
      <c r="X9" s="74" t="s">
        <v>618</v>
      </c>
      <c r="Y9" s="83" t="e">
        <f t="shared" si="1"/>
        <v>#VALUE!</v>
      </c>
      <c r="Z9" s="58"/>
      <c r="AA9" s="58"/>
      <c r="AB9" s="85">
        <v>1</v>
      </c>
      <c r="AC9" s="90">
        <v>1.2</v>
      </c>
      <c r="AD9" s="58">
        <f t="shared" si="2"/>
        <v>0.653333333333333</v>
      </c>
    </row>
    <row r="10" ht="60" hidden="1" customHeight="1" spans="1:30">
      <c r="A10" s="58" t="s">
        <v>676</v>
      </c>
      <c r="B10" s="58" t="s">
        <v>30</v>
      </c>
      <c r="C10" s="59">
        <v>16</v>
      </c>
      <c r="D10" s="59" t="s">
        <v>725</v>
      </c>
      <c r="E10" s="62">
        <v>1</v>
      </c>
      <c r="F10" s="62"/>
      <c r="G10" s="62"/>
      <c r="H10" s="62"/>
      <c r="I10" s="62" t="s">
        <v>726</v>
      </c>
      <c r="J10" s="62"/>
      <c r="K10" s="65" t="s">
        <v>696</v>
      </c>
      <c r="L10" s="62" t="s">
        <v>681</v>
      </c>
      <c r="M10" s="62" t="s">
        <v>682</v>
      </c>
      <c r="N10" s="62"/>
      <c r="O10" s="62" t="s">
        <v>727</v>
      </c>
      <c r="P10" s="62" t="s">
        <v>728</v>
      </c>
      <c r="Q10" s="71" t="s">
        <v>729</v>
      </c>
      <c r="R10" s="71"/>
      <c r="S10" s="58" t="s">
        <v>169</v>
      </c>
      <c r="T10" s="58">
        <v>2.37</v>
      </c>
      <c r="U10" s="58">
        <v>2.29</v>
      </c>
      <c r="V10" s="58">
        <v>2.62</v>
      </c>
      <c r="W10" s="58">
        <f t="shared" si="0"/>
        <v>2.42666666666667</v>
      </c>
      <c r="X10" s="74" t="s">
        <v>618</v>
      </c>
      <c r="Y10" s="83" t="e">
        <f t="shared" si="1"/>
        <v>#VALUE!</v>
      </c>
      <c r="Z10" s="58"/>
      <c r="AA10" s="58"/>
      <c r="AB10" s="85">
        <v>1.5</v>
      </c>
      <c r="AC10" s="90">
        <v>1.8</v>
      </c>
      <c r="AD10" s="58">
        <f t="shared" si="2"/>
        <v>0.926666666666667</v>
      </c>
    </row>
    <row r="11" ht="60" hidden="1" customHeight="1" spans="1:30">
      <c r="A11" s="58" t="s">
        <v>676</v>
      </c>
      <c r="B11" s="58" t="s">
        <v>30</v>
      </c>
      <c r="C11" s="59">
        <v>17</v>
      </c>
      <c r="D11" s="59" t="s">
        <v>730</v>
      </c>
      <c r="E11" s="62">
        <v>1</v>
      </c>
      <c r="F11" s="62"/>
      <c r="G11" s="62"/>
      <c r="H11" s="62"/>
      <c r="I11" s="62" t="s">
        <v>731</v>
      </c>
      <c r="J11" s="62"/>
      <c r="K11" s="65" t="s">
        <v>696</v>
      </c>
      <c r="L11" s="62" t="s">
        <v>681</v>
      </c>
      <c r="M11" s="62" t="s">
        <v>682</v>
      </c>
      <c r="N11" s="62"/>
      <c r="O11" s="62" t="s">
        <v>732</v>
      </c>
      <c r="P11" s="62" t="s">
        <v>733</v>
      </c>
      <c r="Q11" s="71" t="s">
        <v>734</v>
      </c>
      <c r="R11" s="71"/>
      <c r="S11" s="58" t="s">
        <v>169</v>
      </c>
      <c r="T11" s="58">
        <v>3.01</v>
      </c>
      <c r="U11" s="58">
        <v>3.31</v>
      </c>
      <c r="V11" s="58">
        <v>2.7</v>
      </c>
      <c r="W11" s="58">
        <f t="shared" si="0"/>
        <v>3.00666666666667</v>
      </c>
      <c r="X11" s="74" t="s">
        <v>618</v>
      </c>
      <c r="Y11" s="83" t="e">
        <f t="shared" si="1"/>
        <v>#VALUE!</v>
      </c>
      <c r="Z11" s="58"/>
      <c r="AA11" s="58"/>
      <c r="AB11" s="85">
        <v>2</v>
      </c>
      <c r="AC11" s="90">
        <v>2.4</v>
      </c>
      <c r="AD11" s="58">
        <f t="shared" si="2"/>
        <v>1.00666666666667</v>
      </c>
    </row>
    <row r="12" ht="60" hidden="1" customHeight="1" spans="1:30">
      <c r="A12" s="58" t="s">
        <v>676</v>
      </c>
      <c r="B12" s="58" t="s">
        <v>30</v>
      </c>
      <c r="C12" s="59">
        <v>18</v>
      </c>
      <c r="D12" s="59" t="s">
        <v>735</v>
      </c>
      <c r="E12" s="62">
        <v>1</v>
      </c>
      <c r="F12" s="62"/>
      <c r="G12" s="62" t="s">
        <v>714</v>
      </c>
      <c r="H12" s="62"/>
      <c r="I12" s="62" t="s">
        <v>736</v>
      </c>
      <c r="J12" s="62"/>
      <c r="K12" s="65" t="s">
        <v>737</v>
      </c>
      <c r="L12" s="62" t="s">
        <v>681</v>
      </c>
      <c r="M12" s="62" t="s">
        <v>682</v>
      </c>
      <c r="N12" s="62"/>
      <c r="O12" s="62" t="s">
        <v>738</v>
      </c>
      <c r="P12" s="62" t="s">
        <v>739</v>
      </c>
      <c r="Q12" s="71" t="s">
        <v>740</v>
      </c>
      <c r="R12" s="71"/>
      <c r="S12" s="58" t="s">
        <v>169</v>
      </c>
      <c r="T12" s="58">
        <v>15.12</v>
      </c>
      <c r="U12" s="58">
        <v>12.12</v>
      </c>
      <c r="V12" s="58">
        <v>13.08</v>
      </c>
      <c r="W12" s="58">
        <f t="shared" si="0"/>
        <v>13.44</v>
      </c>
      <c r="X12" s="74" t="s">
        <v>618</v>
      </c>
      <c r="Y12" s="83" t="e">
        <f t="shared" si="1"/>
        <v>#VALUE!</v>
      </c>
      <c r="Z12" s="58"/>
      <c r="AA12" s="58"/>
      <c r="AB12" s="85">
        <v>16</v>
      </c>
      <c r="AC12" s="90">
        <v>16.8</v>
      </c>
      <c r="AD12" s="58">
        <f t="shared" si="2"/>
        <v>-2.56</v>
      </c>
    </row>
    <row r="13" ht="60" hidden="1" customHeight="1" spans="1:30">
      <c r="A13" s="58" t="s">
        <v>676</v>
      </c>
      <c r="B13" s="58" t="s">
        <v>30</v>
      </c>
      <c r="C13" s="59">
        <v>19</v>
      </c>
      <c r="D13" s="59" t="s">
        <v>741</v>
      </c>
      <c r="E13" s="62">
        <v>1</v>
      </c>
      <c r="F13" s="62"/>
      <c r="G13" s="62" t="s">
        <v>714</v>
      </c>
      <c r="H13" s="62"/>
      <c r="I13" s="62" t="s">
        <v>736</v>
      </c>
      <c r="J13" s="62"/>
      <c r="K13" s="65" t="s">
        <v>742</v>
      </c>
      <c r="L13" s="62" t="s">
        <v>681</v>
      </c>
      <c r="M13" s="62" t="s">
        <v>682</v>
      </c>
      <c r="N13" s="62"/>
      <c r="O13" s="62" t="s">
        <v>743</v>
      </c>
      <c r="P13" s="62" t="s">
        <v>739</v>
      </c>
      <c r="Q13" s="73" t="s">
        <v>744</v>
      </c>
      <c r="R13" s="72" t="s">
        <v>719</v>
      </c>
      <c r="S13" s="58" t="s">
        <v>169</v>
      </c>
      <c r="T13" s="58">
        <v>14.1</v>
      </c>
      <c r="U13" s="58">
        <v>18.2</v>
      </c>
      <c r="V13" s="58">
        <v>14.3</v>
      </c>
      <c r="W13" s="58">
        <f t="shared" si="0"/>
        <v>15.5333333333333</v>
      </c>
      <c r="X13" s="79">
        <v>21.43</v>
      </c>
      <c r="Y13" s="83">
        <f t="shared" si="1"/>
        <v>-0.275159433815523</v>
      </c>
      <c r="Z13" s="58"/>
      <c r="AA13" s="58"/>
      <c r="AB13" s="85">
        <v>16.5</v>
      </c>
      <c r="AC13" s="90">
        <v>17.325</v>
      </c>
      <c r="AD13" s="58">
        <f t="shared" si="2"/>
        <v>-0.966666666666669</v>
      </c>
    </row>
    <row r="14" ht="60" hidden="1" customHeight="1" spans="1:30">
      <c r="A14" s="58" t="s">
        <v>676</v>
      </c>
      <c r="B14" s="58" t="s">
        <v>30</v>
      </c>
      <c r="C14" s="59">
        <v>20</v>
      </c>
      <c r="D14" s="59" t="s">
        <v>745</v>
      </c>
      <c r="E14" s="62">
        <v>1</v>
      </c>
      <c r="F14" s="62"/>
      <c r="G14" s="62"/>
      <c r="H14" s="62"/>
      <c r="I14" s="62" t="s">
        <v>746</v>
      </c>
      <c r="J14" s="62"/>
      <c r="K14" s="65" t="s">
        <v>680</v>
      </c>
      <c r="L14" s="62" t="s">
        <v>681</v>
      </c>
      <c r="M14" s="62"/>
      <c r="N14" s="62"/>
      <c r="O14" s="62" t="s">
        <v>747</v>
      </c>
      <c r="P14" s="62" t="s">
        <v>748</v>
      </c>
      <c r="Q14" s="71" t="s">
        <v>749</v>
      </c>
      <c r="R14" s="71"/>
      <c r="S14" s="58" t="s">
        <v>169</v>
      </c>
      <c r="T14" s="58">
        <v>24.7</v>
      </c>
      <c r="U14" s="58">
        <v>19</v>
      </c>
      <c r="V14" s="58">
        <v>25.8</v>
      </c>
      <c r="W14" s="58">
        <f t="shared" si="0"/>
        <v>23.1666666666667</v>
      </c>
      <c r="X14" s="74" t="s">
        <v>618</v>
      </c>
      <c r="Y14" s="83" t="e">
        <f t="shared" si="1"/>
        <v>#VALUE!</v>
      </c>
      <c r="Z14" s="58"/>
      <c r="AA14" s="58"/>
      <c r="AB14" s="85">
        <v>5</v>
      </c>
      <c r="AC14" s="90">
        <v>5.75</v>
      </c>
      <c r="AD14" s="58">
        <f t="shared" si="2"/>
        <v>18.1666666666667</v>
      </c>
    </row>
    <row r="15" ht="60" hidden="1" customHeight="1" spans="1:30">
      <c r="A15" s="58"/>
      <c r="B15" s="58" t="s">
        <v>30</v>
      </c>
      <c r="C15" s="59">
        <v>25</v>
      </c>
      <c r="D15" s="59" t="s">
        <v>750</v>
      </c>
      <c r="E15" s="62">
        <v>1.5</v>
      </c>
      <c r="F15" s="62"/>
      <c r="G15" s="62" t="s">
        <v>714</v>
      </c>
      <c r="H15" s="62" t="s">
        <v>746</v>
      </c>
      <c r="I15" s="62" t="s">
        <v>751</v>
      </c>
      <c r="J15" s="62"/>
      <c r="K15" s="65" t="s">
        <v>752</v>
      </c>
      <c r="L15" s="62" t="s">
        <v>681</v>
      </c>
      <c r="M15" s="62" t="s">
        <v>682</v>
      </c>
      <c r="N15" s="62" t="s">
        <v>753</v>
      </c>
      <c r="O15" s="62" t="s">
        <v>754</v>
      </c>
      <c r="P15" s="62" t="s">
        <v>755</v>
      </c>
      <c r="Q15" s="71" t="s">
        <v>756</v>
      </c>
      <c r="R15" s="71"/>
      <c r="S15" s="58" t="s">
        <v>169</v>
      </c>
      <c r="T15" s="58">
        <v>0.81</v>
      </c>
      <c r="U15" s="58">
        <v>1.92</v>
      </c>
      <c r="V15" s="58">
        <v>0.9</v>
      </c>
      <c r="W15" s="58">
        <f t="shared" si="0"/>
        <v>1.21</v>
      </c>
      <c r="X15" s="74" t="s">
        <v>618</v>
      </c>
      <c r="Y15" s="83" t="e">
        <f t="shared" si="1"/>
        <v>#VALUE!</v>
      </c>
      <c r="Z15" s="58"/>
      <c r="AA15" s="58"/>
      <c r="AB15" s="85">
        <v>0.5</v>
      </c>
      <c r="AC15" s="90">
        <v>0.65</v>
      </c>
      <c r="AD15" s="58">
        <f t="shared" si="2"/>
        <v>0.71</v>
      </c>
    </row>
    <row r="16" ht="60" hidden="1" customHeight="1" spans="1:30">
      <c r="A16" s="58" t="s">
        <v>676</v>
      </c>
      <c r="B16" s="60" t="s">
        <v>30</v>
      </c>
      <c r="C16" s="61">
        <v>26</v>
      </c>
      <c r="D16" s="61" t="s">
        <v>757</v>
      </c>
      <c r="E16" s="64">
        <v>1.5</v>
      </c>
      <c r="F16" s="64"/>
      <c r="G16" s="64" t="s">
        <v>714</v>
      </c>
      <c r="H16" s="64"/>
      <c r="I16" s="64"/>
      <c r="J16" s="64"/>
      <c r="K16" s="66" t="s">
        <v>752</v>
      </c>
      <c r="L16" s="64" t="s">
        <v>681</v>
      </c>
      <c r="M16" s="64" t="s">
        <v>682</v>
      </c>
      <c r="N16" s="64" t="s">
        <v>758</v>
      </c>
      <c r="O16" s="64" t="s">
        <v>759</v>
      </c>
      <c r="P16" s="64" t="s">
        <v>760</v>
      </c>
      <c r="Q16" s="71" t="s">
        <v>761</v>
      </c>
      <c r="R16" s="71"/>
      <c r="S16" s="60" t="s">
        <v>169</v>
      </c>
      <c r="T16" s="58">
        <v>4.82</v>
      </c>
      <c r="U16" s="58">
        <v>3.27</v>
      </c>
      <c r="V16" s="58">
        <v>5.49</v>
      </c>
      <c r="W16" s="58">
        <f t="shared" si="0"/>
        <v>4.52666666666667</v>
      </c>
      <c r="X16" s="74" t="s">
        <v>618</v>
      </c>
      <c r="Y16" s="83" t="e">
        <f t="shared" si="1"/>
        <v>#VALUE!</v>
      </c>
      <c r="Z16" s="58"/>
      <c r="AA16" s="58"/>
      <c r="AB16" s="85" t="s">
        <v>687</v>
      </c>
      <c r="AC16" s="90"/>
      <c r="AD16" s="58" t="e">
        <f t="shared" si="2"/>
        <v>#VALUE!</v>
      </c>
    </row>
    <row r="17" ht="117" customHeight="1" spans="1:30">
      <c r="A17" s="58" t="s">
        <v>676</v>
      </c>
      <c r="B17" s="58" t="s">
        <v>30</v>
      </c>
      <c r="C17" s="59">
        <v>27</v>
      </c>
      <c r="D17" s="59" t="s">
        <v>762</v>
      </c>
      <c r="E17" s="62">
        <v>0.5</v>
      </c>
      <c r="F17" s="62"/>
      <c r="G17" s="62" t="s">
        <v>714</v>
      </c>
      <c r="H17" s="62"/>
      <c r="I17" s="62" t="s">
        <v>763</v>
      </c>
      <c r="J17" s="62"/>
      <c r="K17" s="65" t="s">
        <v>752</v>
      </c>
      <c r="L17" s="62" t="s">
        <v>681</v>
      </c>
      <c r="M17" s="62" t="s">
        <v>682</v>
      </c>
      <c r="N17" s="62" t="s">
        <v>764</v>
      </c>
      <c r="O17" s="62" t="s">
        <v>765</v>
      </c>
      <c r="P17" s="62" t="s">
        <v>766</v>
      </c>
      <c r="Q17" s="71" t="s">
        <v>767</v>
      </c>
      <c r="R17" s="72" t="s">
        <v>719</v>
      </c>
      <c r="S17" s="58" t="s">
        <v>169</v>
      </c>
      <c r="T17" s="58">
        <v>5.8</v>
      </c>
      <c r="U17" s="58">
        <v>3.8</v>
      </c>
      <c r="V17" s="58">
        <v>2.7</v>
      </c>
      <c r="W17" s="58">
        <f t="shared" si="0"/>
        <v>4.1</v>
      </c>
      <c r="X17" s="79">
        <v>4.167</v>
      </c>
      <c r="Y17" s="86">
        <f t="shared" si="1"/>
        <v>-0.0160787137029036</v>
      </c>
      <c r="Z17" s="58"/>
      <c r="AA17" s="58"/>
      <c r="AB17" s="85">
        <v>1</v>
      </c>
      <c r="AC17" s="90">
        <v>1.2</v>
      </c>
      <c r="AD17" s="58">
        <f t="shared" si="2"/>
        <v>3.1</v>
      </c>
    </row>
    <row r="18" ht="135" customHeight="1" spans="1:30">
      <c r="A18" s="58" t="s">
        <v>676</v>
      </c>
      <c r="B18" s="58" t="s">
        <v>30</v>
      </c>
      <c r="C18" s="59">
        <v>28</v>
      </c>
      <c r="D18" s="59" t="s">
        <v>768</v>
      </c>
      <c r="E18" s="62">
        <v>1</v>
      </c>
      <c r="F18" s="62" t="s">
        <v>714</v>
      </c>
      <c r="G18" s="62" t="s">
        <v>714</v>
      </c>
      <c r="H18" s="62"/>
      <c r="I18" s="62" t="s">
        <v>763</v>
      </c>
      <c r="J18" s="62"/>
      <c r="K18" s="65" t="s">
        <v>742</v>
      </c>
      <c r="L18" s="62" t="s">
        <v>681</v>
      </c>
      <c r="M18" s="62" t="s">
        <v>682</v>
      </c>
      <c r="N18" s="62" t="s">
        <v>769</v>
      </c>
      <c r="O18" s="62" t="s">
        <v>765</v>
      </c>
      <c r="P18" s="62" t="s">
        <v>770</v>
      </c>
      <c r="Q18" s="71" t="s">
        <v>771</v>
      </c>
      <c r="R18" s="72" t="s">
        <v>719</v>
      </c>
      <c r="S18" s="58" t="s">
        <v>169</v>
      </c>
      <c r="T18" s="58">
        <v>10.1</v>
      </c>
      <c r="U18" s="58">
        <v>12.8</v>
      </c>
      <c r="V18" s="58">
        <v>15.9</v>
      </c>
      <c r="W18" s="58">
        <f t="shared" si="0"/>
        <v>12.9333333333333</v>
      </c>
      <c r="X18" s="79">
        <v>12.4</v>
      </c>
      <c r="Y18" s="86">
        <f t="shared" si="1"/>
        <v>0.0430107526881719</v>
      </c>
      <c r="Z18" s="58"/>
      <c r="AA18" s="58"/>
      <c r="AB18" s="85">
        <v>3</v>
      </c>
      <c r="AC18" s="90">
        <v>3.45</v>
      </c>
      <c r="AD18" s="58">
        <f t="shared" si="2"/>
        <v>9.93333333333333</v>
      </c>
    </row>
    <row r="19" ht="60" hidden="1" customHeight="1" spans="1:30">
      <c r="A19" s="58"/>
      <c r="B19" s="58" t="s">
        <v>772</v>
      </c>
      <c r="C19" s="59">
        <v>34</v>
      </c>
      <c r="D19" s="59" t="s">
        <v>773</v>
      </c>
      <c r="E19" s="62">
        <v>1</v>
      </c>
      <c r="F19" s="62" t="s">
        <v>714</v>
      </c>
      <c r="G19" s="62" t="s">
        <v>714</v>
      </c>
      <c r="H19" s="62"/>
      <c r="I19" s="62" t="s">
        <v>774</v>
      </c>
      <c r="J19" s="62"/>
      <c r="K19" s="65">
        <v>3</v>
      </c>
      <c r="L19" s="62" t="s">
        <v>775</v>
      </c>
      <c r="M19" s="62"/>
      <c r="N19" s="62" t="s">
        <v>776</v>
      </c>
      <c r="O19" s="62" t="s">
        <v>777</v>
      </c>
      <c r="P19" s="62" t="s">
        <v>778</v>
      </c>
      <c r="Q19" s="71"/>
      <c r="R19" s="71"/>
      <c r="S19" s="58" t="s">
        <v>779</v>
      </c>
      <c r="T19" s="74" t="s">
        <v>780</v>
      </c>
      <c r="U19" s="58"/>
      <c r="V19" s="58"/>
      <c r="W19" s="58"/>
      <c r="X19" s="58"/>
      <c r="Y19" s="83" t="e">
        <f t="shared" si="1"/>
        <v>#DIV/0!</v>
      </c>
      <c r="Z19" s="58"/>
      <c r="AA19" s="58"/>
      <c r="AB19" s="85">
        <v>19.3</v>
      </c>
      <c r="AC19" s="85">
        <v>19.3</v>
      </c>
      <c r="AD19" s="58">
        <f t="shared" si="2"/>
        <v>-19.3</v>
      </c>
    </row>
    <row r="20" ht="60" hidden="1" customHeight="1" spans="1:30">
      <c r="A20" s="58"/>
      <c r="B20" s="58" t="s">
        <v>772</v>
      </c>
      <c r="C20" s="59">
        <v>35</v>
      </c>
      <c r="D20" s="59" t="s">
        <v>781</v>
      </c>
      <c r="E20" s="62">
        <v>1</v>
      </c>
      <c r="F20" s="62" t="s">
        <v>714</v>
      </c>
      <c r="G20" s="62" t="s">
        <v>714</v>
      </c>
      <c r="H20" s="62"/>
      <c r="I20" s="62" t="s">
        <v>774</v>
      </c>
      <c r="J20" s="62"/>
      <c r="K20" s="65">
        <v>3</v>
      </c>
      <c r="L20" s="62" t="s">
        <v>775</v>
      </c>
      <c r="M20" s="62"/>
      <c r="N20" s="62" t="s">
        <v>776</v>
      </c>
      <c r="O20" s="62" t="s">
        <v>782</v>
      </c>
      <c r="P20" s="62" t="s">
        <v>778</v>
      </c>
      <c r="Q20" s="71"/>
      <c r="R20" s="71"/>
      <c r="S20" s="58" t="s">
        <v>779</v>
      </c>
      <c r="T20" s="58"/>
      <c r="U20" s="58"/>
      <c r="V20" s="58"/>
      <c r="W20" s="58"/>
      <c r="X20" s="58"/>
      <c r="Y20" s="83" t="e">
        <f t="shared" si="1"/>
        <v>#DIV/0!</v>
      </c>
      <c r="Z20" s="58"/>
      <c r="AA20" s="58"/>
      <c r="AB20" s="85">
        <v>18</v>
      </c>
      <c r="AC20" s="85">
        <v>18</v>
      </c>
      <c r="AD20" s="58">
        <f t="shared" si="2"/>
        <v>-18</v>
      </c>
    </row>
    <row r="21" ht="60" hidden="1" customHeight="1" spans="1:30">
      <c r="A21" s="58"/>
      <c r="B21" s="58" t="s">
        <v>772</v>
      </c>
      <c r="C21" s="59">
        <v>36</v>
      </c>
      <c r="D21" s="59" t="s">
        <v>783</v>
      </c>
      <c r="E21" s="62">
        <v>1</v>
      </c>
      <c r="F21" s="62" t="s">
        <v>714</v>
      </c>
      <c r="G21" s="62" t="s">
        <v>714</v>
      </c>
      <c r="H21" s="62"/>
      <c r="I21" s="62" t="s">
        <v>774</v>
      </c>
      <c r="J21" s="62"/>
      <c r="K21" s="65">
        <v>3</v>
      </c>
      <c r="L21" s="62" t="s">
        <v>775</v>
      </c>
      <c r="M21" s="62"/>
      <c r="N21" s="62" t="s">
        <v>776</v>
      </c>
      <c r="O21" s="62" t="s">
        <v>782</v>
      </c>
      <c r="P21" s="62" t="s">
        <v>778</v>
      </c>
      <c r="Q21" s="71"/>
      <c r="R21" s="71"/>
      <c r="S21" s="58" t="s">
        <v>779</v>
      </c>
      <c r="T21" s="58"/>
      <c r="U21" s="58"/>
      <c r="V21" s="58"/>
      <c r="W21" s="58"/>
      <c r="X21" s="58"/>
      <c r="Y21" s="83" t="e">
        <f t="shared" si="1"/>
        <v>#DIV/0!</v>
      </c>
      <c r="Z21" s="58"/>
      <c r="AA21" s="58"/>
      <c r="AB21" s="85">
        <v>29.7</v>
      </c>
      <c r="AC21" s="85">
        <v>29.7</v>
      </c>
      <c r="AD21" s="58">
        <f t="shared" si="2"/>
        <v>-29.7</v>
      </c>
    </row>
    <row r="22" ht="60" hidden="1" customHeight="1" spans="1:30">
      <c r="A22" s="58"/>
      <c r="B22" s="58" t="s">
        <v>772</v>
      </c>
      <c r="C22" s="59">
        <v>37</v>
      </c>
      <c r="D22" s="59" t="s">
        <v>784</v>
      </c>
      <c r="E22" s="62">
        <v>2</v>
      </c>
      <c r="F22" s="62" t="s">
        <v>714</v>
      </c>
      <c r="G22" s="62" t="s">
        <v>714</v>
      </c>
      <c r="H22" s="62"/>
      <c r="I22" s="62" t="s">
        <v>774</v>
      </c>
      <c r="J22" s="62"/>
      <c r="K22" s="65">
        <v>3</v>
      </c>
      <c r="L22" s="62" t="s">
        <v>775</v>
      </c>
      <c r="M22" s="62"/>
      <c r="N22" s="62" t="s">
        <v>776</v>
      </c>
      <c r="O22" s="62" t="s">
        <v>785</v>
      </c>
      <c r="P22" s="62" t="s">
        <v>778</v>
      </c>
      <c r="Q22" s="71"/>
      <c r="R22" s="71"/>
      <c r="S22" s="58" t="s">
        <v>779</v>
      </c>
      <c r="T22" s="58"/>
      <c r="U22" s="58"/>
      <c r="V22" s="58"/>
      <c r="W22" s="58"/>
      <c r="X22" s="58"/>
      <c r="Y22" s="83" t="e">
        <f t="shared" si="1"/>
        <v>#DIV/0!</v>
      </c>
      <c r="Z22" s="58"/>
      <c r="AA22" s="58"/>
      <c r="AB22" s="85">
        <v>30.3</v>
      </c>
      <c r="AC22" s="85">
        <v>30.3</v>
      </c>
      <c r="AD22" s="58">
        <f t="shared" si="2"/>
        <v>-30.3</v>
      </c>
    </row>
    <row r="23" ht="60" hidden="1" customHeight="1" spans="1:30">
      <c r="A23" s="58"/>
      <c r="B23" s="58" t="s">
        <v>772</v>
      </c>
      <c r="C23" s="59">
        <v>38</v>
      </c>
      <c r="D23" s="59" t="s">
        <v>786</v>
      </c>
      <c r="E23" s="62">
        <v>1</v>
      </c>
      <c r="F23" s="62" t="s">
        <v>714</v>
      </c>
      <c r="G23" s="62" t="s">
        <v>714</v>
      </c>
      <c r="H23" s="62"/>
      <c r="I23" s="62" t="s">
        <v>787</v>
      </c>
      <c r="J23" s="62"/>
      <c r="K23" s="65">
        <v>3</v>
      </c>
      <c r="L23" s="62" t="s">
        <v>775</v>
      </c>
      <c r="M23" s="62"/>
      <c r="N23" s="62" t="s">
        <v>776</v>
      </c>
      <c r="O23" s="62" t="s">
        <v>788</v>
      </c>
      <c r="P23" s="62" t="s">
        <v>789</v>
      </c>
      <c r="Q23" s="71"/>
      <c r="R23" s="71"/>
      <c r="S23" s="58" t="s">
        <v>779</v>
      </c>
      <c r="T23" s="58"/>
      <c r="U23" s="58"/>
      <c r="V23" s="58"/>
      <c r="W23" s="58"/>
      <c r="X23" s="58"/>
      <c r="Y23" s="83" t="e">
        <f t="shared" si="1"/>
        <v>#DIV/0!</v>
      </c>
      <c r="Z23" s="58"/>
      <c r="AA23" s="58"/>
      <c r="AB23" s="85">
        <v>2048</v>
      </c>
      <c r="AC23" s="90">
        <v>2048</v>
      </c>
      <c r="AD23" s="58">
        <f t="shared" si="2"/>
        <v>-2048</v>
      </c>
    </row>
    <row r="24" ht="60" hidden="1" customHeight="1" spans="1:30">
      <c r="A24" s="58"/>
      <c r="B24" s="58" t="s">
        <v>772</v>
      </c>
      <c r="C24" s="59">
        <v>39</v>
      </c>
      <c r="D24" s="59" t="s">
        <v>790</v>
      </c>
      <c r="E24" s="62">
        <v>1</v>
      </c>
      <c r="F24" s="62" t="s">
        <v>714</v>
      </c>
      <c r="G24" s="62" t="s">
        <v>714</v>
      </c>
      <c r="H24" s="62"/>
      <c r="I24" s="62" t="s">
        <v>787</v>
      </c>
      <c r="J24" s="62"/>
      <c r="K24" s="65">
        <v>3</v>
      </c>
      <c r="L24" s="62" t="s">
        <v>775</v>
      </c>
      <c r="M24" s="62"/>
      <c r="N24" s="62" t="s">
        <v>776</v>
      </c>
      <c r="O24" s="62" t="s">
        <v>791</v>
      </c>
      <c r="P24" s="62" t="s">
        <v>789</v>
      </c>
      <c r="Q24" s="71"/>
      <c r="R24" s="71"/>
      <c r="S24" s="58" t="s">
        <v>779</v>
      </c>
      <c r="T24" s="58"/>
      <c r="U24" s="58"/>
      <c r="V24" s="58"/>
      <c r="W24" s="58"/>
      <c r="X24" s="58"/>
      <c r="Y24" s="83" t="e">
        <f t="shared" si="1"/>
        <v>#DIV/0!</v>
      </c>
      <c r="Z24" s="58"/>
      <c r="AA24" s="58"/>
      <c r="AB24" s="85">
        <v>2048</v>
      </c>
      <c r="AC24" s="90">
        <v>2048</v>
      </c>
      <c r="AD24" s="58">
        <f t="shared" si="2"/>
        <v>-2048</v>
      </c>
    </row>
    <row r="25" ht="60" hidden="1" customHeight="1" spans="1:30">
      <c r="A25" s="58"/>
      <c r="B25" s="58" t="s">
        <v>772</v>
      </c>
      <c r="C25" s="59">
        <v>40</v>
      </c>
      <c r="D25" s="59" t="s">
        <v>792</v>
      </c>
      <c r="E25" s="62">
        <v>1</v>
      </c>
      <c r="F25" s="62" t="s">
        <v>714</v>
      </c>
      <c r="G25" s="62" t="s">
        <v>714</v>
      </c>
      <c r="H25" s="62"/>
      <c r="I25" s="62" t="s">
        <v>787</v>
      </c>
      <c r="J25" s="62"/>
      <c r="K25" s="65">
        <v>3</v>
      </c>
      <c r="L25" s="62" t="s">
        <v>775</v>
      </c>
      <c r="M25" s="62"/>
      <c r="N25" s="62" t="s">
        <v>776</v>
      </c>
      <c r="O25" s="62" t="s">
        <v>793</v>
      </c>
      <c r="P25" s="62" t="s">
        <v>789</v>
      </c>
      <c r="Q25" s="71"/>
      <c r="R25" s="71"/>
      <c r="S25" s="58" t="s">
        <v>779</v>
      </c>
      <c r="T25" s="58"/>
      <c r="U25" s="58"/>
      <c r="V25" s="58"/>
      <c r="W25" s="58"/>
      <c r="X25" s="58"/>
      <c r="Y25" s="83" t="e">
        <f t="shared" si="1"/>
        <v>#DIV/0!</v>
      </c>
      <c r="Z25" s="58"/>
      <c r="AA25" s="58"/>
      <c r="AB25" s="85">
        <v>2048</v>
      </c>
      <c r="AC25" s="90">
        <v>2048</v>
      </c>
      <c r="AD25" s="58">
        <f t="shared" si="2"/>
        <v>-2048</v>
      </c>
    </row>
    <row r="26" ht="60" hidden="1" customHeight="1" spans="1:30">
      <c r="A26" s="58"/>
      <c r="B26" s="58" t="s">
        <v>772</v>
      </c>
      <c r="C26" s="59">
        <v>41</v>
      </c>
      <c r="D26" s="59" t="s">
        <v>794</v>
      </c>
      <c r="E26" s="62">
        <v>2</v>
      </c>
      <c r="F26" s="62" t="s">
        <v>714</v>
      </c>
      <c r="G26" s="62" t="s">
        <v>714</v>
      </c>
      <c r="H26" s="62"/>
      <c r="I26" s="62" t="s">
        <v>787</v>
      </c>
      <c r="J26" s="62"/>
      <c r="K26" s="65">
        <v>3</v>
      </c>
      <c r="L26" s="62" t="s">
        <v>775</v>
      </c>
      <c r="M26" s="62"/>
      <c r="N26" s="62" t="s">
        <v>776</v>
      </c>
      <c r="O26" s="62" t="s">
        <v>795</v>
      </c>
      <c r="P26" s="62" t="s">
        <v>789</v>
      </c>
      <c r="Q26" s="71"/>
      <c r="R26" s="71"/>
      <c r="S26" s="58" t="s">
        <v>779</v>
      </c>
      <c r="T26" s="58"/>
      <c r="U26" s="58"/>
      <c r="V26" s="58"/>
      <c r="W26" s="58"/>
      <c r="X26" s="58"/>
      <c r="Y26" s="83" t="e">
        <f t="shared" si="1"/>
        <v>#DIV/0!</v>
      </c>
      <c r="Z26" s="58"/>
      <c r="AA26" s="58"/>
      <c r="AB26" s="85">
        <v>2048</v>
      </c>
      <c r="AC26" s="90">
        <v>2048</v>
      </c>
      <c r="AD26" s="58">
        <f t="shared" si="2"/>
        <v>-2048</v>
      </c>
    </row>
    <row r="27" ht="60" hidden="1" customHeight="1" spans="1:30">
      <c r="A27" s="58"/>
      <c r="B27" s="58" t="s">
        <v>772</v>
      </c>
      <c r="C27" s="59">
        <v>42</v>
      </c>
      <c r="D27" s="59" t="s">
        <v>796</v>
      </c>
      <c r="E27" s="62">
        <v>1</v>
      </c>
      <c r="F27" s="62" t="s">
        <v>714</v>
      </c>
      <c r="G27" s="62" t="s">
        <v>714</v>
      </c>
      <c r="H27" s="62"/>
      <c r="I27" s="62" t="s">
        <v>797</v>
      </c>
      <c r="J27" s="62"/>
      <c r="K27" s="65">
        <v>3</v>
      </c>
      <c r="L27" s="62" t="s">
        <v>775</v>
      </c>
      <c r="M27" s="62"/>
      <c r="N27" s="62" t="s">
        <v>776</v>
      </c>
      <c r="O27" s="62" t="s">
        <v>798</v>
      </c>
      <c r="P27" s="62" t="s">
        <v>799</v>
      </c>
      <c r="Q27" s="71"/>
      <c r="R27" s="71"/>
      <c r="S27" s="58" t="s">
        <v>779</v>
      </c>
      <c r="T27" s="58"/>
      <c r="U27" s="58"/>
      <c r="V27" s="58"/>
      <c r="W27" s="58"/>
      <c r="X27" s="58"/>
      <c r="Y27" s="83" t="e">
        <f t="shared" si="1"/>
        <v>#DIV/0!</v>
      </c>
      <c r="Z27" s="58"/>
      <c r="AA27" s="58"/>
      <c r="AB27" s="85">
        <v>80.3</v>
      </c>
      <c r="AC27" s="90">
        <v>80.3</v>
      </c>
      <c r="AD27" s="58">
        <f t="shared" si="2"/>
        <v>-80.3</v>
      </c>
    </row>
    <row r="28" ht="60" hidden="1" customHeight="1" spans="1:30">
      <c r="A28" s="58"/>
      <c r="B28" s="58" t="s">
        <v>772</v>
      </c>
      <c r="C28" s="59">
        <v>43</v>
      </c>
      <c r="D28" s="59" t="s">
        <v>800</v>
      </c>
      <c r="E28" s="62">
        <v>1</v>
      </c>
      <c r="F28" s="62" t="s">
        <v>714</v>
      </c>
      <c r="G28" s="62" t="s">
        <v>714</v>
      </c>
      <c r="H28" s="62"/>
      <c r="I28" s="62" t="s">
        <v>797</v>
      </c>
      <c r="J28" s="62"/>
      <c r="K28" s="65">
        <v>3</v>
      </c>
      <c r="L28" s="62" t="s">
        <v>775</v>
      </c>
      <c r="M28" s="62"/>
      <c r="N28" s="62" t="s">
        <v>776</v>
      </c>
      <c r="O28" s="62" t="s">
        <v>798</v>
      </c>
      <c r="P28" s="62" t="s">
        <v>799</v>
      </c>
      <c r="Q28" s="71"/>
      <c r="R28" s="71"/>
      <c r="S28" s="58" t="s">
        <v>779</v>
      </c>
      <c r="T28" s="58"/>
      <c r="U28" s="58"/>
      <c r="V28" s="58"/>
      <c r="W28" s="58"/>
      <c r="X28" s="58"/>
      <c r="Y28" s="83" t="e">
        <f t="shared" si="1"/>
        <v>#DIV/0!</v>
      </c>
      <c r="Z28" s="58"/>
      <c r="AA28" s="58"/>
      <c r="AB28" s="85">
        <v>81.4</v>
      </c>
      <c r="AC28" s="90">
        <v>81.4</v>
      </c>
      <c r="AD28" s="58">
        <f t="shared" si="2"/>
        <v>-81.4</v>
      </c>
    </row>
    <row r="29" ht="60" hidden="1" customHeight="1" spans="1:30">
      <c r="A29" s="58"/>
      <c r="B29" s="58" t="s">
        <v>772</v>
      </c>
      <c r="C29" s="59">
        <v>44</v>
      </c>
      <c r="D29" s="59" t="s">
        <v>801</v>
      </c>
      <c r="E29" s="62">
        <v>1</v>
      </c>
      <c r="F29" s="62" t="s">
        <v>714</v>
      </c>
      <c r="G29" s="62" t="s">
        <v>714</v>
      </c>
      <c r="H29" s="62"/>
      <c r="I29" s="62" t="s">
        <v>797</v>
      </c>
      <c r="J29" s="62"/>
      <c r="K29" s="65">
        <v>3</v>
      </c>
      <c r="L29" s="62" t="s">
        <v>775</v>
      </c>
      <c r="M29" s="62"/>
      <c r="N29" s="62" t="s">
        <v>776</v>
      </c>
      <c r="O29" s="62" t="s">
        <v>798</v>
      </c>
      <c r="P29" s="62" t="s">
        <v>799</v>
      </c>
      <c r="Q29" s="71"/>
      <c r="R29" s="71"/>
      <c r="S29" s="58" t="s">
        <v>779</v>
      </c>
      <c r="T29" s="58"/>
      <c r="U29" s="58"/>
      <c r="V29" s="58"/>
      <c r="W29" s="58"/>
      <c r="X29" s="58"/>
      <c r="Y29" s="83" t="e">
        <f t="shared" si="1"/>
        <v>#DIV/0!</v>
      </c>
      <c r="Z29" s="58"/>
      <c r="AA29" s="58"/>
      <c r="AB29" s="85">
        <v>92.5</v>
      </c>
      <c r="AC29" s="90">
        <v>92.5</v>
      </c>
      <c r="AD29" s="58">
        <f t="shared" si="2"/>
        <v>-92.5</v>
      </c>
    </row>
    <row r="30" ht="60" hidden="1" customHeight="1" spans="1:30">
      <c r="A30" s="58"/>
      <c r="B30" s="58" t="s">
        <v>772</v>
      </c>
      <c r="C30" s="59">
        <v>45</v>
      </c>
      <c r="D30" s="59" t="s">
        <v>802</v>
      </c>
      <c r="E30" s="62">
        <v>2</v>
      </c>
      <c r="F30" s="62" t="s">
        <v>714</v>
      </c>
      <c r="G30" s="62" t="s">
        <v>714</v>
      </c>
      <c r="H30" s="62"/>
      <c r="I30" s="62" t="s">
        <v>797</v>
      </c>
      <c r="J30" s="62"/>
      <c r="K30" s="65">
        <v>3</v>
      </c>
      <c r="L30" s="62" t="s">
        <v>775</v>
      </c>
      <c r="M30" s="62"/>
      <c r="N30" s="62" t="s">
        <v>776</v>
      </c>
      <c r="O30" s="62" t="s">
        <v>798</v>
      </c>
      <c r="P30" s="62" t="s">
        <v>799</v>
      </c>
      <c r="Q30" s="71"/>
      <c r="R30" s="71"/>
      <c r="S30" s="58" t="s">
        <v>779</v>
      </c>
      <c r="T30" s="58"/>
      <c r="U30" s="58"/>
      <c r="V30" s="58"/>
      <c r="W30" s="58"/>
      <c r="X30" s="58"/>
      <c r="Y30" s="83" t="e">
        <f t="shared" si="1"/>
        <v>#DIV/0!</v>
      </c>
      <c r="Z30" s="58"/>
      <c r="AA30" s="58"/>
      <c r="AB30" s="85">
        <v>89.2</v>
      </c>
      <c r="AC30" s="90">
        <v>89.2</v>
      </c>
      <c r="AD30" s="58">
        <f t="shared" si="2"/>
        <v>-89.2</v>
      </c>
    </row>
    <row r="31" ht="60" customHeight="1" spans="1:30">
      <c r="A31" s="58" t="s">
        <v>676</v>
      </c>
      <c r="B31" s="58" t="s">
        <v>30</v>
      </c>
      <c r="C31" s="59">
        <v>48</v>
      </c>
      <c r="D31" s="59" t="s">
        <v>803</v>
      </c>
      <c r="E31" s="62">
        <v>1</v>
      </c>
      <c r="F31" s="62"/>
      <c r="G31" s="62" t="s">
        <v>714</v>
      </c>
      <c r="H31" s="62"/>
      <c r="I31" s="62" t="s">
        <v>726</v>
      </c>
      <c r="J31" s="62"/>
      <c r="K31" s="65" t="s">
        <v>804</v>
      </c>
      <c r="L31" s="62" t="s">
        <v>681</v>
      </c>
      <c r="M31" s="62" t="s">
        <v>682</v>
      </c>
      <c r="N31" s="62" t="s">
        <v>805</v>
      </c>
      <c r="O31" s="62" t="s">
        <v>806</v>
      </c>
      <c r="P31" s="62" t="s">
        <v>807</v>
      </c>
      <c r="Q31" s="71" t="s">
        <v>808</v>
      </c>
      <c r="R31" s="72" t="s">
        <v>719</v>
      </c>
      <c r="S31" s="58" t="s">
        <v>169</v>
      </c>
      <c r="T31" s="58">
        <v>1.8</v>
      </c>
      <c r="U31" s="58">
        <v>1.4</v>
      </c>
      <c r="V31" s="58">
        <v>1.5</v>
      </c>
      <c r="W31" s="58">
        <f t="shared" ref="W31:W41" si="3">AVERAGE(T31:V31)</f>
        <v>1.56666666666667</v>
      </c>
      <c r="X31" s="79">
        <v>1.4</v>
      </c>
      <c r="Y31" s="87">
        <f t="shared" si="1"/>
        <v>0.119047619047619</v>
      </c>
      <c r="Z31" s="58" t="s">
        <v>809</v>
      </c>
      <c r="AA31" s="58"/>
      <c r="AB31" s="85" t="s">
        <v>687</v>
      </c>
      <c r="AC31" s="90"/>
      <c r="AD31" s="58" t="e">
        <f t="shared" si="2"/>
        <v>#VALUE!</v>
      </c>
    </row>
    <row r="32" ht="69.5" hidden="1" customHeight="1" spans="1:30">
      <c r="A32" s="58" t="s">
        <v>676</v>
      </c>
      <c r="B32" s="58" t="s">
        <v>30</v>
      </c>
      <c r="C32" s="59">
        <v>49</v>
      </c>
      <c r="D32" s="59" t="s">
        <v>803</v>
      </c>
      <c r="E32" s="62">
        <v>1</v>
      </c>
      <c r="F32" s="62"/>
      <c r="G32" s="62" t="s">
        <v>714</v>
      </c>
      <c r="H32" s="62"/>
      <c r="I32" s="62" t="s">
        <v>726</v>
      </c>
      <c r="J32" s="62"/>
      <c r="K32" s="65" t="s">
        <v>804</v>
      </c>
      <c r="L32" s="62" t="s">
        <v>681</v>
      </c>
      <c r="M32" s="62" t="s">
        <v>682</v>
      </c>
      <c r="N32" s="62" t="s">
        <v>689</v>
      </c>
      <c r="O32" s="62" t="s">
        <v>806</v>
      </c>
      <c r="P32" s="62" t="s">
        <v>810</v>
      </c>
      <c r="Q32" s="71" t="s">
        <v>811</v>
      </c>
      <c r="R32" s="71"/>
      <c r="S32" s="58" t="s">
        <v>169</v>
      </c>
      <c r="T32" s="58">
        <v>1.6</v>
      </c>
      <c r="U32" s="58">
        <v>1.4</v>
      </c>
      <c r="V32" s="58">
        <v>1.6</v>
      </c>
      <c r="W32" s="58">
        <f t="shared" si="3"/>
        <v>1.53333333333333</v>
      </c>
      <c r="X32" s="74" t="s">
        <v>618</v>
      </c>
      <c r="Y32" s="83" t="e">
        <f t="shared" si="1"/>
        <v>#VALUE!</v>
      </c>
      <c r="Z32" s="58"/>
      <c r="AA32" s="58"/>
      <c r="AB32" s="85">
        <v>2</v>
      </c>
      <c r="AC32" s="90">
        <v>2.4</v>
      </c>
      <c r="AD32" s="58">
        <f t="shared" si="2"/>
        <v>-0.466666666666667</v>
      </c>
    </row>
    <row r="33" ht="60" hidden="1" customHeight="1" spans="1:30">
      <c r="A33" s="58" t="s">
        <v>676</v>
      </c>
      <c r="B33" s="58" t="s">
        <v>30</v>
      </c>
      <c r="C33" s="59">
        <v>50</v>
      </c>
      <c r="D33" s="59" t="s">
        <v>812</v>
      </c>
      <c r="E33" s="62">
        <v>1</v>
      </c>
      <c r="F33" s="62"/>
      <c r="G33" s="62"/>
      <c r="H33" s="62"/>
      <c r="I33" s="62" t="s">
        <v>726</v>
      </c>
      <c r="J33" s="62"/>
      <c r="K33" s="65" t="s">
        <v>696</v>
      </c>
      <c r="L33" s="62" t="s">
        <v>681</v>
      </c>
      <c r="M33" s="62" t="s">
        <v>682</v>
      </c>
      <c r="N33" s="62"/>
      <c r="O33" s="62" t="s">
        <v>813</v>
      </c>
      <c r="P33" s="62" t="s">
        <v>814</v>
      </c>
      <c r="Q33" s="71" t="s">
        <v>815</v>
      </c>
      <c r="R33" s="71"/>
      <c r="S33" s="58" t="s">
        <v>169</v>
      </c>
      <c r="T33" s="58">
        <v>0.98</v>
      </c>
      <c r="U33" s="58">
        <v>1</v>
      </c>
      <c r="V33" s="58">
        <v>1</v>
      </c>
      <c r="W33" s="58">
        <f t="shared" si="3"/>
        <v>0.993333333333333</v>
      </c>
      <c r="X33" s="74" t="s">
        <v>618</v>
      </c>
      <c r="Y33" s="83" t="e">
        <f t="shared" si="1"/>
        <v>#VALUE!</v>
      </c>
      <c r="Z33" s="58"/>
      <c r="AA33" s="58"/>
      <c r="AB33" s="85">
        <v>1</v>
      </c>
      <c r="AC33" s="90">
        <v>1.2</v>
      </c>
      <c r="AD33" s="58">
        <f t="shared" si="2"/>
        <v>-0.00666666666666671</v>
      </c>
    </row>
    <row r="34" ht="60" hidden="1" customHeight="1" spans="1:30">
      <c r="A34" s="58" t="s">
        <v>676</v>
      </c>
      <c r="B34" s="58" t="s">
        <v>30</v>
      </c>
      <c r="C34" s="59">
        <v>51</v>
      </c>
      <c r="D34" s="59" t="s">
        <v>816</v>
      </c>
      <c r="E34" s="62">
        <v>1</v>
      </c>
      <c r="F34" s="62"/>
      <c r="G34" s="62"/>
      <c r="H34" s="62"/>
      <c r="I34" s="62" t="s">
        <v>726</v>
      </c>
      <c r="J34" s="62"/>
      <c r="K34" s="65" t="s">
        <v>696</v>
      </c>
      <c r="L34" s="62" t="s">
        <v>681</v>
      </c>
      <c r="M34" s="62" t="s">
        <v>682</v>
      </c>
      <c r="N34" s="62"/>
      <c r="O34" s="62" t="s">
        <v>817</v>
      </c>
      <c r="P34" s="62" t="s">
        <v>702</v>
      </c>
      <c r="Q34" s="71" t="s">
        <v>818</v>
      </c>
      <c r="R34" s="71"/>
      <c r="S34" s="58" t="s">
        <v>169</v>
      </c>
      <c r="T34" s="58">
        <v>1.2</v>
      </c>
      <c r="U34" s="58">
        <v>1.1</v>
      </c>
      <c r="V34" s="58">
        <v>1</v>
      </c>
      <c r="W34" s="58">
        <f t="shared" si="3"/>
        <v>1.1</v>
      </c>
      <c r="X34" s="74" t="s">
        <v>618</v>
      </c>
      <c r="Y34" s="83" t="e">
        <f t="shared" si="1"/>
        <v>#VALUE!</v>
      </c>
      <c r="Z34" s="58"/>
      <c r="AA34" s="58"/>
      <c r="AB34" s="85">
        <v>1</v>
      </c>
      <c r="AC34" s="90">
        <v>1.2</v>
      </c>
      <c r="AD34" s="58">
        <f t="shared" si="2"/>
        <v>0.0999999999999999</v>
      </c>
    </row>
    <row r="35" ht="51" hidden="1" customHeight="1" spans="1:30">
      <c r="A35" s="58" t="s">
        <v>676</v>
      </c>
      <c r="B35" s="58" t="s">
        <v>30</v>
      </c>
      <c r="C35" s="59">
        <v>52</v>
      </c>
      <c r="D35" s="59" t="s">
        <v>819</v>
      </c>
      <c r="E35" s="62">
        <v>0.5</v>
      </c>
      <c r="F35" s="62"/>
      <c r="G35" s="62" t="s">
        <v>714</v>
      </c>
      <c r="H35" s="62"/>
      <c r="I35" s="62" t="s">
        <v>726</v>
      </c>
      <c r="J35" s="62"/>
      <c r="K35" s="65" t="s">
        <v>804</v>
      </c>
      <c r="L35" s="62" t="s">
        <v>681</v>
      </c>
      <c r="M35" s="62" t="s">
        <v>682</v>
      </c>
      <c r="N35" s="62" t="s">
        <v>820</v>
      </c>
      <c r="O35" s="62" t="s">
        <v>821</v>
      </c>
      <c r="P35" s="62" t="s">
        <v>822</v>
      </c>
      <c r="Q35" s="71" t="s">
        <v>823</v>
      </c>
      <c r="R35" s="72" t="s">
        <v>719</v>
      </c>
      <c r="S35" s="58" t="s">
        <v>169</v>
      </c>
      <c r="T35" s="74">
        <v>1.9</v>
      </c>
      <c r="U35" s="58">
        <v>1.6</v>
      </c>
      <c r="V35" s="58">
        <v>1.5</v>
      </c>
      <c r="W35" s="58">
        <f t="shared" si="3"/>
        <v>1.66666666666667</v>
      </c>
      <c r="X35" s="79">
        <v>1.733</v>
      </c>
      <c r="Y35" s="83">
        <f t="shared" si="1"/>
        <v>-0.0382765916522408</v>
      </c>
      <c r="Z35" s="58"/>
      <c r="AA35" s="58"/>
      <c r="AB35" s="85">
        <v>1.5</v>
      </c>
      <c r="AC35" s="90">
        <v>1.8</v>
      </c>
      <c r="AD35" s="58">
        <f t="shared" si="2"/>
        <v>0.166666666666667</v>
      </c>
    </row>
    <row r="36" ht="60" hidden="1" customHeight="1" spans="1:30">
      <c r="A36" s="58" t="s">
        <v>676</v>
      </c>
      <c r="B36" s="58" t="s">
        <v>30</v>
      </c>
      <c r="C36" s="59">
        <v>55</v>
      </c>
      <c r="D36" s="59" t="s">
        <v>824</v>
      </c>
      <c r="E36" s="62">
        <v>1</v>
      </c>
      <c r="F36" s="62"/>
      <c r="G36" s="62"/>
      <c r="H36" s="62"/>
      <c r="I36" s="62" t="s">
        <v>726</v>
      </c>
      <c r="J36" s="62"/>
      <c r="K36" s="65" t="s">
        <v>804</v>
      </c>
      <c r="L36" s="62" t="s">
        <v>681</v>
      </c>
      <c r="M36" s="62" t="s">
        <v>682</v>
      </c>
      <c r="N36" s="62" t="s">
        <v>825</v>
      </c>
      <c r="O36" s="62" t="s">
        <v>826</v>
      </c>
      <c r="P36" s="62" t="s">
        <v>827</v>
      </c>
      <c r="Q36" s="71" t="s">
        <v>828</v>
      </c>
      <c r="R36" s="71"/>
      <c r="S36" s="58" t="s">
        <v>169</v>
      </c>
      <c r="T36" s="58">
        <v>1.99</v>
      </c>
      <c r="U36" s="58">
        <v>1.29</v>
      </c>
      <c r="V36" s="58">
        <v>2.27</v>
      </c>
      <c r="W36" s="58">
        <f t="shared" si="3"/>
        <v>1.85</v>
      </c>
      <c r="X36" s="74" t="s">
        <v>618</v>
      </c>
      <c r="Y36" s="83" t="e">
        <f t="shared" si="1"/>
        <v>#VALUE!</v>
      </c>
      <c r="Z36" s="58"/>
      <c r="AA36" s="58"/>
      <c r="AB36" s="85">
        <v>2</v>
      </c>
      <c r="AC36" s="90">
        <v>2.4</v>
      </c>
      <c r="AD36" s="58">
        <f t="shared" si="2"/>
        <v>-0.15</v>
      </c>
    </row>
    <row r="37" ht="60" hidden="1" customHeight="1" spans="1:30">
      <c r="A37" s="58" t="s">
        <v>676</v>
      </c>
      <c r="B37" s="58" t="s">
        <v>30</v>
      </c>
      <c r="C37" s="59">
        <v>56</v>
      </c>
      <c r="D37" s="59" t="s">
        <v>829</v>
      </c>
      <c r="E37" s="62">
        <v>1</v>
      </c>
      <c r="F37" s="62"/>
      <c r="G37" s="62" t="s">
        <v>714</v>
      </c>
      <c r="H37" s="62"/>
      <c r="I37" s="62" t="s">
        <v>830</v>
      </c>
      <c r="J37" s="62"/>
      <c r="K37" s="65" t="s">
        <v>804</v>
      </c>
      <c r="L37" s="62" t="s">
        <v>681</v>
      </c>
      <c r="M37" s="62" t="s">
        <v>682</v>
      </c>
      <c r="N37" s="62"/>
      <c r="O37" s="62" t="s">
        <v>831</v>
      </c>
      <c r="P37" s="62" t="s">
        <v>832</v>
      </c>
      <c r="Q37" s="71" t="s">
        <v>833</v>
      </c>
      <c r="R37" s="72" t="s">
        <v>719</v>
      </c>
      <c r="S37" s="58" t="s">
        <v>169</v>
      </c>
      <c r="T37" s="58">
        <v>5.23</v>
      </c>
      <c r="U37" s="58">
        <v>5.13</v>
      </c>
      <c r="V37" s="58">
        <v>5.29</v>
      </c>
      <c r="W37" s="58">
        <f t="shared" si="3"/>
        <v>5.21666666666667</v>
      </c>
      <c r="X37" s="79">
        <v>5.933</v>
      </c>
      <c r="Y37" s="83">
        <f t="shared" si="1"/>
        <v>-0.120737120062925</v>
      </c>
      <c r="Z37" s="58"/>
      <c r="AA37" s="58"/>
      <c r="AB37" s="85">
        <v>6</v>
      </c>
      <c r="AC37" s="90">
        <v>7</v>
      </c>
      <c r="AD37" s="58">
        <f t="shared" si="2"/>
        <v>-0.783333333333334</v>
      </c>
    </row>
    <row r="38" ht="60" hidden="1" customHeight="1" spans="1:30">
      <c r="A38" s="58" t="s">
        <v>676</v>
      </c>
      <c r="B38" s="58" t="s">
        <v>30</v>
      </c>
      <c r="C38" s="59">
        <v>57</v>
      </c>
      <c r="D38" s="59" t="s">
        <v>834</v>
      </c>
      <c r="E38" s="62">
        <v>1</v>
      </c>
      <c r="F38" s="62"/>
      <c r="G38" s="62"/>
      <c r="H38" s="62"/>
      <c r="I38" s="62" t="s">
        <v>695</v>
      </c>
      <c r="J38" s="62"/>
      <c r="K38" s="65" t="s">
        <v>804</v>
      </c>
      <c r="L38" s="62" t="s">
        <v>681</v>
      </c>
      <c r="M38" s="62" t="s">
        <v>682</v>
      </c>
      <c r="N38" s="62"/>
      <c r="O38" s="62" t="s">
        <v>835</v>
      </c>
      <c r="P38" s="62" t="s">
        <v>836</v>
      </c>
      <c r="Q38" s="71" t="s">
        <v>837</v>
      </c>
      <c r="R38" s="71"/>
      <c r="S38" s="58" t="s">
        <v>169</v>
      </c>
      <c r="T38" s="58">
        <v>7.96</v>
      </c>
      <c r="U38" s="58">
        <v>7.79</v>
      </c>
      <c r="V38" s="58">
        <v>8.73</v>
      </c>
      <c r="W38" s="58">
        <f t="shared" si="3"/>
        <v>8.16</v>
      </c>
      <c r="X38" s="74" t="s">
        <v>618</v>
      </c>
      <c r="Y38" s="83" t="e">
        <f t="shared" si="1"/>
        <v>#VALUE!</v>
      </c>
      <c r="Z38" s="58"/>
      <c r="AA38" s="58"/>
      <c r="AB38" s="85">
        <v>1</v>
      </c>
      <c r="AC38" s="90">
        <v>1.2</v>
      </c>
      <c r="AD38" s="58">
        <f t="shared" si="2"/>
        <v>7.16</v>
      </c>
    </row>
    <row r="39" ht="60" customHeight="1" spans="1:30">
      <c r="A39" s="58"/>
      <c r="B39" s="58" t="s">
        <v>30</v>
      </c>
      <c r="C39" s="59">
        <v>59</v>
      </c>
      <c r="D39" s="59" t="s">
        <v>838</v>
      </c>
      <c r="E39" s="62">
        <v>1</v>
      </c>
      <c r="F39" s="62"/>
      <c r="G39" s="62" t="s">
        <v>714</v>
      </c>
      <c r="H39" s="62"/>
      <c r="I39" s="62" t="s">
        <v>839</v>
      </c>
      <c r="J39" s="62"/>
      <c r="K39" s="65">
        <v>2</v>
      </c>
      <c r="L39" s="62" t="s">
        <v>681</v>
      </c>
      <c r="M39" s="62" t="s">
        <v>840</v>
      </c>
      <c r="N39" s="62"/>
      <c r="O39" s="62" t="s">
        <v>841</v>
      </c>
      <c r="P39" s="62" t="s">
        <v>842</v>
      </c>
      <c r="Q39" s="71" t="s">
        <v>843</v>
      </c>
      <c r="R39" s="75" t="s">
        <v>844</v>
      </c>
      <c r="S39" s="58" t="s">
        <v>169</v>
      </c>
      <c r="T39" s="58">
        <v>0.23</v>
      </c>
      <c r="U39" s="58">
        <v>0.2</v>
      </c>
      <c r="V39" s="58">
        <v>0.2</v>
      </c>
      <c r="W39" s="58">
        <f t="shared" si="3"/>
        <v>0.21</v>
      </c>
      <c r="X39" s="79">
        <v>0.21</v>
      </c>
      <c r="Y39" s="87">
        <f t="shared" si="1"/>
        <v>0</v>
      </c>
      <c r="Z39" s="62"/>
      <c r="AA39" s="62" t="s">
        <v>845</v>
      </c>
      <c r="AB39" s="85">
        <v>0.4</v>
      </c>
      <c r="AC39" s="90">
        <v>0.52</v>
      </c>
      <c r="AD39" s="58">
        <f t="shared" si="2"/>
        <v>-0.19</v>
      </c>
    </row>
    <row r="40" ht="60" hidden="1" customHeight="1" spans="1:30">
      <c r="A40" s="58" t="s">
        <v>846</v>
      </c>
      <c r="B40" s="58" t="s">
        <v>30</v>
      </c>
      <c r="C40" s="59">
        <v>60</v>
      </c>
      <c r="D40" s="59" t="s">
        <v>847</v>
      </c>
      <c r="E40" s="62">
        <v>1</v>
      </c>
      <c r="F40" s="62"/>
      <c r="G40" s="62" t="s">
        <v>714</v>
      </c>
      <c r="H40" s="62"/>
      <c r="I40" s="62" t="s">
        <v>839</v>
      </c>
      <c r="J40" s="62"/>
      <c r="K40" s="65">
        <v>2</v>
      </c>
      <c r="L40" s="62" t="s">
        <v>681</v>
      </c>
      <c r="M40" s="62" t="s">
        <v>840</v>
      </c>
      <c r="N40" s="62" t="s">
        <v>848</v>
      </c>
      <c r="O40" s="62" t="s">
        <v>849</v>
      </c>
      <c r="P40" s="62" t="s">
        <v>850</v>
      </c>
      <c r="Q40" s="71" t="s">
        <v>851</v>
      </c>
      <c r="R40" s="72" t="s">
        <v>719</v>
      </c>
      <c r="S40" s="58" t="s">
        <v>169</v>
      </c>
      <c r="T40" s="58">
        <v>0.17</v>
      </c>
      <c r="U40" s="58">
        <v>0.17</v>
      </c>
      <c r="V40" s="58">
        <v>0.17</v>
      </c>
      <c r="W40" s="58">
        <f t="shared" si="3"/>
        <v>0.17</v>
      </c>
      <c r="X40" s="79">
        <v>0.267</v>
      </c>
      <c r="Y40" s="83">
        <f t="shared" si="1"/>
        <v>-0.363295880149813</v>
      </c>
      <c r="Z40" s="58"/>
      <c r="AA40" s="58"/>
      <c r="AB40" s="85">
        <v>1</v>
      </c>
      <c r="AC40" s="90">
        <v>1.2</v>
      </c>
      <c r="AD40" s="58">
        <f t="shared" si="2"/>
        <v>-0.83</v>
      </c>
    </row>
    <row r="41" ht="60" hidden="1" customHeight="1" spans="1:30">
      <c r="A41" s="58" t="s">
        <v>846</v>
      </c>
      <c r="B41" s="58" t="s">
        <v>30</v>
      </c>
      <c r="C41" s="59">
        <v>63</v>
      </c>
      <c r="D41" s="59" t="s">
        <v>852</v>
      </c>
      <c r="E41" s="62">
        <v>1</v>
      </c>
      <c r="F41" s="62"/>
      <c r="G41" s="62" t="s">
        <v>714</v>
      </c>
      <c r="H41" s="62"/>
      <c r="I41" s="62" t="s">
        <v>839</v>
      </c>
      <c r="J41" s="62"/>
      <c r="K41" s="65">
        <v>2</v>
      </c>
      <c r="L41" s="62" t="s">
        <v>681</v>
      </c>
      <c r="M41" s="62" t="s">
        <v>840</v>
      </c>
      <c r="N41" s="62"/>
      <c r="O41" s="62" t="s">
        <v>853</v>
      </c>
      <c r="P41" s="62" t="s">
        <v>854</v>
      </c>
      <c r="Q41" s="71" t="s">
        <v>855</v>
      </c>
      <c r="R41" s="72" t="s">
        <v>719</v>
      </c>
      <c r="S41" s="58" t="s">
        <v>169</v>
      </c>
      <c r="T41" s="76" t="s">
        <v>856</v>
      </c>
      <c r="U41" s="76"/>
      <c r="V41" s="76"/>
      <c r="W41" s="58" t="e">
        <f t="shared" si="3"/>
        <v>#DIV/0!</v>
      </c>
      <c r="X41" s="79">
        <v>0.233</v>
      </c>
      <c r="Y41" s="83" t="e">
        <f t="shared" si="1"/>
        <v>#DIV/0!</v>
      </c>
      <c r="Z41" s="58"/>
      <c r="AA41" s="58"/>
      <c r="AB41" s="85">
        <v>1</v>
      </c>
      <c r="AC41" s="90">
        <v>1.2</v>
      </c>
      <c r="AD41" s="58" t="e">
        <f t="shared" si="2"/>
        <v>#DIV/0!</v>
      </c>
    </row>
    <row r="42" ht="60" hidden="1" customHeight="1" spans="1:30">
      <c r="A42" s="58"/>
      <c r="B42" s="58" t="s">
        <v>857</v>
      </c>
      <c r="C42" s="59">
        <v>64</v>
      </c>
      <c r="D42" s="59" t="s">
        <v>858</v>
      </c>
      <c r="E42" s="62">
        <v>1</v>
      </c>
      <c r="F42" s="62"/>
      <c r="G42" s="62" t="s">
        <v>714</v>
      </c>
      <c r="H42" s="62"/>
      <c r="I42" s="62" t="s">
        <v>774</v>
      </c>
      <c r="J42" s="62"/>
      <c r="K42" s="65">
        <v>3</v>
      </c>
      <c r="L42" s="62" t="s">
        <v>681</v>
      </c>
      <c r="M42" s="62"/>
      <c r="N42" s="62" t="s">
        <v>859</v>
      </c>
      <c r="O42" s="62" t="s">
        <v>860</v>
      </c>
      <c r="P42" s="62" t="s">
        <v>861</v>
      </c>
      <c r="Q42" s="71"/>
      <c r="R42" s="72" t="s">
        <v>719</v>
      </c>
      <c r="S42" s="58" t="s">
        <v>779</v>
      </c>
      <c r="T42" s="58"/>
      <c r="U42" s="58"/>
      <c r="V42" s="58"/>
      <c r="W42" s="80">
        <v>1.289</v>
      </c>
      <c r="X42" s="81">
        <v>2.0681</v>
      </c>
      <c r="Y42" s="83">
        <f t="shared" si="1"/>
        <v>-0.376722595619167</v>
      </c>
      <c r="Z42" s="58"/>
      <c r="AA42" s="58"/>
      <c r="AB42" s="85">
        <v>15</v>
      </c>
      <c r="AC42" s="85">
        <v>15</v>
      </c>
      <c r="AD42" s="58">
        <f t="shared" si="2"/>
        <v>-13.711</v>
      </c>
    </row>
    <row r="43" ht="60" customHeight="1" spans="1:30">
      <c r="A43" s="58"/>
      <c r="B43" s="58" t="s">
        <v>857</v>
      </c>
      <c r="C43" s="59">
        <v>65</v>
      </c>
      <c r="D43" s="59" t="s">
        <v>862</v>
      </c>
      <c r="E43" s="62">
        <v>1</v>
      </c>
      <c r="F43" s="62"/>
      <c r="G43" s="62" t="s">
        <v>714</v>
      </c>
      <c r="H43" s="62"/>
      <c r="I43" s="62" t="s">
        <v>787</v>
      </c>
      <c r="J43" s="62"/>
      <c r="K43" s="65">
        <v>3</v>
      </c>
      <c r="L43" s="62" t="s">
        <v>681</v>
      </c>
      <c r="M43" s="62"/>
      <c r="N43" s="62" t="s">
        <v>859</v>
      </c>
      <c r="O43" s="62" t="s">
        <v>863</v>
      </c>
      <c r="P43" s="62" t="s">
        <v>864</v>
      </c>
      <c r="Q43" s="71"/>
      <c r="R43" s="72" t="s">
        <v>719</v>
      </c>
      <c r="S43" s="58" t="s">
        <v>779</v>
      </c>
      <c r="T43" s="58"/>
      <c r="U43" s="58"/>
      <c r="V43" s="58"/>
      <c r="W43" s="74">
        <v>443.19</v>
      </c>
      <c r="X43" s="79">
        <v>440</v>
      </c>
      <c r="Y43" s="87">
        <f t="shared" si="1"/>
        <v>0.00725</v>
      </c>
      <c r="Z43" s="58"/>
      <c r="AA43" s="58"/>
      <c r="AB43" s="85">
        <v>400</v>
      </c>
      <c r="AC43" s="85">
        <v>400</v>
      </c>
      <c r="AD43" s="58">
        <f t="shared" si="2"/>
        <v>43.19</v>
      </c>
    </row>
    <row r="44" ht="60" hidden="1" customHeight="1" spans="1:30">
      <c r="A44" s="58"/>
      <c r="B44" s="58" t="s">
        <v>857</v>
      </c>
      <c r="C44" s="59">
        <v>66</v>
      </c>
      <c r="D44" s="59" t="s">
        <v>865</v>
      </c>
      <c r="E44" s="62">
        <v>1</v>
      </c>
      <c r="F44" s="62"/>
      <c r="G44" s="62" t="s">
        <v>714</v>
      </c>
      <c r="H44" s="62"/>
      <c r="I44" s="62" t="s">
        <v>787</v>
      </c>
      <c r="J44" s="62"/>
      <c r="K44" s="65">
        <v>3</v>
      </c>
      <c r="L44" s="62" t="s">
        <v>681</v>
      </c>
      <c r="M44" s="62"/>
      <c r="N44" s="62" t="s">
        <v>859</v>
      </c>
      <c r="O44" s="62" t="s">
        <v>866</v>
      </c>
      <c r="P44" s="62" t="s">
        <v>867</v>
      </c>
      <c r="Q44" s="71"/>
      <c r="R44" s="72" t="s">
        <v>719</v>
      </c>
      <c r="S44" s="58" t="s">
        <v>779</v>
      </c>
      <c r="T44" s="58"/>
      <c r="U44" s="58"/>
      <c r="V44" s="58"/>
      <c r="W44" s="82">
        <v>0.887</v>
      </c>
      <c r="X44" s="81">
        <v>0.8987</v>
      </c>
      <c r="Y44" s="83">
        <f t="shared" si="1"/>
        <v>-0.0130188049404696</v>
      </c>
      <c r="Z44" s="58"/>
      <c r="AA44" s="58"/>
      <c r="AB44" s="85">
        <v>40</v>
      </c>
      <c r="AC44" s="85">
        <v>40</v>
      </c>
      <c r="AD44" s="58">
        <f t="shared" si="2"/>
        <v>-39.113</v>
      </c>
    </row>
    <row r="45" ht="60" hidden="1" customHeight="1" spans="1:30">
      <c r="A45" s="58" t="s">
        <v>676</v>
      </c>
      <c r="B45" s="58" t="s">
        <v>857</v>
      </c>
      <c r="C45" s="59">
        <v>67</v>
      </c>
      <c r="D45" s="59" t="s">
        <v>868</v>
      </c>
      <c r="E45" s="62">
        <v>1</v>
      </c>
      <c r="F45" s="62"/>
      <c r="G45" s="62" t="s">
        <v>714</v>
      </c>
      <c r="H45" s="62"/>
      <c r="I45" s="62"/>
      <c r="J45" s="62"/>
      <c r="K45" s="65">
        <v>3</v>
      </c>
      <c r="L45" s="62" t="s">
        <v>681</v>
      </c>
      <c r="M45" s="62"/>
      <c r="N45" s="62" t="s">
        <v>859</v>
      </c>
      <c r="O45" s="62" t="s">
        <v>869</v>
      </c>
      <c r="P45" s="62" t="s">
        <v>870</v>
      </c>
      <c r="Q45" s="71"/>
      <c r="R45" s="71"/>
      <c r="S45" s="58" t="s">
        <v>779</v>
      </c>
      <c r="T45" s="58"/>
      <c r="U45" s="58"/>
      <c r="V45" s="58"/>
      <c r="W45" s="79">
        <v>1</v>
      </c>
      <c r="X45" s="79">
        <v>4</v>
      </c>
      <c r="Y45" s="83">
        <f t="shared" si="1"/>
        <v>-0.75</v>
      </c>
      <c r="Z45" s="58"/>
      <c r="AA45" s="58"/>
      <c r="AB45" s="85">
        <v>0</v>
      </c>
      <c r="AC45" s="90">
        <v>0</v>
      </c>
      <c r="AD45" s="58">
        <f t="shared" si="2"/>
        <v>1</v>
      </c>
    </row>
    <row r="46" ht="110.25" hidden="1" customHeight="1" spans="1:30">
      <c r="A46" s="58" t="s">
        <v>676</v>
      </c>
      <c r="B46" s="58" t="s">
        <v>857</v>
      </c>
      <c r="C46" s="59">
        <v>68</v>
      </c>
      <c r="D46" s="59" t="s">
        <v>871</v>
      </c>
      <c r="E46" s="62">
        <v>1</v>
      </c>
      <c r="F46" s="62"/>
      <c r="G46" s="62" t="s">
        <v>714</v>
      </c>
      <c r="H46" s="62"/>
      <c r="I46" s="62"/>
      <c r="J46" s="62"/>
      <c r="K46" s="65">
        <v>3</v>
      </c>
      <c r="L46" s="62" t="s">
        <v>681</v>
      </c>
      <c r="M46" s="62"/>
      <c r="N46" s="62" t="s">
        <v>859</v>
      </c>
      <c r="O46" s="62" t="s">
        <v>872</v>
      </c>
      <c r="P46" s="62" t="s">
        <v>873</v>
      </c>
      <c r="Q46" s="71"/>
      <c r="R46" s="71"/>
      <c r="S46" s="58" t="s">
        <v>779</v>
      </c>
      <c r="T46" s="58"/>
      <c r="U46" s="58"/>
      <c r="V46" s="58"/>
      <c r="W46" s="79">
        <v>0</v>
      </c>
      <c r="X46" s="79">
        <v>3</v>
      </c>
      <c r="Y46" s="83">
        <f t="shared" si="1"/>
        <v>-1</v>
      </c>
      <c r="Z46" s="58"/>
      <c r="AA46" s="58"/>
      <c r="AB46" s="85">
        <v>0</v>
      </c>
      <c r="AC46" s="90">
        <v>0</v>
      </c>
      <c r="AD46" s="58">
        <f t="shared" si="2"/>
        <v>0</v>
      </c>
    </row>
    <row r="47" ht="60" customHeight="1" spans="1:30">
      <c r="A47" s="58" t="s">
        <v>676</v>
      </c>
      <c r="B47" s="58" t="s">
        <v>857</v>
      </c>
      <c r="C47" s="59">
        <v>69</v>
      </c>
      <c r="D47" s="59" t="s">
        <v>874</v>
      </c>
      <c r="E47" s="62">
        <v>1</v>
      </c>
      <c r="F47" s="62"/>
      <c r="G47" s="62" t="s">
        <v>714</v>
      </c>
      <c r="H47" s="62"/>
      <c r="I47" s="62"/>
      <c r="J47" s="62"/>
      <c r="K47" s="65">
        <v>3</v>
      </c>
      <c r="L47" s="62" t="s">
        <v>681</v>
      </c>
      <c r="M47" s="62"/>
      <c r="N47" s="62" t="s">
        <v>859</v>
      </c>
      <c r="O47" s="62" t="s">
        <v>875</v>
      </c>
      <c r="P47" s="62" t="s">
        <v>876</v>
      </c>
      <c r="Q47" s="71"/>
      <c r="R47" s="72" t="s">
        <v>719</v>
      </c>
      <c r="S47" s="58" t="s">
        <v>779</v>
      </c>
      <c r="T47" s="58"/>
      <c r="U47" s="58"/>
      <c r="V47" s="58"/>
      <c r="W47" s="74">
        <v>1</v>
      </c>
      <c r="X47" s="79">
        <v>1</v>
      </c>
      <c r="Y47" s="87">
        <f t="shared" si="1"/>
        <v>0</v>
      </c>
      <c r="Z47" s="58"/>
      <c r="AA47" s="58"/>
      <c r="AB47" s="88">
        <v>0</v>
      </c>
      <c r="AC47" s="90">
        <v>0</v>
      </c>
      <c r="AD47" s="58">
        <f t="shared" si="2"/>
        <v>1</v>
      </c>
    </row>
    <row r="48" ht="60" hidden="1" customHeight="1" spans="1:30">
      <c r="A48" s="58" t="s">
        <v>676</v>
      </c>
      <c r="B48" s="58" t="s">
        <v>772</v>
      </c>
      <c r="C48" s="59">
        <v>70</v>
      </c>
      <c r="D48" s="59" t="s">
        <v>877</v>
      </c>
      <c r="E48" s="62">
        <v>1</v>
      </c>
      <c r="F48" s="62"/>
      <c r="G48" s="62" t="s">
        <v>714</v>
      </c>
      <c r="H48" s="62"/>
      <c r="I48" s="62"/>
      <c r="J48" s="62"/>
      <c r="K48" s="65">
        <v>3</v>
      </c>
      <c r="L48" s="62" t="s">
        <v>681</v>
      </c>
      <c r="M48" s="62"/>
      <c r="N48" s="62"/>
      <c r="O48" s="62" t="s">
        <v>878</v>
      </c>
      <c r="P48" s="62" t="s">
        <v>870</v>
      </c>
      <c r="Q48" s="71"/>
      <c r="R48" s="71"/>
      <c r="S48" s="58" t="s">
        <v>779</v>
      </c>
      <c r="T48" s="74" t="s">
        <v>879</v>
      </c>
      <c r="U48" s="58"/>
      <c r="V48" s="58"/>
      <c r="W48" s="58"/>
      <c r="X48" s="58"/>
      <c r="Y48" s="83" t="e">
        <f t="shared" si="1"/>
        <v>#DIV/0!</v>
      </c>
      <c r="Z48" s="58"/>
      <c r="AA48" s="58"/>
      <c r="AB48" s="85">
        <v>0</v>
      </c>
      <c r="AC48" s="90">
        <v>0</v>
      </c>
      <c r="AD48" s="58">
        <f t="shared" si="2"/>
        <v>0</v>
      </c>
    </row>
    <row r="49" ht="60" hidden="1" customHeight="1" spans="1:30">
      <c r="A49" s="58" t="s">
        <v>676</v>
      </c>
      <c r="B49" s="58" t="s">
        <v>772</v>
      </c>
      <c r="C49" s="59">
        <v>71</v>
      </c>
      <c r="D49" s="59" t="s">
        <v>880</v>
      </c>
      <c r="E49" s="62">
        <v>1</v>
      </c>
      <c r="F49" s="62"/>
      <c r="G49" s="62" t="s">
        <v>714</v>
      </c>
      <c r="H49" s="62"/>
      <c r="I49" s="62"/>
      <c r="J49" s="62"/>
      <c r="K49" s="65">
        <v>3</v>
      </c>
      <c r="L49" s="62" t="s">
        <v>681</v>
      </c>
      <c r="M49" s="62"/>
      <c r="N49" s="62"/>
      <c r="O49" s="62" t="s">
        <v>881</v>
      </c>
      <c r="P49" s="62" t="s">
        <v>873</v>
      </c>
      <c r="Q49" s="71"/>
      <c r="R49" s="71"/>
      <c r="S49" s="58" t="s">
        <v>779</v>
      </c>
      <c r="T49" s="58"/>
      <c r="U49" s="58"/>
      <c r="V49" s="58"/>
      <c r="W49" s="58"/>
      <c r="X49" s="58"/>
      <c r="Y49" s="83" t="e">
        <f t="shared" si="1"/>
        <v>#DIV/0!</v>
      </c>
      <c r="Z49" s="58"/>
      <c r="AA49" s="58"/>
      <c r="AB49" s="85">
        <v>0</v>
      </c>
      <c r="AC49" s="90">
        <v>0</v>
      </c>
      <c r="AD49" s="58">
        <f t="shared" si="2"/>
        <v>0</v>
      </c>
    </row>
    <row r="50" ht="60" customHeight="1" spans="1:30">
      <c r="A50" s="58" t="s">
        <v>676</v>
      </c>
      <c r="B50" s="58" t="s">
        <v>30</v>
      </c>
      <c r="C50" s="59">
        <v>73</v>
      </c>
      <c r="D50" s="62" t="s">
        <v>882</v>
      </c>
      <c r="E50" s="62">
        <v>1</v>
      </c>
      <c r="F50" s="62" t="s">
        <v>714</v>
      </c>
      <c r="G50" s="62" t="s">
        <v>714</v>
      </c>
      <c r="H50" s="62"/>
      <c r="I50" s="62" t="s">
        <v>695</v>
      </c>
      <c r="J50" s="62"/>
      <c r="K50" s="65" t="s">
        <v>804</v>
      </c>
      <c r="L50" s="62" t="s">
        <v>681</v>
      </c>
      <c r="M50" s="62" t="s">
        <v>682</v>
      </c>
      <c r="N50" s="62" t="s">
        <v>883</v>
      </c>
      <c r="O50" s="62" t="s">
        <v>884</v>
      </c>
      <c r="P50" s="62" t="s">
        <v>885</v>
      </c>
      <c r="Q50" s="71" t="s">
        <v>886</v>
      </c>
      <c r="R50" s="77" t="s">
        <v>887</v>
      </c>
      <c r="S50" s="58" t="s">
        <v>169</v>
      </c>
      <c r="T50" s="58">
        <v>2.26</v>
      </c>
      <c r="U50" s="58">
        <v>1.94</v>
      </c>
      <c r="V50" s="58">
        <v>2.25</v>
      </c>
      <c r="W50" s="58">
        <f t="shared" ref="W50:W86" si="4">AVERAGE(T50:V50)</f>
        <v>2.15</v>
      </c>
      <c r="X50" s="79">
        <v>1.867</v>
      </c>
      <c r="Y50" s="87">
        <f t="shared" si="1"/>
        <v>0.151580074986609</v>
      </c>
      <c r="Z50" s="58" t="s">
        <v>888</v>
      </c>
      <c r="AA50" s="58"/>
      <c r="AB50" s="85">
        <v>1.5</v>
      </c>
      <c r="AC50" s="90">
        <v>1.8</v>
      </c>
      <c r="AD50" s="58">
        <f t="shared" si="2"/>
        <v>0.65</v>
      </c>
    </row>
    <row r="51" ht="60" customHeight="1" spans="1:30">
      <c r="A51" s="58" t="s">
        <v>676</v>
      </c>
      <c r="B51" s="58" t="s">
        <v>30</v>
      </c>
      <c r="C51" s="59">
        <v>74</v>
      </c>
      <c r="D51" s="62" t="s">
        <v>889</v>
      </c>
      <c r="E51" s="62">
        <v>1</v>
      </c>
      <c r="F51" s="62" t="s">
        <v>714</v>
      </c>
      <c r="G51" s="62" t="s">
        <v>714</v>
      </c>
      <c r="H51" s="62"/>
      <c r="I51" s="62" t="s">
        <v>695</v>
      </c>
      <c r="J51" s="62"/>
      <c r="K51" s="65" t="s">
        <v>804</v>
      </c>
      <c r="L51" s="62" t="s">
        <v>681</v>
      </c>
      <c r="M51" s="62" t="s">
        <v>682</v>
      </c>
      <c r="N51" s="62" t="s">
        <v>883</v>
      </c>
      <c r="O51" s="62" t="s">
        <v>890</v>
      </c>
      <c r="P51" s="62" t="s">
        <v>891</v>
      </c>
      <c r="Q51" s="71" t="s">
        <v>892</v>
      </c>
      <c r="R51" s="72" t="s">
        <v>719</v>
      </c>
      <c r="S51" s="58" t="s">
        <v>169</v>
      </c>
      <c r="T51" s="58">
        <v>2.12</v>
      </c>
      <c r="U51" s="58">
        <v>2.83</v>
      </c>
      <c r="V51" s="58">
        <v>1.5</v>
      </c>
      <c r="W51" s="58">
        <f t="shared" si="4"/>
        <v>2.15</v>
      </c>
      <c r="X51" s="79">
        <v>2.233</v>
      </c>
      <c r="Y51" s="86">
        <f t="shared" si="1"/>
        <v>-0.0371697268248993</v>
      </c>
      <c r="Z51" s="58"/>
      <c r="AA51" s="58"/>
      <c r="AB51" s="85">
        <v>1.4</v>
      </c>
      <c r="AC51" s="90">
        <v>1.68</v>
      </c>
      <c r="AD51" s="58">
        <f t="shared" si="2"/>
        <v>0.75</v>
      </c>
    </row>
    <row r="52" ht="60" hidden="1" customHeight="1" spans="1:30">
      <c r="A52" s="58" t="s">
        <v>676</v>
      </c>
      <c r="B52" s="58" t="s">
        <v>30</v>
      </c>
      <c r="C52" s="59">
        <v>75</v>
      </c>
      <c r="D52" s="62" t="s">
        <v>893</v>
      </c>
      <c r="E52" s="62">
        <v>1</v>
      </c>
      <c r="F52" s="62"/>
      <c r="G52" s="62" t="s">
        <v>714</v>
      </c>
      <c r="H52" s="62"/>
      <c r="I52" s="62" t="s">
        <v>695</v>
      </c>
      <c r="J52" s="62"/>
      <c r="K52" s="65" t="s">
        <v>804</v>
      </c>
      <c r="L52" s="62" t="s">
        <v>681</v>
      </c>
      <c r="M52" s="62" t="s">
        <v>682</v>
      </c>
      <c r="N52" s="62" t="s">
        <v>883</v>
      </c>
      <c r="O52" s="62" t="s">
        <v>894</v>
      </c>
      <c r="P52" s="62" t="s">
        <v>895</v>
      </c>
      <c r="Q52" s="71" t="s">
        <v>896</v>
      </c>
      <c r="R52" s="72" t="s">
        <v>719</v>
      </c>
      <c r="S52" s="58" t="s">
        <v>169</v>
      </c>
      <c r="T52" s="58">
        <v>0.68</v>
      </c>
      <c r="U52" s="58">
        <v>0.6</v>
      </c>
      <c r="V52" s="58">
        <v>0.65</v>
      </c>
      <c r="W52" s="58">
        <f t="shared" si="4"/>
        <v>0.643333333333333</v>
      </c>
      <c r="X52" s="79">
        <v>1</v>
      </c>
      <c r="Y52" s="83">
        <f t="shared" si="1"/>
        <v>-0.356666666666667</v>
      </c>
      <c r="Z52" s="58"/>
      <c r="AA52" s="58"/>
      <c r="AB52" s="85">
        <v>0.7</v>
      </c>
      <c r="AC52" s="90">
        <v>0.91</v>
      </c>
      <c r="AD52" s="58">
        <f t="shared" si="2"/>
        <v>-0.0566666666666665</v>
      </c>
    </row>
    <row r="53" ht="60" customHeight="1" spans="1:30">
      <c r="A53" s="58" t="s">
        <v>676</v>
      </c>
      <c r="B53" s="58" t="s">
        <v>30</v>
      </c>
      <c r="C53" s="59">
        <v>76</v>
      </c>
      <c r="D53" s="62" t="s">
        <v>897</v>
      </c>
      <c r="E53" s="62">
        <v>1</v>
      </c>
      <c r="F53" s="62"/>
      <c r="G53" s="62" t="s">
        <v>714</v>
      </c>
      <c r="H53" s="62"/>
      <c r="I53" s="62" t="s">
        <v>695</v>
      </c>
      <c r="J53" s="62"/>
      <c r="K53" s="65" t="s">
        <v>804</v>
      </c>
      <c r="L53" s="62" t="s">
        <v>681</v>
      </c>
      <c r="M53" s="62" t="s">
        <v>682</v>
      </c>
      <c r="N53" s="62" t="s">
        <v>883</v>
      </c>
      <c r="O53" s="62" t="s">
        <v>898</v>
      </c>
      <c r="P53" s="62" t="s">
        <v>899</v>
      </c>
      <c r="Q53" s="71" t="s">
        <v>900</v>
      </c>
      <c r="R53" s="72" t="s">
        <v>719</v>
      </c>
      <c r="S53" s="58" t="s">
        <v>169</v>
      </c>
      <c r="T53" s="58">
        <v>0.98</v>
      </c>
      <c r="U53" s="58">
        <v>0.96</v>
      </c>
      <c r="V53" s="58">
        <v>1.07</v>
      </c>
      <c r="W53" s="58">
        <f t="shared" si="4"/>
        <v>1.00333333333333</v>
      </c>
      <c r="X53" s="79">
        <v>1.433</v>
      </c>
      <c r="Y53" s="86">
        <f t="shared" si="1"/>
        <v>-0.299837171435218</v>
      </c>
      <c r="Z53" s="58"/>
      <c r="AA53" s="58"/>
      <c r="AB53" s="85">
        <v>0.7</v>
      </c>
      <c r="AC53" s="90">
        <v>0.91</v>
      </c>
      <c r="AD53" s="58">
        <f t="shared" si="2"/>
        <v>0.303333333333333</v>
      </c>
    </row>
    <row r="54" ht="60" customHeight="1" spans="1:30">
      <c r="A54" s="58" t="s">
        <v>676</v>
      </c>
      <c r="B54" s="58" t="s">
        <v>30</v>
      </c>
      <c r="C54" s="59">
        <v>77</v>
      </c>
      <c r="D54" s="62" t="s">
        <v>901</v>
      </c>
      <c r="E54" s="62">
        <v>1</v>
      </c>
      <c r="F54" s="62"/>
      <c r="G54" s="62" t="s">
        <v>714</v>
      </c>
      <c r="H54" s="62"/>
      <c r="I54" s="62" t="s">
        <v>695</v>
      </c>
      <c r="J54" s="62"/>
      <c r="K54" s="65" t="s">
        <v>696</v>
      </c>
      <c r="L54" s="62" t="s">
        <v>681</v>
      </c>
      <c r="M54" s="62" t="s">
        <v>682</v>
      </c>
      <c r="N54" s="62" t="s">
        <v>883</v>
      </c>
      <c r="O54" s="62" t="s">
        <v>902</v>
      </c>
      <c r="P54" s="62" t="s">
        <v>903</v>
      </c>
      <c r="Q54" s="71" t="s">
        <v>904</v>
      </c>
      <c r="R54" s="77" t="s">
        <v>887</v>
      </c>
      <c r="S54" s="58" t="s">
        <v>169</v>
      </c>
      <c r="T54" s="58">
        <v>3.61</v>
      </c>
      <c r="U54" s="58">
        <v>3.22</v>
      </c>
      <c r="V54" s="58">
        <v>3.6</v>
      </c>
      <c r="W54" s="58">
        <f t="shared" si="4"/>
        <v>3.47666666666667</v>
      </c>
      <c r="X54" s="79">
        <v>3.033</v>
      </c>
      <c r="Y54" s="83">
        <f t="shared" si="1"/>
        <v>0.146279810968238</v>
      </c>
      <c r="Z54" s="58" t="s">
        <v>888</v>
      </c>
      <c r="AA54" s="58"/>
      <c r="AB54" s="85">
        <v>4</v>
      </c>
      <c r="AC54" s="90">
        <v>4.6</v>
      </c>
      <c r="AD54" s="58">
        <f t="shared" si="2"/>
        <v>-0.523333333333333</v>
      </c>
    </row>
    <row r="55" ht="60" customHeight="1" spans="1:30">
      <c r="A55" s="58" t="s">
        <v>676</v>
      </c>
      <c r="B55" s="58" t="s">
        <v>30</v>
      </c>
      <c r="C55" s="59">
        <v>78</v>
      </c>
      <c r="D55" s="62" t="s">
        <v>905</v>
      </c>
      <c r="E55" s="62">
        <v>1</v>
      </c>
      <c r="F55" s="62"/>
      <c r="G55" s="62" t="s">
        <v>714</v>
      </c>
      <c r="H55" s="62"/>
      <c r="I55" s="62" t="s">
        <v>695</v>
      </c>
      <c r="J55" s="62"/>
      <c r="K55" s="65" t="s">
        <v>696</v>
      </c>
      <c r="L55" s="62" t="s">
        <v>681</v>
      </c>
      <c r="M55" s="62" t="s">
        <v>682</v>
      </c>
      <c r="N55" s="62" t="s">
        <v>883</v>
      </c>
      <c r="O55" s="62" t="s">
        <v>906</v>
      </c>
      <c r="P55" s="62" t="s">
        <v>903</v>
      </c>
      <c r="Q55" s="71" t="s">
        <v>904</v>
      </c>
      <c r="R55" s="77" t="s">
        <v>887</v>
      </c>
      <c r="S55" s="58" t="s">
        <v>169</v>
      </c>
      <c r="T55" s="58">
        <v>2.41</v>
      </c>
      <c r="U55" s="58">
        <v>3.89</v>
      </c>
      <c r="V55" s="58">
        <v>3.1</v>
      </c>
      <c r="W55" s="58">
        <f t="shared" si="4"/>
        <v>3.13333333333333</v>
      </c>
      <c r="X55" s="79">
        <v>2.88</v>
      </c>
      <c r="Y55" s="83">
        <f t="shared" si="1"/>
        <v>0.087962962962963</v>
      </c>
      <c r="Z55" s="58" t="s">
        <v>888</v>
      </c>
      <c r="AA55" s="58"/>
      <c r="AB55" s="85">
        <v>4</v>
      </c>
      <c r="AC55" s="90">
        <v>4.6</v>
      </c>
      <c r="AD55" s="58">
        <f t="shared" si="2"/>
        <v>-0.866666666666667</v>
      </c>
    </row>
    <row r="56" ht="60" customHeight="1" spans="1:30">
      <c r="A56" s="58" t="s">
        <v>676</v>
      </c>
      <c r="B56" s="58" t="s">
        <v>30</v>
      </c>
      <c r="C56" s="59">
        <v>79</v>
      </c>
      <c r="D56" s="62" t="s">
        <v>907</v>
      </c>
      <c r="E56" s="62">
        <v>1</v>
      </c>
      <c r="F56" s="62"/>
      <c r="G56" s="62" t="s">
        <v>714</v>
      </c>
      <c r="H56" s="62"/>
      <c r="I56" s="62" t="s">
        <v>695</v>
      </c>
      <c r="J56" s="62"/>
      <c r="K56" s="65" t="s">
        <v>696</v>
      </c>
      <c r="L56" s="62" t="s">
        <v>681</v>
      </c>
      <c r="M56" s="62" t="s">
        <v>682</v>
      </c>
      <c r="N56" s="62" t="s">
        <v>883</v>
      </c>
      <c r="O56" s="62" t="s">
        <v>908</v>
      </c>
      <c r="P56" s="62" t="s">
        <v>909</v>
      </c>
      <c r="Q56" s="71" t="s">
        <v>910</v>
      </c>
      <c r="R56" s="72" t="s">
        <v>911</v>
      </c>
      <c r="S56" s="58" t="s">
        <v>169</v>
      </c>
      <c r="T56" s="58">
        <v>6.78</v>
      </c>
      <c r="U56" s="58">
        <v>8.21</v>
      </c>
      <c r="V56" s="58">
        <v>6.89</v>
      </c>
      <c r="W56" s="58">
        <f t="shared" si="4"/>
        <v>7.29333333333333</v>
      </c>
      <c r="X56" s="79">
        <v>6.2</v>
      </c>
      <c r="Y56" s="83">
        <f t="shared" si="1"/>
        <v>0.176344086021505</v>
      </c>
      <c r="Z56" s="58" t="s">
        <v>888</v>
      </c>
      <c r="AA56" s="58"/>
      <c r="AB56" s="85">
        <v>8</v>
      </c>
      <c r="AC56" s="90">
        <v>9</v>
      </c>
      <c r="AD56" s="58">
        <f t="shared" si="2"/>
        <v>-0.706666666666666</v>
      </c>
    </row>
    <row r="57" ht="60" hidden="1" customHeight="1" spans="1:30">
      <c r="A57" s="58" t="s">
        <v>676</v>
      </c>
      <c r="B57" s="58" t="s">
        <v>30</v>
      </c>
      <c r="C57" s="59">
        <v>80</v>
      </c>
      <c r="D57" s="62" t="s">
        <v>912</v>
      </c>
      <c r="E57" s="62">
        <v>1</v>
      </c>
      <c r="F57" s="62"/>
      <c r="G57" s="62" t="s">
        <v>714</v>
      </c>
      <c r="H57" s="62"/>
      <c r="I57" s="62" t="s">
        <v>695</v>
      </c>
      <c r="J57" s="62"/>
      <c r="K57" s="65" t="s">
        <v>696</v>
      </c>
      <c r="L57" s="62" t="s">
        <v>681</v>
      </c>
      <c r="M57" s="62" t="s">
        <v>682</v>
      </c>
      <c r="N57" s="62" t="s">
        <v>883</v>
      </c>
      <c r="O57" s="62" t="s">
        <v>913</v>
      </c>
      <c r="P57" s="68" t="s">
        <v>914</v>
      </c>
      <c r="Q57" s="71" t="s">
        <v>915</v>
      </c>
      <c r="R57" s="75" t="s">
        <v>916</v>
      </c>
      <c r="S57" s="58" t="s">
        <v>169</v>
      </c>
      <c r="T57" s="58">
        <v>3.8</v>
      </c>
      <c r="U57" s="58">
        <v>5.05</v>
      </c>
      <c r="V57" s="58">
        <v>5.49</v>
      </c>
      <c r="W57" s="58">
        <f t="shared" si="4"/>
        <v>4.78</v>
      </c>
      <c r="X57" s="79">
        <v>5.7</v>
      </c>
      <c r="Y57" s="83">
        <f t="shared" si="1"/>
        <v>-0.16140350877193</v>
      </c>
      <c r="Z57" s="79"/>
      <c r="AA57" s="79" t="s">
        <v>917</v>
      </c>
      <c r="AB57" s="85">
        <v>3.5</v>
      </c>
      <c r="AC57" s="90">
        <v>4.025</v>
      </c>
      <c r="AD57" s="58">
        <f t="shared" si="2"/>
        <v>1.28</v>
      </c>
    </row>
    <row r="58" ht="60" hidden="1" customHeight="1" spans="1:30">
      <c r="A58" s="58"/>
      <c r="B58" s="58" t="s">
        <v>30</v>
      </c>
      <c r="C58" s="59">
        <v>81</v>
      </c>
      <c r="D58" s="62" t="s">
        <v>918</v>
      </c>
      <c r="E58" s="62">
        <v>1</v>
      </c>
      <c r="F58" s="62"/>
      <c r="G58" s="62" t="s">
        <v>714</v>
      </c>
      <c r="H58" s="62"/>
      <c r="I58" s="62" t="s">
        <v>695</v>
      </c>
      <c r="J58" s="62"/>
      <c r="K58" s="65" t="s">
        <v>696</v>
      </c>
      <c r="L58" s="62" t="s">
        <v>681</v>
      </c>
      <c r="M58" s="62" t="s">
        <v>682</v>
      </c>
      <c r="N58" s="62" t="s">
        <v>883</v>
      </c>
      <c r="O58" s="62" t="s">
        <v>919</v>
      </c>
      <c r="P58" s="62" t="s">
        <v>920</v>
      </c>
      <c r="Q58" s="71" t="s">
        <v>921</v>
      </c>
      <c r="R58" s="78" t="s">
        <v>719</v>
      </c>
      <c r="S58" s="58" t="s">
        <v>169</v>
      </c>
      <c r="T58" s="74">
        <v>1.45</v>
      </c>
      <c r="U58" s="74">
        <v>1.45</v>
      </c>
      <c r="V58" s="74">
        <v>1.67</v>
      </c>
      <c r="W58" s="58">
        <f t="shared" si="4"/>
        <v>1.52333333333333</v>
      </c>
      <c r="X58" s="79">
        <v>2.037</v>
      </c>
      <c r="Y58" s="83">
        <f t="shared" si="1"/>
        <v>-0.252168221240386</v>
      </c>
      <c r="Z58" s="58"/>
      <c r="AA58" s="58"/>
      <c r="AB58" s="85">
        <v>1</v>
      </c>
      <c r="AC58" s="90">
        <v>1.2</v>
      </c>
      <c r="AD58" s="58">
        <f t="shared" si="2"/>
        <v>0.523333333333333</v>
      </c>
    </row>
    <row r="59" ht="60" hidden="1" customHeight="1" spans="1:30">
      <c r="A59" s="58" t="s">
        <v>676</v>
      </c>
      <c r="B59" s="58" t="s">
        <v>30</v>
      </c>
      <c r="C59" s="59">
        <v>82</v>
      </c>
      <c r="D59" s="62" t="s">
        <v>922</v>
      </c>
      <c r="E59" s="62">
        <v>1</v>
      </c>
      <c r="F59" s="62"/>
      <c r="G59" s="62" t="s">
        <v>714</v>
      </c>
      <c r="H59" s="62"/>
      <c r="I59" s="62" t="s">
        <v>695</v>
      </c>
      <c r="J59" s="62"/>
      <c r="K59" s="65" t="s">
        <v>696</v>
      </c>
      <c r="L59" s="62" t="s">
        <v>681</v>
      </c>
      <c r="M59" s="62" t="s">
        <v>682</v>
      </c>
      <c r="N59" s="62" t="s">
        <v>883</v>
      </c>
      <c r="O59" s="62" t="s">
        <v>923</v>
      </c>
      <c r="P59" s="62" t="s">
        <v>924</v>
      </c>
      <c r="Q59" s="71" t="s">
        <v>925</v>
      </c>
      <c r="R59" s="78" t="s">
        <v>719</v>
      </c>
      <c r="S59" s="58" t="s">
        <v>169</v>
      </c>
      <c r="T59" s="58">
        <v>0.26</v>
      </c>
      <c r="U59" s="58">
        <v>0.79</v>
      </c>
      <c r="V59" s="58">
        <v>0.82</v>
      </c>
      <c r="W59" s="58">
        <f t="shared" si="4"/>
        <v>0.623333333333333</v>
      </c>
      <c r="X59" s="79">
        <v>1.28</v>
      </c>
      <c r="Y59" s="83">
        <f t="shared" si="1"/>
        <v>-0.513020833333333</v>
      </c>
      <c r="Z59" s="58"/>
      <c r="AA59" s="58"/>
      <c r="AB59" s="85">
        <v>1</v>
      </c>
      <c r="AC59" s="90">
        <v>1.2</v>
      </c>
      <c r="AD59" s="58">
        <f t="shared" si="2"/>
        <v>-0.376666666666667</v>
      </c>
    </row>
    <row r="60" ht="60" hidden="1" customHeight="1" spans="1:30">
      <c r="A60" s="58" t="s">
        <v>676</v>
      </c>
      <c r="B60" s="58" t="s">
        <v>30</v>
      </c>
      <c r="C60" s="59">
        <v>83</v>
      </c>
      <c r="D60" s="62" t="s">
        <v>926</v>
      </c>
      <c r="E60" s="62">
        <v>1.5</v>
      </c>
      <c r="F60" s="62"/>
      <c r="G60" s="62"/>
      <c r="H60" s="62"/>
      <c r="I60" s="62" t="s">
        <v>695</v>
      </c>
      <c r="J60" s="62"/>
      <c r="K60" s="65" t="s">
        <v>742</v>
      </c>
      <c r="L60" s="62" t="s">
        <v>681</v>
      </c>
      <c r="M60" s="62" t="s">
        <v>682</v>
      </c>
      <c r="N60" s="62" t="s">
        <v>927</v>
      </c>
      <c r="O60" s="62" t="s">
        <v>759</v>
      </c>
      <c r="P60" s="62" t="s">
        <v>928</v>
      </c>
      <c r="Q60" s="71" t="s">
        <v>929</v>
      </c>
      <c r="R60" s="71"/>
      <c r="S60" s="58" t="s">
        <v>169</v>
      </c>
      <c r="T60" s="58">
        <v>1.07</v>
      </c>
      <c r="U60" s="58">
        <v>2.27</v>
      </c>
      <c r="V60" s="58">
        <v>2.44</v>
      </c>
      <c r="W60" s="58">
        <f t="shared" si="4"/>
        <v>1.92666666666667</v>
      </c>
      <c r="X60" s="74" t="s">
        <v>618</v>
      </c>
      <c r="Y60" s="83" t="e">
        <f t="shared" si="1"/>
        <v>#VALUE!</v>
      </c>
      <c r="Z60" s="58"/>
      <c r="AA60" s="58"/>
      <c r="AB60" s="85">
        <v>1</v>
      </c>
      <c r="AC60" s="90">
        <v>1.2</v>
      </c>
      <c r="AD60" s="58">
        <f t="shared" si="2"/>
        <v>0.926666666666667</v>
      </c>
    </row>
    <row r="61" ht="60" hidden="1" customHeight="1" spans="1:30">
      <c r="A61" s="58"/>
      <c r="B61" s="58" t="s">
        <v>30</v>
      </c>
      <c r="C61" s="59">
        <v>84</v>
      </c>
      <c r="D61" s="62" t="s">
        <v>930</v>
      </c>
      <c r="E61" s="62">
        <v>1.5</v>
      </c>
      <c r="F61" s="62"/>
      <c r="G61" s="62"/>
      <c r="H61" s="62"/>
      <c r="I61" s="62" t="s">
        <v>695</v>
      </c>
      <c r="J61" s="62"/>
      <c r="K61" s="65" t="s">
        <v>737</v>
      </c>
      <c r="L61" s="62" t="s">
        <v>681</v>
      </c>
      <c r="M61" s="62" t="s">
        <v>682</v>
      </c>
      <c r="N61" s="62" t="s">
        <v>931</v>
      </c>
      <c r="O61" s="62" t="s">
        <v>759</v>
      </c>
      <c r="P61" s="62" t="s">
        <v>932</v>
      </c>
      <c r="Q61" s="71" t="s">
        <v>933</v>
      </c>
      <c r="R61" s="71"/>
      <c r="S61" s="58" t="s">
        <v>169</v>
      </c>
      <c r="T61" s="58">
        <v>3.57</v>
      </c>
      <c r="U61" s="58">
        <v>4.72</v>
      </c>
      <c r="V61" s="58">
        <v>6.08</v>
      </c>
      <c r="W61" s="58">
        <f t="shared" si="4"/>
        <v>4.79</v>
      </c>
      <c r="X61" s="74" t="s">
        <v>618</v>
      </c>
      <c r="Y61" s="83" t="e">
        <f t="shared" si="1"/>
        <v>#VALUE!</v>
      </c>
      <c r="Z61" s="58"/>
      <c r="AA61" s="58"/>
      <c r="AB61" s="85">
        <v>4</v>
      </c>
      <c r="AC61" s="90">
        <v>4.6</v>
      </c>
      <c r="AD61" s="58">
        <f t="shared" si="2"/>
        <v>0.79</v>
      </c>
    </row>
    <row r="62" s="51" customFormat="1" ht="60" hidden="1" customHeight="1" spans="1:124">
      <c r="A62" s="58" t="s">
        <v>846</v>
      </c>
      <c r="B62" s="58" t="s">
        <v>30</v>
      </c>
      <c r="C62" s="59">
        <v>101</v>
      </c>
      <c r="D62" s="58" t="s">
        <v>934</v>
      </c>
      <c r="E62" s="62">
        <v>0.5</v>
      </c>
      <c r="F62" s="58"/>
      <c r="G62" s="62" t="s">
        <v>714</v>
      </c>
      <c r="H62" s="58"/>
      <c r="I62" s="58" t="s">
        <v>839</v>
      </c>
      <c r="J62" s="58"/>
      <c r="K62" s="67">
        <v>2</v>
      </c>
      <c r="L62" s="58" t="s">
        <v>681</v>
      </c>
      <c r="M62" s="58"/>
      <c r="N62" s="58"/>
      <c r="O62" s="62" t="s">
        <v>935</v>
      </c>
      <c r="P62" s="58"/>
      <c r="Q62" s="71" t="s">
        <v>936</v>
      </c>
      <c r="R62" s="78" t="s">
        <v>719</v>
      </c>
      <c r="S62" s="58" t="s">
        <v>169</v>
      </c>
      <c r="T62" s="58">
        <v>0.4</v>
      </c>
      <c r="U62" s="58">
        <v>0.34</v>
      </c>
      <c r="V62" s="58">
        <v>0.32</v>
      </c>
      <c r="W62" s="58">
        <f t="shared" si="4"/>
        <v>0.353333333333333</v>
      </c>
      <c r="X62" s="79">
        <v>0.967</v>
      </c>
      <c r="Y62" s="83">
        <f t="shared" si="1"/>
        <v>-0.634608755601517</v>
      </c>
      <c r="Z62" s="58"/>
      <c r="AA62" s="58"/>
      <c r="AB62" s="89">
        <v>1</v>
      </c>
      <c r="AC62" s="90">
        <v>1.2</v>
      </c>
      <c r="AD62" s="58">
        <f t="shared" si="2"/>
        <v>-0.646666666666667</v>
      </c>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row>
    <row r="63" s="51" customFormat="1" ht="60" customHeight="1" spans="1:124">
      <c r="A63" s="58" t="s">
        <v>846</v>
      </c>
      <c r="B63" s="58" t="s">
        <v>30</v>
      </c>
      <c r="C63" s="59">
        <v>102</v>
      </c>
      <c r="D63" s="58" t="s">
        <v>937</v>
      </c>
      <c r="E63" s="62">
        <v>0.5</v>
      </c>
      <c r="F63" s="58"/>
      <c r="G63" s="62" t="s">
        <v>714</v>
      </c>
      <c r="H63" s="58"/>
      <c r="I63" s="62" t="s">
        <v>731</v>
      </c>
      <c r="J63" s="58"/>
      <c r="K63" s="67">
        <v>2</v>
      </c>
      <c r="L63" s="58" t="s">
        <v>681</v>
      </c>
      <c r="M63" s="58"/>
      <c r="N63" s="58"/>
      <c r="O63" s="62" t="s">
        <v>938</v>
      </c>
      <c r="P63" s="58" t="s">
        <v>939</v>
      </c>
      <c r="Q63" s="71" t="s">
        <v>940</v>
      </c>
      <c r="R63" s="78" t="s">
        <v>719</v>
      </c>
      <c r="S63" s="58" t="s">
        <v>169</v>
      </c>
      <c r="T63" s="58">
        <v>1.2</v>
      </c>
      <c r="U63" s="58">
        <v>1.167</v>
      </c>
      <c r="V63" s="58">
        <v>1.2</v>
      </c>
      <c r="W63" s="58">
        <f t="shared" si="4"/>
        <v>1.189</v>
      </c>
      <c r="X63" s="79">
        <v>1.133</v>
      </c>
      <c r="Y63" s="83">
        <f t="shared" si="1"/>
        <v>0.0494263018534864</v>
      </c>
      <c r="Z63" s="58"/>
      <c r="AA63" s="58"/>
      <c r="AB63" s="85">
        <v>4</v>
      </c>
      <c r="AC63" s="90">
        <v>4.6</v>
      </c>
      <c r="AD63" s="58">
        <f t="shared" si="2"/>
        <v>-2.811</v>
      </c>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row>
    <row r="64" s="51" customFormat="1" ht="60" customHeight="1" spans="1:124">
      <c r="A64" s="58" t="s">
        <v>846</v>
      </c>
      <c r="B64" s="58" t="s">
        <v>30</v>
      </c>
      <c r="C64" s="59">
        <v>103</v>
      </c>
      <c r="D64" s="58" t="s">
        <v>941</v>
      </c>
      <c r="E64" s="62">
        <v>0.5</v>
      </c>
      <c r="F64" s="58"/>
      <c r="G64" s="62" t="s">
        <v>714</v>
      </c>
      <c r="H64" s="58"/>
      <c r="I64" s="62" t="s">
        <v>839</v>
      </c>
      <c r="J64" s="58"/>
      <c r="K64" s="67">
        <v>2</v>
      </c>
      <c r="L64" s="58" t="s">
        <v>681</v>
      </c>
      <c r="M64" s="58"/>
      <c r="N64" s="58"/>
      <c r="O64" s="62" t="s">
        <v>942</v>
      </c>
      <c r="P64" s="58" t="s">
        <v>939</v>
      </c>
      <c r="Q64" s="71" t="s">
        <v>940</v>
      </c>
      <c r="R64" s="78" t="s">
        <v>719</v>
      </c>
      <c r="S64" s="58" t="s">
        <v>169</v>
      </c>
      <c r="T64" s="58">
        <v>0.866</v>
      </c>
      <c r="U64" s="58">
        <v>0.8</v>
      </c>
      <c r="V64" s="58">
        <v>0.966</v>
      </c>
      <c r="W64" s="58">
        <f t="shared" si="4"/>
        <v>0.877333333333333</v>
      </c>
      <c r="X64" s="79">
        <v>0.667</v>
      </c>
      <c r="Y64" s="83">
        <f t="shared" si="1"/>
        <v>0.315342328835582</v>
      </c>
      <c r="Z64" s="58" t="s">
        <v>809</v>
      </c>
      <c r="AA64" s="58" t="s">
        <v>943</v>
      </c>
      <c r="AB64" s="85">
        <v>1</v>
      </c>
      <c r="AC64" s="90">
        <v>1.2</v>
      </c>
      <c r="AD64" s="58">
        <f t="shared" si="2"/>
        <v>-0.122666666666667</v>
      </c>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row>
    <row r="65" s="51" customFormat="1" ht="117" hidden="1" customHeight="1" spans="1:124">
      <c r="A65" s="58" t="s">
        <v>846</v>
      </c>
      <c r="B65" s="58" t="s">
        <v>30</v>
      </c>
      <c r="C65" s="59">
        <v>106</v>
      </c>
      <c r="D65" s="58" t="s">
        <v>944</v>
      </c>
      <c r="E65" s="62">
        <v>0.5</v>
      </c>
      <c r="F65" s="58"/>
      <c r="G65" s="62" t="s">
        <v>714</v>
      </c>
      <c r="H65" s="58"/>
      <c r="I65" s="62" t="s">
        <v>731</v>
      </c>
      <c r="J65" s="58"/>
      <c r="K65" s="67">
        <v>2</v>
      </c>
      <c r="L65" s="58" t="s">
        <v>681</v>
      </c>
      <c r="M65" s="58"/>
      <c r="N65" s="58"/>
      <c r="O65" s="62" t="s">
        <v>945</v>
      </c>
      <c r="P65" s="58" t="s">
        <v>939</v>
      </c>
      <c r="Q65" s="71" t="s">
        <v>946</v>
      </c>
      <c r="R65" s="78" t="s">
        <v>719</v>
      </c>
      <c r="S65" s="58" t="s">
        <v>169</v>
      </c>
      <c r="T65" s="58">
        <v>1</v>
      </c>
      <c r="U65" s="58">
        <v>1.02</v>
      </c>
      <c r="V65" s="58">
        <v>0.93</v>
      </c>
      <c r="W65" s="58">
        <f t="shared" si="4"/>
        <v>0.983333333333333</v>
      </c>
      <c r="X65" s="79">
        <v>1.057</v>
      </c>
      <c r="Y65" s="83">
        <f t="shared" si="1"/>
        <v>-0.0696941028066855</v>
      </c>
      <c r="Z65" s="58"/>
      <c r="AA65" s="58"/>
      <c r="AB65" s="85">
        <v>2</v>
      </c>
      <c r="AC65" s="90">
        <v>2.4</v>
      </c>
      <c r="AD65" s="58">
        <f t="shared" si="2"/>
        <v>-1.01666666666667</v>
      </c>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row>
    <row r="66" s="51" customFormat="1" ht="118" customHeight="1" spans="1:124">
      <c r="A66" s="58" t="s">
        <v>846</v>
      </c>
      <c r="B66" s="58" t="s">
        <v>30</v>
      </c>
      <c r="C66" s="59">
        <v>107</v>
      </c>
      <c r="D66" s="58" t="s">
        <v>947</v>
      </c>
      <c r="E66" s="62">
        <v>0.5</v>
      </c>
      <c r="F66" s="58"/>
      <c r="G66" s="62" t="s">
        <v>714</v>
      </c>
      <c r="H66" s="58"/>
      <c r="I66" s="62" t="s">
        <v>839</v>
      </c>
      <c r="J66" s="58"/>
      <c r="K66" s="67">
        <v>2</v>
      </c>
      <c r="L66" s="58" t="s">
        <v>681</v>
      </c>
      <c r="M66" s="58"/>
      <c r="N66" s="58"/>
      <c r="O66" s="62" t="s">
        <v>948</v>
      </c>
      <c r="P66" s="58" t="s">
        <v>939</v>
      </c>
      <c r="Q66" s="71" t="s">
        <v>949</v>
      </c>
      <c r="R66" s="78" t="s">
        <v>719</v>
      </c>
      <c r="S66" s="58" t="s">
        <v>169</v>
      </c>
      <c r="T66" s="58">
        <v>0.7</v>
      </c>
      <c r="U66" s="58">
        <v>0.51</v>
      </c>
      <c r="V66" s="58">
        <v>0.45</v>
      </c>
      <c r="W66" s="58">
        <f t="shared" si="4"/>
        <v>0.553333333333333</v>
      </c>
      <c r="X66" s="79">
        <v>0.433</v>
      </c>
      <c r="Y66" s="83">
        <f t="shared" ref="Y66:Y86" si="5">(W66-X66)/X66</f>
        <v>0.277906081601232</v>
      </c>
      <c r="Z66" s="58" t="s">
        <v>809</v>
      </c>
      <c r="AA66" s="58" t="s">
        <v>943</v>
      </c>
      <c r="AB66" s="85">
        <v>0.5</v>
      </c>
      <c r="AC66" s="90">
        <v>0.65</v>
      </c>
      <c r="AD66" s="58">
        <f t="shared" si="2"/>
        <v>0.0533333333333333</v>
      </c>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row>
    <row r="67" s="51" customFormat="1" ht="60" hidden="1" customHeight="1" spans="1:124">
      <c r="A67" s="58" t="s">
        <v>676</v>
      </c>
      <c r="B67" s="58" t="s">
        <v>30</v>
      </c>
      <c r="C67" s="59">
        <v>108</v>
      </c>
      <c r="D67" s="58" t="s">
        <v>950</v>
      </c>
      <c r="E67" s="62">
        <v>0.5</v>
      </c>
      <c r="F67" s="58"/>
      <c r="G67" s="62" t="s">
        <v>714</v>
      </c>
      <c r="H67" s="58"/>
      <c r="I67" s="62" t="s">
        <v>731</v>
      </c>
      <c r="J67" s="58"/>
      <c r="K67" s="67">
        <v>2</v>
      </c>
      <c r="L67" s="58" t="s">
        <v>681</v>
      </c>
      <c r="M67" s="58"/>
      <c r="N67" s="58"/>
      <c r="O67" s="62" t="s">
        <v>951</v>
      </c>
      <c r="P67" s="58" t="s">
        <v>939</v>
      </c>
      <c r="Q67" s="71" t="s">
        <v>952</v>
      </c>
      <c r="R67" s="75" t="s">
        <v>953</v>
      </c>
      <c r="S67" s="58" t="s">
        <v>169</v>
      </c>
      <c r="T67" s="58">
        <v>8.75</v>
      </c>
      <c r="U67" s="58">
        <v>8.59</v>
      </c>
      <c r="V67" s="58">
        <v>8.48</v>
      </c>
      <c r="W67" s="58">
        <f t="shared" si="4"/>
        <v>8.60666666666667</v>
      </c>
      <c r="X67" s="79">
        <v>10.06</v>
      </c>
      <c r="Y67" s="83">
        <f t="shared" si="5"/>
        <v>-0.144466534128562</v>
      </c>
      <c r="Z67" s="62"/>
      <c r="AA67" s="62" t="s">
        <v>954</v>
      </c>
      <c r="AB67" s="85">
        <v>2.5</v>
      </c>
      <c r="AC67" s="90">
        <v>3</v>
      </c>
      <c r="AD67" s="58">
        <f t="shared" ref="AD67:AD86" si="6">W67-AB67</f>
        <v>6.10666666666667</v>
      </c>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row>
    <row r="68" s="51" customFormat="1" ht="60" hidden="1" customHeight="1" spans="1:124">
      <c r="A68" s="58" t="s">
        <v>846</v>
      </c>
      <c r="B68" s="58" t="s">
        <v>30</v>
      </c>
      <c r="C68" s="59">
        <v>109</v>
      </c>
      <c r="D68" s="58" t="s">
        <v>955</v>
      </c>
      <c r="E68" s="62">
        <v>0.5</v>
      </c>
      <c r="F68" s="58"/>
      <c r="G68" s="62" t="s">
        <v>714</v>
      </c>
      <c r="H68" s="58"/>
      <c r="I68" s="62" t="s">
        <v>839</v>
      </c>
      <c r="J68" s="58"/>
      <c r="K68" s="67">
        <v>2</v>
      </c>
      <c r="L68" s="58" t="s">
        <v>681</v>
      </c>
      <c r="M68" s="58"/>
      <c r="N68" s="58"/>
      <c r="O68" s="62" t="s">
        <v>956</v>
      </c>
      <c r="P68" s="58" t="s">
        <v>939</v>
      </c>
      <c r="Q68" s="71" t="s">
        <v>957</v>
      </c>
      <c r="R68" s="77" t="s">
        <v>953</v>
      </c>
      <c r="S68" s="58" t="s">
        <v>169</v>
      </c>
      <c r="T68" s="58">
        <v>0.2</v>
      </c>
      <c r="U68" s="58">
        <v>0.22</v>
      </c>
      <c r="V68" s="58">
        <v>0.18</v>
      </c>
      <c r="W68" s="58">
        <f t="shared" si="4"/>
        <v>0.2</v>
      </c>
      <c r="X68" s="79">
        <v>0.447</v>
      </c>
      <c r="Y68" s="83">
        <f t="shared" si="5"/>
        <v>-0.552572706935123</v>
      </c>
      <c r="Z68" s="58"/>
      <c r="AA68" s="58"/>
      <c r="AB68" s="85">
        <v>0.5</v>
      </c>
      <c r="AC68" s="90">
        <v>0.65</v>
      </c>
      <c r="AD68" s="58">
        <f t="shared" si="6"/>
        <v>-0.3</v>
      </c>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row>
    <row r="69" s="51" customFormat="1" ht="60" hidden="1" customHeight="1" spans="1:124">
      <c r="A69" s="58"/>
      <c r="B69" s="58" t="s">
        <v>30</v>
      </c>
      <c r="C69" s="59">
        <v>110</v>
      </c>
      <c r="D69" s="58" t="s">
        <v>958</v>
      </c>
      <c r="E69" s="62">
        <v>0.5</v>
      </c>
      <c r="F69" s="58"/>
      <c r="G69" s="62" t="s">
        <v>714</v>
      </c>
      <c r="H69" s="58"/>
      <c r="I69" s="62" t="s">
        <v>731</v>
      </c>
      <c r="J69" s="58"/>
      <c r="K69" s="67">
        <v>2</v>
      </c>
      <c r="L69" s="58" t="s">
        <v>681</v>
      </c>
      <c r="M69" s="58"/>
      <c r="N69" s="58"/>
      <c r="O69" s="68" t="s">
        <v>959</v>
      </c>
      <c r="P69" s="58" t="s">
        <v>939</v>
      </c>
      <c r="Q69" s="73" t="s">
        <v>960</v>
      </c>
      <c r="R69" s="72" t="s">
        <v>961</v>
      </c>
      <c r="S69" s="58" t="s">
        <v>169</v>
      </c>
      <c r="T69" s="58">
        <v>0.3</v>
      </c>
      <c r="U69" s="58">
        <v>0.4</v>
      </c>
      <c r="V69" s="58">
        <v>0.2</v>
      </c>
      <c r="W69" s="58">
        <f t="shared" si="4"/>
        <v>0.3</v>
      </c>
      <c r="X69" s="79">
        <v>5.9</v>
      </c>
      <c r="Y69" s="83">
        <f t="shared" si="5"/>
        <v>-0.949152542372881</v>
      </c>
      <c r="Z69" s="58"/>
      <c r="AA69" s="58"/>
      <c r="AB69" s="85">
        <v>0</v>
      </c>
      <c r="AC69" s="90">
        <v>0</v>
      </c>
      <c r="AD69" s="58">
        <f t="shared" si="6"/>
        <v>0.3</v>
      </c>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row>
    <row r="70" s="51" customFormat="1" ht="60" hidden="1" customHeight="1" spans="1:124">
      <c r="A70" s="58" t="s">
        <v>846</v>
      </c>
      <c r="B70" s="58" t="s">
        <v>30</v>
      </c>
      <c r="C70" s="59">
        <v>111</v>
      </c>
      <c r="D70" s="58" t="s">
        <v>962</v>
      </c>
      <c r="E70" s="62">
        <v>0.5</v>
      </c>
      <c r="F70" s="58"/>
      <c r="G70" s="62" t="s">
        <v>714</v>
      </c>
      <c r="H70" s="58"/>
      <c r="I70" s="62" t="s">
        <v>731</v>
      </c>
      <c r="J70" s="58"/>
      <c r="K70" s="67">
        <v>2</v>
      </c>
      <c r="L70" s="58" t="s">
        <v>681</v>
      </c>
      <c r="M70" s="58"/>
      <c r="N70" s="58"/>
      <c r="O70" s="62" t="s">
        <v>963</v>
      </c>
      <c r="P70" s="58" t="s">
        <v>939</v>
      </c>
      <c r="Q70" s="71" t="s">
        <v>964</v>
      </c>
      <c r="R70" s="73" t="s">
        <v>719</v>
      </c>
      <c r="S70" s="58" t="s">
        <v>169</v>
      </c>
      <c r="T70" s="58">
        <v>2.6</v>
      </c>
      <c r="U70" s="58">
        <v>4.36</v>
      </c>
      <c r="V70" s="58">
        <v>4.59</v>
      </c>
      <c r="W70" s="58">
        <f t="shared" si="4"/>
        <v>3.85</v>
      </c>
      <c r="X70" s="79">
        <v>4.033</v>
      </c>
      <c r="Y70" s="83">
        <f t="shared" si="5"/>
        <v>-0.0453756508802381</v>
      </c>
      <c r="Z70" s="58"/>
      <c r="AA70" s="58"/>
      <c r="AB70" s="85">
        <v>3</v>
      </c>
      <c r="AC70" s="90">
        <v>3.45</v>
      </c>
      <c r="AD70" s="58">
        <f t="shared" si="6"/>
        <v>0.85</v>
      </c>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row>
    <row r="71" s="51" customFormat="1" ht="60" customHeight="1" spans="1:124">
      <c r="A71" s="58" t="s">
        <v>846</v>
      </c>
      <c r="B71" s="58" t="s">
        <v>30</v>
      </c>
      <c r="C71" s="59">
        <v>112</v>
      </c>
      <c r="D71" s="58" t="s">
        <v>965</v>
      </c>
      <c r="E71" s="62">
        <v>0.5</v>
      </c>
      <c r="F71" s="58"/>
      <c r="G71" s="62" t="s">
        <v>714</v>
      </c>
      <c r="H71" s="58"/>
      <c r="I71" s="62" t="s">
        <v>839</v>
      </c>
      <c r="J71" s="58"/>
      <c r="K71" s="67">
        <v>2</v>
      </c>
      <c r="L71" s="58" t="s">
        <v>681</v>
      </c>
      <c r="M71" s="58"/>
      <c r="N71" s="58"/>
      <c r="O71" s="62" t="s">
        <v>966</v>
      </c>
      <c r="P71" s="58" t="s">
        <v>939</v>
      </c>
      <c r="Q71" s="71" t="s">
        <v>967</v>
      </c>
      <c r="R71" s="73" t="s">
        <v>719</v>
      </c>
      <c r="S71" s="58" t="s">
        <v>169</v>
      </c>
      <c r="T71" s="58">
        <v>4.05</v>
      </c>
      <c r="U71" s="58">
        <v>4.23</v>
      </c>
      <c r="V71" s="58">
        <v>4.21</v>
      </c>
      <c r="W71" s="58">
        <f t="shared" si="4"/>
        <v>4.16333333333333</v>
      </c>
      <c r="X71" s="79">
        <v>3.933</v>
      </c>
      <c r="Y71" s="83">
        <f t="shared" si="5"/>
        <v>0.0585642851089078</v>
      </c>
      <c r="Z71" s="58" t="s">
        <v>809</v>
      </c>
      <c r="AA71" s="58"/>
      <c r="AB71" s="85">
        <v>1</v>
      </c>
      <c r="AC71" s="90">
        <v>1.2</v>
      </c>
      <c r="AD71" s="58">
        <f t="shared" si="6"/>
        <v>3.16333333333333</v>
      </c>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row>
    <row r="72" s="51" customFormat="1" ht="60" hidden="1" customHeight="1" spans="1:124">
      <c r="A72" s="58" t="s">
        <v>676</v>
      </c>
      <c r="B72" s="58" t="s">
        <v>30</v>
      </c>
      <c r="C72" s="59">
        <v>113</v>
      </c>
      <c r="D72" s="74" t="s">
        <v>968</v>
      </c>
      <c r="E72" s="62">
        <v>0.5</v>
      </c>
      <c r="F72" s="58"/>
      <c r="G72" s="62" t="s">
        <v>714</v>
      </c>
      <c r="H72" s="58"/>
      <c r="I72" s="62" t="s">
        <v>731</v>
      </c>
      <c r="J72" s="58"/>
      <c r="K72" s="67">
        <v>2</v>
      </c>
      <c r="L72" s="58" t="s">
        <v>681</v>
      </c>
      <c r="M72" s="58"/>
      <c r="N72" s="58"/>
      <c r="O72" s="62" t="s">
        <v>969</v>
      </c>
      <c r="P72" s="58" t="s">
        <v>939</v>
      </c>
      <c r="Q72" s="71" t="s">
        <v>970</v>
      </c>
      <c r="R72" s="77" t="s">
        <v>953</v>
      </c>
      <c r="S72" s="58" t="s">
        <v>169</v>
      </c>
      <c r="T72" s="74">
        <v>2.88</v>
      </c>
      <c r="U72" s="74">
        <v>3.42</v>
      </c>
      <c r="V72" s="74">
        <v>3.4</v>
      </c>
      <c r="W72" s="58">
        <f t="shared" si="4"/>
        <v>3.23333333333333</v>
      </c>
      <c r="X72" s="79">
        <v>3.6</v>
      </c>
      <c r="Y72" s="83">
        <f t="shared" si="5"/>
        <v>-0.101851851851852</v>
      </c>
      <c r="Z72" s="58"/>
      <c r="AA72" s="58"/>
      <c r="AB72" s="85">
        <v>4</v>
      </c>
      <c r="AC72" s="90">
        <v>4.6</v>
      </c>
      <c r="AD72" s="58">
        <f t="shared" si="6"/>
        <v>-0.766666666666667</v>
      </c>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row>
    <row r="73" s="51" customFormat="1" ht="60" hidden="1" customHeight="1" spans="1:124">
      <c r="A73" s="58" t="s">
        <v>846</v>
      </c>
      <c r="B73" s="58" t="s">
        <v>30</v>
      </c>
      <c r="C73" s="59">
        <v>114</v>
      </c>
      <c r="D73" s="74" t="s">
        <v>971</v>
      </c>
      <c r="E73" s="62">
        <v>0.5</v>
      </c>
      <c r="F73" s="58"/>
      <c r="G73" s="62" t="s">
        <v>714</v>
      </c>
      <c r="H73" s="58"/>
      <c r="I73" s="62" t="s">
        <v>839</v>
      </c>
      <c r="J73" s="58"/>
      <c r="K73" s="67">
        <v>2</v>
      </c>
      <c r="L73" s="58" t="s">
        <v>681</v>
      </c>
      <c r="M73" s="58"/>
      <c r="N73" s="58"/>
      <c r="O73" s="62" t="s">
        <v>972</v>
      </c>
      <c r="P73" s="58" t="s">
        <v>939</v>
      </c>
      <c r="Q73" s="71" t="s">
        <v>970</v>
      </c>
      <c r="R73" s="77" t="s">
        <v>953</v>
      </c>
      <c r="S73" s="58" t="s">
        <v>169</v>
      </c>
      <c r="T73" s="74">
        <v>0.18</v>
      </c>
      <c r="U73" s="74">
        <v>0.18</v>
      </c>
      <c r="V73" s="74">
        <v>0.19</v>
      </c>
      <c r="W73" s="58">
        <f t="shared" si="4"/>
        <v>0.183333333333333</v>
      </c>
      <c r="X73" s="79">
        <v>0.3</v>
      </c>
      <c r="Y73" s="83">
        <f t="shared" si="5"/>
        <v>-0.388888888888889</v>
      </c>
      <c r="Z73" s="58"/>
      <c r="AA73" s="58"/>
      <c r="AB73" s="85">
        <v>1</v>
      </c>
      <c r="AC73" s="90">
        <v>1.2</v>
      </c>
      <c r="AD73" s="58">
        <f t="shared" si="6"/>
        <v>-0.816666666666667</v>
      </c>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row>
    <row r="74" s="51" customFormat="1" ht="121" hidden="1" customHeight="1" spans="1:124">
      <c r="A74" s="58" t="s">
        <v>676</v>
      </c>
      <c r="B74" s="58" t="s">
        <v>30</v>
      </c>
      <c r="C74" s="59">
        <v>117</v>
      </c>
      <c r="D74" s="58" t="s">
        <v>973</v>
      </c>
      <c r="E74" s="62">
        <v>0.5</v>
      </c>
      <c r="F74" s="58"/>
      <c r="G74" s="62" t="s">
        <v>714</v>
      </c>
      <c r="H74" s="58"/>
      <c r="I74" s="62" t="s">
        <v>731</v>
      </c>
      <c r="J74" s="58"/>
      <c r="K74" s="67">
        <v>2</v>
      </c>
      <c r="L74" s="58" t="s">
        <v>681</v>
      </c>
      <c r="M74" s="58"/>
      <c r="N74" s="58"/>
      <c r="O74" s="62" t="s">
        <v>974</v>
      </c>
      <c r="P74" s="58" t="s">
        <v>939</v>
      </c>
      <c r="Q74" s="71" t="s">
        <v>975</v>
      </c>
      <c r="R74" s="73" t="s">
        <v>719</v>
      </c>
      <c r="S74" s="58" t="s">
        <v>169</v>
      </c>
      <c r="T74" s="58">
        <v>1.13</v>
      </c>
      <c r="U74" s="58">
        <v>1.05</v>
      </c>
      <c r="V74" s="58">
        <v>1.03</v>
      </c>
      <c r="W74" s="58">
        <f t="shared" si="4"/>
        <v>1.07</v>
      </c>
      <c r="X74" s="79">
        <v>1.133</v>
      </c>
      <c r="Y74" s="83">
        <f t="shared" si="5"/>
        <v>-0.0556045895851721</v>
      </c>
      <c r="Z74" s="58"/>
      <c r="AA74" s="58"/>
      <c r="AB74" s="85">
        <v>1.5</v>
      </c>
      <c r="AC74" s="90">
        <v>1.8</v>
      </c>
      <c r="AD74" s="58">
        <f t="shared" si="6"/>
        <v>-0.43</v>
      </c>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row>
    <row r="75" s="51" customFormat="1" ht="60" hidden="1" customHeight="1" spans="1:124">
      <c r="A75" s="58" t="s">
        <v>846</v>
      </c>
      <c r="B75" s="58" t="s">
        <v>30</v>
      </c>
      <c r="C75" s="59">
        <v>118</v>
      </c>
      <c r="D75" s="58" t="s">
        <v>976</v>
      </c>
      <c r="E75" s="62">
        <v>0.5</v>
      </c>
      <c r="F75" s="58"/>
      <c r="G75" s="62" t="s">
        <v>714</v>
      </c>
      <c r="H75" s="58"/>
      <c r="I75" s="62" t="s">
        <v>839</v>
      </c>
      <c r="J75" s="58"/>
      <c r="K75" s="67">
        <v>2</v>
      </c>
      <c r="L75" s="58" t="s">
        <v>681</v>
      </c>
      <c r="M75" s="58"/>
      <c r="N75" s="58"/>
      <c r="O75" s="62" t="s">
        <v>977</v>
      </c>
      <c r="P75" s="58" t="s">
        <v>939</v>
      </c>
      <c r="Q75" s="71" t="s">
        <v>975</v>
      </c>
      <c r="R75" s="73" t="s">
        <v>719</v>
      </c>
      <c r="S75" s="58" t="s">
        <v>169</v>
      </c>
      <c r="T75" s="58">
        <v>0.58</v>
      </c>
      <c r="U75" s="58">
        <v>0.48</v>
      </c>
      <c r="V75" s="58">
        <v>0.47</v>
      </c>
      <c r="W75" s="58">
        <f t="shared" si="4"/>
        <v>0.51</v>
      </c>
      <c r="X75" s="79">
        <v>0.7</v>
      </c>
      <c r="Y75" s="83">
        <f t="shared" si="5"/>
        <v>-0.271428571428571</v>
      </c>
      <c r="Z75" s="58"/>
      <c r="AA75" s="58"/>
      <c r="AB75" s="85">
        <v>1</v>
      </c>
      <c r="AC75" s="90">
        <v>1.2</v>
      </c>
      <c r="AD75" s="58">
        <f t="shared" si="6"/>
        <v>-0.49</v>
      </c>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row>
    <row r="76" ht="60" hidden="1" customHeight="1" spans="1:30">
      <c r="A76" s="58" t="s">
        <v>846</v>
      </c>
      <c r="B76" s="58" t="s">
        <v>30</v>
      </c>
      <c r="C76" s="59">
        <v>119</v>
      </c>
      <c r="D76" s="58" t="s">
        <v>978</v>
      </c>
      <c r="E76" s="62">
        <v>0.5</v>
      </c>
      <c r="F76" s="58"/>
      <c r="G76" s="62" t="s">
        <v>714</v>
      </c>
      <c r="H76" s="58"/>
      <c r="I76" s="62" t="s">
        <v>731</v>
      </c>
      <c r="J76" s="58"/>
      <c r="K76" s="67">
        <v>2</v>
      </c>
      <c r="L76" s="58" t="s">
        <v>681</v>
      </c>
      <c r="M76" s="58"/>
      <c r="N76" s="58" t="s">
        <v>979</v>
      </c>
      <c r="O76" s="62" t="s">
        <v>980</v>
      </c>
      <c r="P76" s="58" t="s">
        <v>981</v>
      </c>
      <c r="Q76" s="71" t="s">
        <v>982</v>
      </c>
      <c r="R76" s="72" t="s">
        <v>983</v>
      </c>
      <c r="S76" s="58" t="s">
        <v>169</v>
      </c>
      <c r="T76" s="74">
        <v>5.82</v>
      </c>
      <c r="U76" s="74">
        <v>4.61</v>
      </c>
      <c r="V76" s="74">
        <v>5.27</v>
      </c>
      <c r="W76" s="58">
        <f t="shared" si="4"/>
        <v>5.23333333333333</v>
      </c>
      <c r="X76" s="79">
        <v>8.433</v>
      </c>
      <c r="Y76" s="83">
        <f t="shared" si="5"/>
        <v>-0.379422111545911</v>
      </c>
      <c r="Z76" s="58"/>
      <c r="AA76" s="58"/>
      <c r="AB76" s="85">
        <v>12</v>
      </c>
      <c r="AC76" s="90">
        <v>12.6</v>
      </c>
      <c r="AD76" s="58">
        <f t="shared" si="6"/>
        <v>-6.76666666666667</v>
      </c>
    </row>
    <row r="77" s="51" customFormat="1" ht="126" customHeight="1" spans="1:124">
      <c r="A77" s="58" t="s">
        <v>676</v>
      </c>
      <c r="B77" s="58" t="s">
        <v>30</v>
      </c>
      <c r="C77" s="59">
        <v>126</v>
      </c>
      <c r="D77" s="58" t="s">
        <v>984</v>
      </c>
      <c r="E77" s="62">
        <v>0.5</v>
      </c>
      <c r="F77" s="58"/>
      <c r="G77" s="62" t="s">
        <v>714</v>
      </c>
      <c r="H77" s="58"/>
      <c r="I77" s="62" t="s">
        <v>731</v>
      </c>
      <c r="J77" s="58"/>
      <c r="K77" s="67">
        <v>2</v>
      </c>
      <c r="L77" s="58" t="s">
        <v>681</v>
      </c>
      <c r="M77" s="58"/>
      <c r="N77" s="58"/>
      <c r="O77" s="68" t="s">
        <v>985</v>
      </c>
      <c r="P77" s="58" t="s">
        <v>939</v>
      </c>
      <c r="Q77" s="71" t="s">
        <v>986</v>
      </c>
      <c r="R77" s="72" t="s">
        <v>719</v>
      </c>
      <c r="S77" s="58" t="s">
        <v>169</v>
      </c>
      <c r="T77" s="58">
        <v>0.54</v>
      </c>
      <c r="U77" s="58">
        <v>0.6</v>
      </c>
      <c r="V77" s="58">
        <v>0.94</v>
      </c>
      <c r="W77" s="58">
        <f t="shared" si="4"/>
        <v>0.693333333333333</v>
      </c>
      <c r="X77" s="79">
        <v>0.56</v>
      </c>
      <c r="Y77" s="83">
        <f t="shared" si="5"/>
        <v>0.238095238095238</v>
      </c>
      <c r="Z77" s="58" t="s">
        <v>809</v>
      </c>
      <c r="AA77" s="58" t="s">
        <v>943</v>
      </c>
      <c r="AB77" s="85">
        <v>2</v>
      </c>
      <c r="AC77" s="90">
        <v>2.4</v>
      </c>
      <c r="AD77" s="58">
        <f t="shared" si="6"/>
        <v>-1.30666666666667</v>
      </c>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52"/>
      <c r="DP77" s="52"/>
      <c r="DQ77" s="52"/>
      <c r="DR77" s="52"/>
      <c r="DS77" s="52"/>
      <c r="DT77" s="52"/>
    </row>
    <row r="78" s="51" customFormat="1" ht="60" hidden="1" customHeight="1" spans="1:124">
      <c r="A78" s="58"/>
      <c r="B78" s="58" t="s">
        <v>30</v>
      </c>
      <c r="C78" s="59">
        <v>127</v>
      </c>
      <c r="D78" s="58" t="s">
        <v>987</v>
      </c>
      <c r="E78" s="62">
        <v>0.5</v>
      </c>
      <c r="F78" s="58"/>
      <c r="G78" s="62" t="s">
        <v>714</v>
      </c>
      <c r="H78" s="58"/>
      <c r="I78" s="62" t="s">
        <v>839</v>
      </c>
      <c r="J78" s="58"/>
      <c r="K78" s="67">
        <v>2</v>
      </c>
      <c r="L78" s="58" t="s">
        <v>681</v>
      </c>
      <c r="M78" s="58"/>
      <c r="N78" s="58"/>
      <c r="O78" s="68" t="s">
        <v>988</v>
      </c>
      <c r="P78" s="58" t="s">
        <v>939</v>
      </c>
      <c r="Q78" s="71" t="s">
        <v>989</v>
      </c>
      <c r="R78" s="77" t="s">
        <v>719</v>
      </c>
      <c r="S78" s="58" t="s">
        <v>169</v>
      </c>
      <c r="T78" s="58">
        <v>0.18</v>
      </c>
      <c r="U78" s="58">
        <v>0.17</v>
      </c>
      <c r="V78" s="58">
        <v>0.17</v>
      </c>
      <c r="W78" s="58">
        <f t="shared" si="4"/>
        <v>0.173333333333333</v>
      </c>
      <c r="X78" s="79">
        <v>0.267</v>
      </c>
      <c r="Y78" s="83">
        <f t="shared" si="5"/>
        <v>-0.350811485642946</v>
      </c>
      <c r="Z78" s="58"/>
      <c r="AA78" s="58"/>
      <c r="AB78" s="85">
        <v>1</v>
      </c>
      <c r="AC78" s="90">
        <v>1.2</v>
      </c>
      <c r="AD78" s="58">
        <f t="shared" si="6"/>
        <v>-0.826666666666667</v>
      </c>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row>
    <row r="79" s="51" customFormat="1" ht="60" hidden="1" customHeight="1" spans="1:124">
      <c r="A79" s="58"/>
      <c r="B79" s="58" t="s">
        <v>30</v>
      </c>
      <c r="C79" s="59">
        <v>130</v>
      </c>
      <c r="D79" s="58" t="s">
        <v>990</v>
      </c>
      <c r="E79" s="62">
        <v>0.5</v>
      </c>
      <c r="F79" s="58"/>
      <c r="G79" s="62" t="s">
        <v>714</v>
      </c>
      <c r="H79" s="58"/>
      <c r="I79" s="62" t="s">
        <v>731</v>
      </c>
      <c r="J79" s="58"/>
      <c r="K79" s="67">
        <v>2</v>
      </c>
      <c r="L79" s="58" t="s">
        <v>681</v>
      </c>
      <c r="M79" s="58"/>
      <c r="N79" s="58"/>
      <c r="O79" s="62" t="s">
        <v>991</v>
      </c>
      <c r="P79" s="60" t="s">
        <v>992</v>
      </c>
      <c r="Q79" s="71" t="s">
        <v>993</v>
      </c>
      <c r="R79" s="72" t="s">
        <v>719</v>
      </c>
      <c r="S79" s="58" t="s">
        <v>169</v>
      </c>
      <c r="T79" s="74">
        <v>3.46</v>
      </c>
      <c r="U79" s="74">
        <v>3.32</v>
      </c>
      <c r="V79" s="74">
        <v>3.35</v>
      </c>
      <c r="W79" s="58">
        <f t="shared" si="4"/>
        <v>3.37666666666667</v>
      </c>
      <c r="X79" s="79">
        <v>4.767</v>
      </c>
      <c r="Y79" s="83">
        <f t="shared" si="5"/>
        <v>-0.29165792601916</v>
      </c>
      <c r="Z79" s="58"/>
      <c r="AA79" s="58"/>
      <c r="AB79" s="85">
        <v>2</v>
      </c>
      <c r="AC79" s="90">
        <v>2.4</v>
      </c>
      <c r="AD79" s="58">
        <f t="shared" si="6"/>
        <v>1.37666666666667</v>
      </c>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52"/>
      <c r="DP79" s="52"/>
      <c r="DQ79" s="52"/>
      <c r="DR79" s="52"/>
      <c r="DS79" s="52"/>
      <c r="DT79" s="52"/>
    </row>
    <row r="80" s="51" customFormat="1" ht="60" hidden="1" customHeight="1" spans="1:124">
      <c r="A80" s="58"/>
      <c r="B80" s="58" t="s">
        <v>30</v>
      </c>
      <c r="C80" s="59">
        <v>131</v>
      </c>
      <c r="D80" s="58" t="s">
        <v>994</v>
      </c>
      <c r="E80" s="62">
        <v>0.5</v>
      </c>
      <c r="F80" s="58"/>
      <c r="G80" s="62" t="s">
        <v>714</v>
      </c>
      <c r="H80" s="58"/>
      <c r="I80" s="62" t="s">
        <v>839</v>
      </c>
      <c r="J80" s="58"/>
      <c r="K80" s="67">
        <v>2</v>
      </c>
      <c r="L80" s="58" t="s">
        <v>681</v>
      </c>
      <c r="M80" s="58"/>
      <c r="N80" s="58"/>
      <c r="O80" s="62" t="s">
        <v>995</v>
      </c>
      <c r="P80" s="60" t="s">
        <v>992</v>
      </c>
      <c r="Q80" s="71" t="s">
        <v>996</v>
      </c>
      <c r="R80" s="72" t="s">
        <v>719</v>
      </c>
      <c r="S80" s="58" t="s">
        <v>169</v>
      </c>
      <c r="T80" s="74">
        <v>0.25</v>
      </c>
      <c r="U80" s="74">
        <v>0.24</v>
      </c>
      <c r="V80" s="74">
        <v>0.25</v>
      </c>
      <c r="W80" s="58">
        <f t="shared" si="4"/>
        <v>0.246666666666667</v>
      </c>
      <c r="X80" s="79">
        <v>0.393</v>
      </c>
      <c r="Y80" s="83">
        <f t="shared" si="5"/>
        <v>-0.372349448685327</v>
      </c>
      <c r="Z80" s="58"/>
      <c r="AA80" s="58"/>
      <c r="AB80" s="85">
        <v>1</v>
      </c>
      <c r="AC80" s="90">
        <v>1.2</v>
      </c>
      <c r="AD80" s="58">
        <f t="shared" si="6"/>
        <v>-0.753333333333333</v>
      </c>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row>
    <row r="81" s="51" customFormat="1" ht="60" customHeight="1" spans="1:124">
      <c r="A81" s="58"/>
      <c r="B81" s="58" t="s">
        <v>30</v>
      </c>
      <c r="C81" s="59">
        <v>132</v>
      </c>
      <c r="D81" s="58" t="s">
        <v>997</v>
      </c>
      <c r="E81" s="62">
        <v>0.5</v>
      </c>
      <c r="F81" s="58"/>
      <c r="G81" s="62" t="s">
        <v>714</v>
      </c>
      <c r="H81" s="58"/>
      <c r="I81" s="62" t="s">
        <v>731</v>
      </c>
      <c r="J81" s="58"/>
      <c r="K81" s="67">
        <v>2</v>
      </c>
      <c r="L81" s="58" t="s">
        <v>681</v>
      </c>
      <c r="M81" s="58"/>
      <c r="N81" s="58"/>
      <c r="O81" s="62" t="s">
        <v>998</v>
      </c>
      <c r="P81" s="58" t="s">
        <v>939</v>
      </c>
      <c r="Q81" s="71" t="s">
        <v>999</v>
      </c>
      <c r="R81" s="75" t="s">
        <v>953</v>
      </c>
      <c r="S81" s="58" t="s">
        <v>169</v>
      </c>
      <c r="T81" s="58">
        <v>7.4</v>
      </c>
      <c r="U81" s="58">
        <v>5.73</v>
      </c>
      <c r="V81" s="58">
        <v>6.27</v>
      </c>
      <c r="W81" s="58">
        <f t="shared" si="4"/>
        <v>6.46666666666667</v>
      </c>
      <c r="X81" s="79">
        <v>5.68</v>
      </c>
      <c r="Y81" s="83">
        <f t="shared" si="5"/>
        <v>0.13849765258216</v>
      </c>
      <c r="Z81" s="58" t="s">
        <v>888</v>
      </c>
      <c r="AA81" s="62" t="s">
        <v>1000</v>
      </c>
      <c r="AB81" s="85">
        <v>3</v>
      </c>
      <c r="AC81" s="90">
        <v>3.45</v>
      </c>
      <c r="AD81" s="58">
        <f t="shared" si="6"/>
        <v>3.46666666666667</v>
      </c>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row>
    <row r="82" s="51" customFormat="1" ht="60" hidden="1" customHeight="1" spans="1:124">
      <c r="A82" s="58"/>
      <c r="B82" s="58" t="s">
        <v>30</v>
      </c>
      <c r="C82" s="59">
        <v>133</v>
      </c>
      <c r="D82" s="58" t="s">
        <v>1001</v>
      </c>
      <c r="E82" s="62">
        <v>0.5</v>
      </c>
      <c r="F82" s="58"/>
      <c r="G82" s="62" t="s">
        <v>714</v>
      </c>
      <c r="H82" s="58"/>
      <c r="I82" s="62" t="s">
        <v>839</v>
      </c>
      <c r="J82" s="58"/>
      <c r="K82" s="67">
        <v>2</v>
      </c>
      <c r="L82" s="58" t="s">
        <v>681</v>
      </c>
      <c r="M82" s="58"/>
      <c r="N82" s="58"/>
      <c r="O82" s="62" t="s">
        <v>1002</v>
      </c>
      <c r="P82" s="58" t="s">
        <v>939</v>
      </c>
      <c r="Q82" s="71" t="s">
        <v>1003</v>
      </c>
      <c r="R82" s="72" t="s">
        <v>953</v>
      </c>
      <c r="S82" s="58" t="s">
        <v>169</v>
      </c>
      <c r="T82" s="58">
        <v>0.17</v>
      </c>
      <c r="U82" s="58">
        <v>0.19</v>
      </c>
      <c r="V82" s="58">
        <v>0.18</v>
      </c>
      <c r="W82" s="58">
        <f t="shared" si="4"/>
        <v>0.18</v>
      </c>
      <c r="X82" s="79">
        <v>0.2</v>
      </c>
      <c r="Y82" s="83">
        <f t="shared" si="5"/>
        <v>-0.0999999999999999</v>
      </c>
      <c r="Z82" s="58"/>
      <c r="AA82" s="58"/>
      <c r="AB82" s="85">
        <v>1</v>
      </c>
      <c r="AC82" s="90">
        <v>1.2</v>
      </c>
      <c r="AD82" s="58">
        <f t="shared" si="6"/>
        <v>-0.82</v>
      </c>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row>
    <row r="83" s="51" customFormat="1" ht="60" customHeight="1" spans="1:124">
      <c r="A83" s="58"/>
      <c r="B83" s="58" t="s">
        <v>30</v>
      </c>
      <c r="C83" s="59">
        <v>134</v>
      </c>
      <c r="D83" s="58" t="s">
        <v>1004</v>
      </c>
      <c r="E83" s="62">
        <v>0.5</v>
      </c>
      <c r="F83" s="58"/>
      <c r="G83" s="62" t="s">
        <v>714</v>
      </c>
      <c r="H83" s="58"/>
      <c r="I83" s="62" t="s">
        <v>731</v>
      </c>
      <c r="J83" s="58"/>
      <c r="K83" s="67">
        <v>2</v>
      </c>
      <c r="L83" s="58" t="s">
        <v>681</v>
      </c>
      <c r="M83" s="58"/>
      <c r="N83" s="58"/>
      <c r="O83" s="62" t="s">
        <v>1005</v>
      </c>
      <c r="P83" s="58" t="s">
        <v>939</v>
      </c>
      <c r="Q83" s="71" t="s">
        <v>1006</v>
      </c>
      <c r="R83" s="72" t="s">
        <v>953</v>
      </c>
      <c r="S83" s="58" t="s">
        <v>169</v>
      </c>
      <c r="T83" s="74">
        <v>5.17</v>
      </c>
      <c r="U83" s="74">
        <v>5.4</v>
      </c>
      <c r="V83" s="74">
        <v>4.91</v>
      </c>
      <c r="W83" s="58">
        <f t="shared" si="4"/>
        <v>5.16</v>
      </c>
      <c r="X83" s="79">
        <v>4.933</v>
      </c>
      <c r="Y83" s="83">
        <f t="shared" si="5"/>
        <v>0.0460166227447801</v>
      </c>
      <c r="Z83" s="58"/>
      <c r="AA83" s="58"/>
      <c r="AB83" s="85">
        <v>3</v>
      </c>
      <c r="AC83" s="90">
        <v>3.45</v>
      </c>
      <c r="AD83" s="58">
        <f t="shared" si="6"/>
        <v>2.16</v>
      </c>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52"/>
      <c r="DK83" s="52"/>
      <c r="DL83" s="52"/>
      <c r="DM83" s="52"/>
      <c r="DN83" s="52"/>
      <c r="DO83" s="52"/>
      <c r="DP83" s="52"/>
      <c r="DQ83" s="52"/>
      <c r="DR83" s="52"/>
      <c r="DS83" s="52"/>
      <c r="DT83" s="52"/>
    </row>
    <row r="84" s="51" customFormat="1" ht="60" hidden="1" customHeight="1" spans="1:124">
      <c r="A84" s="58"/>
      <c r="B84" s="58" t="s">
        <v>30</v>
      </c>
      <c r="C84" s="59">
        <v>135</v>
      </c>
      <c r="D84" s="58" t="s">
        <v>1007</v>
      </c>
      <c r="E84" s="62">
        <v>0.5</v>
      </c>
      <c r="F84" s="58"/>
      <c r="G84" s="62" t="s">
        <v>714</v>
      </c>
      <c r="H84" s="58"/>
      <c r="I84" s="62" t="s">
        <v>839</v>
      </c>
      <c r="J84" s="58"/>
      <c r="K84" s="67">
        <v>2</v>
      </c>
      <c r="L84" s="58" t="s">
        <v>681</v>
      </c>
      <c r="M84" s="58"/>
      <c r="N84" s="58"/>
      <c r="O84" s="62" t="s">
        <v>1008</v>
      </c>
      <c r="P84" s="58" t="s">
        <v>939</v>
      </c>
      <c r="Q84" s="71" t="s">
        <v>1009</v>
      </c>
      <c r="R84" s="72" t="s">
        <v>953</v>
      </c>
      <c r="S84" s="58" t="s">
        <v>169</v>
      </c>
      <c r="T84" s="74">
        <v>0.25</v>
      </c>
      <c r="U84" s="74">
        <v>0.27</v>
      </c>
      <c r="V84" s="74">
        <v>0.26</v>
      </c>
      <c r="W84" s="58">
        <f t="shared" si="4"/>
        <v>0.26</v>
      </c>
      <c r="X84" s="79">
        <v>0.427</v>
      </c>
      <c r="Y84" s="83">
        <f t="shared" si="5"/>
        <v>-0.391100702576112</v>
      </c>
      <c r="Z84" s="58"/>
      <c r="AA84" s="58"/>
      <c r="AB84" s="85">
        <v>1</v>
      </c>
      <c r="AC84" s="90">
        <v>1.2</v>
      </c>
      <c r="AD84" s="58">
        <f t="shared" si="6"/>
        <v>-0.74</v>
      </c>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52"/>
      <c r="DP84" s="52"/>
      <c r="DQ84" s="52"/>
      <c r="DR84" s="52"/>
      <c r="DS84" s="52"/>
      <c r="DT84" s="52"/>
    </row>
    <row r="85" s="51" customFormat="1" ht="60" customHeight="1" spans="1:124">
      <c r="A85" s="58"/>
      <c r="B85" s="58" t="s">
        <v>30</v>
      </c>
      <c r="C85" s="59">
        <v>136</v>
      </c>
      <c r="D85" s="58" t="s">
        <v>1010</v>
      </c>
      <c r="E85" s="62">
        <v>0.5</v>
      </c>
      <c r="F85" s="58"/>
      <c r="G85" s="62" t="s">
        <v>714</v>
      </c>
      <c r="H85" s="58"/>
      <c r="I85" s="62" t="s">
        <v>731</v>
      </c>
      <c r="J85" s="58"/>
      <c r="K85" s="67">
        <v>2</v>
      </c>
      <c r="L85" s="58" t="s">
        <v>681</v>
      </c>
      <c r="M85" s="58"/>
      <c r="N85" s="58"/>
      <c r="O85" s="62" t="s">
        <v>1011</v>
      </c>
      <c r="P85" s="58" t="s">
        <v>939</v>
      </c>
      <c r="Q85" s="71" t="s">
        <v>1012</v>
      </c>
      <c r="R85" s="72" t="s">
        <v>953</v>
      </c>
      <c r="S85" s="58" t="s">
        <v>169</v>
      </c>
      <c r="T85" s="74">
        <v>3.05</v>
      </c>
      <c r="U85" s="74">
        <v>3.04</v>
      </c>
      <c r="V85" s="74">
        <v>3.09</v>
      </c>
      <c r="W85" s="58">
        <f t="shared" si="4"/>
        <v>3.06</v>
      </c>
      <c r="X85" s="79">
        <v>2.9</v>
      </c>
      <c r="Y85" s="83">
        <f t="shared" si="5"/>
        <v>0.0551724137931035</v>
      </c>
      <c r="Z85" s="58"/>
      <c r="AA85" s="58"/>
      <c r="AB85" s="85">
        <v>3</v>
      </c>
      <c r="AC85" s="90">
        <v>3.45</v>
      </c>
      <c r="AD85" s="58">
        <f t="shared" si="6"/>
        <v>0.0600000000000001</v>
      </c>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52"/>
      <c r="DP85" s="52"/>
      <c r="DQ85" s="52"/>
      <c r="DR85" s="52"/>
      <c r="DS85" s="52"/>
      <c r="DT85" s="52"/>
    </row>
    <row r="86" s="51" customFormat="1" ht="60" customHeight="1" spans="1:124">
      <c r="A86" s="58"/>
      <c r="B86" s="58" t="s">
        <v>30</v>
      </c>
      <c r="C86" s="59">
        <v>137</v>
      </c>
      <c r="D86" s="58" t="s">
        <v>1013</v>
      </c>
      <c r="E86" s="62">
        <v>0.5</v>
      </c>
      <c r="F86" s="58"/>
      <c r="G86" s="62" t="s">
        <v>714</v>
      </c>
      <c r="H86" s="58"/>
      <c r="I86" s="62" t="s">
        <v>839</v>
      </c>
      <c r="J86" s="58"/>
      <c r="K86" s="67">
        <v>2</v>
      </c>
      <c r="L86" s="58" t="s">
        <v>681</v>
      </c>
      <c r="M86" s="58"/>
      <c r="N86" s="58"/>
      <c r="O86" s="62" t="s">
        <v>1014</v>
      </c>
      <c r="P86" s="58" t="s">
        <v>939</v>
      </c>
      <c r="Q86" s="71" t="s">
        <v>1015</v>
      </c>
      <c r="R86" s="72" t="s">
        <v>953</v>
      </c>
      <c r="S86" s="58" t="s">
        <v>169</v>
      </c>
      <c r="T86" s="74">
        <v>0.3</v>
      </c>
      <c r="U86" s="74">
        <v>0.28</v>
      </c>
      <c r="V86" s="74">
        <v>0.29</v>
      </c>
      <c r="W86" s="58">
        <f t="shared" si="4"/>
        <v>0.29</v>
      </c>
      <c r="X86" s="79">
        <v>0.217</v>
      </c>
      <c r="Y86" s="83">
        <f t="shared" si="5"/>
        <v>0.336405529953917</v>
      </c>
      <c r="Z86" s="58" t="s">
        <v>809</v>
      </c>
      <c r="AA86" s="58" t="s">
        <v>943</v>
      </c>
      <c r="AB86" s="85">
        <v>1</v>
      </c>
      <c r="AC86" s="90">
        <v>1.2</v>
      </c>
      <c r="AD86" s="58">
        <f t="shared" si="6"/>
        <v>-0.71</v>
      </c>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52"/>
      <c r="DK86" s="52"/>
      <c r="DL86" s="52"/>
      <c r="DM86" s="52"/>
      <c r="DN86" s="52"/>
      <c r="DO86" s="52"/>
      <c r="DP86" s="52"/>
      <c r="DQ86" s="52"/>
      <c r="DR86" s="52"/>
      <c r="DS86" s="52"/>
      <c r="DT86" s="52"/>
    </row>
  </sheetData>
  <autoFilter ref="A1:DT86">
    <filterColumn colId="24">
      <filters>
        <filter val="5.52%"/>
        <filter val="5.86%"/>
        <filter val="15.16%"/>
        <filter val="0.73%"/>
        <filter val="14.63%"/>
        <filter val="17.63%"/>
        <filter val="31.53%"/>
        <filter val="74.37%"/>
        <filter val="0.00%"/>
        <filter val="4.30%"/>
        <filter val="4.60%"/>
        <filter val="4.94%"/>
        <filter val="8.80%"/>
        <filter val="11.90%"/>
        <filter val="33.64%"/>
        <filter val="89.20%"/>
        <filter val="13.85%"/>
        <filter val="23.81%"/>
        <filter val="27.79%"/>
        <filter val="131.72%"/>
      </filters>
    </filterColumn>
    <extLst/>
  </autoFilter>
  <mergeCells count="3">
    <mergeCell ref="T41:V41"/>
    <mergeCell ref="T19:X30"/>
    <mergeCell ref="T48:X49"/>
  </mergeCells>
  <conditionalFormatting sqref="S31">
    <cfRule type="containsText" dxfId="2" priority="1" operator="between" text="Desay">
      <formula>NOT(ISERROR(SEARCH("Desay",S31)))</formula>
    </cfRule>
  </conditionalFormatting>
  <conditionalFormatting sqref="S8:S18 S35 S39:S41 S32">
    <cfRule type="containsText" dxfId="2" priority="2" operator="between" text="Desay">
      <formula>NOT(ISERROR(SEARCH("Desay",S8)))</formula>
    </cfRule>
  </conditionalFormatting>
  <conditionalFormatting sqref="S36:S38 S50:S1048576">
    <cfRule type="containsText" dxfId="2" priority="3" operator="between" text="Desay">
      <formula>NOT(ISERROR(SEARCH("Desay",S36)))</formula>
    </cfRule>
  </conditionalFormatting>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5"/>
  <sheetViews>
    <sheetView zoomScale="50" zoomScaleNormal="50" topLeftCell="C1" workbookViewId="0">
      <selection activeCell="D18" sqref="D18"/>
    </sheetView>
  </sheetViews>
  <sheetFormatPr defaultColWidth="8.66666666666667" defaultRowHeight="12.4"/>
  <cols>
    <col min="1" max="1" width="17.8333333333333" style="22" customWidth="1"/>
    <col min="2" max="2" width="20.5" style="22" customWidth="1"/>
    <col min="3" max="3" width="81.8333333333333" style="22" customWidth="1"/>
    <col min="4" max="4" width="16.5" style="23" customWidth="1"/>
    <col min="5" max="5" width="14.6666666666667" style="23" customWidth="1"/>
    <col min="6" max="6" width="25.5" style="23" customWidth="1"/>
    <col min="7" max="7" width="17.5" style="23" customWidth="1"/>
    <col min="8" max="8" width="18" style="23" customWidth="1"/>
    <col min="9" max="9" width="30.3333333333333" style="23" customWidth="1"/>
    <col min="10" max="10" width="35.1666666666667" style="23" customWidth="1"/>
    <col min="11" max="11" width="14.6666666666667" style="23" customWidth="1"/>
    <col min="12" max="14" width="8.83333333333333" style="22" customWidth="1"/>
    <col min="15" max="15" width="13.5" style="22" customWidth="1"/>
    <col min="16" max="16" width="24.6666666666667" style="22" customWidth="1"/>
    <col min="17" max="17" width="15.1666666666667" style="24" customWidth="1"/>
    <col min="18" max="16384" width="8.66666666666667" style="22"/>
  </cols>
  <sheetData>
    <row r="1" ht="31" spans="1:18">
      <c r="A1" s="25" t="s">
        <v>1016</v>
      </c>
      <c r="B1" s="25" t="s">
        <v>1017</v>
      </c>
      <c r="C1" s="25" t="s">
        <v>1018</v>
      </c>
      <c r="D1" s="26" t="s">
        <v>1019</v>
      </c>
      <c r="E1" s="26" t="s">
        <v>1020</v>
      </c>
      <c r="F1" s="25" t="s">
        <v>1021</v>
      </c>
      <c r="G1" s="26" t="s">
        <v>1022</v>
      </c>
      <c r="H1" s="26" t="s">
        <v>1023</v>
      </c>
      <c r="I1" s="26" t="s">
        <v>1024</v>
      </c>
      <c r="J1" s="26" t="s">
        <v>1025</v>
      </c>
      <c r="K1" s="38" t="s">
        <v>586</v>
      </c>
      <c r="L1" s="39" t="s">
        <v>666</v>
      </c>
      <c r="M1" s="39" t="s">
        <v>667</v>
      </c>
      <c r="N1" s="39" t="s">
        <v>668</v>
      </c>
      <c r="O1" s="39" t="s">
        <v>669</v>
      </c>
      <c r="P1" s="39" t="s">
        <v>670</v>
      </c>
      <c r="Q1" s="49" t="s">
        <v>657</v>
      </c>
      <c r="R1" s="39"/>
    </row>
    <row r="2" ht="25" spans="1:18">
      <c r="A2" s="27" t="s">
        <v>55</v>
      </c>
      <c r="B2" s="27" t="s">
        <v>1026</v>
      </c>
      <c r="C2" s="28" t="s">
        <v>1027</v>
      </c>
      <c r="D2" s="29" t="s">
        <v>1028</v>
      </c>
      <c r="E2" s="29"/>
      <c r="F2" s="36"/>
      <c r="G2" s="29"/>
      <c r="H2" s="29"/>
      <c r="I2" s="40"/>
      <c r="J2" s="29"/>
      <c r="K2" s="41" t="s">
        <v>169</v>
      </c>
      <c r="L2" s="39">
        <v>0.18</v>
      </c>
      <c r="M2" s="39">
        <v>0.07</v>
      </c>
      <c r="N2" s="39">
        <v>0.1</v>
      </c>
      <c r="O2" s="39">
        <f t="shared" ref="O2:O65" si="0">AVERAGE(L2:N2)</f>
        <v>0.116666666666667</v>
      </c>
      <c r="P2" s="45">
        <v>0.12</v>
      </c>
      <c r="Q2" s="49">
        <f t="shared" ref="Q2:Q65" si="1">(O2-P2)/P2</f>
        <v>-0.0277777777777778</v>
      </c>
      <c r="R2" s="39"/>
    </row>
    <row r="3" ht="13" spans="1:18">
      <c r="A3" s="27"/>
      <c r="B3" s="27"/>
      <c r="C3" s="28" t="s">
        <v>1029</v>
      </c>
      <c r="D3" s="29"/>
      <c r="E3" s="29"/>
      <c r="F3" s="36"/>
      <c r="G3" s="29"/>
      <c r="H3" s="29"/>
      <c r="I3" s="40"/>
      <c r="J3" s="29"/>
      <c r="K3" s="41" t="s">
        <v>169</v>
      </c>
      <c r="L3" s="39">
        <v>8.86</v>
      </c>
      <c r="M3" s="39">
        <v>9.09</v>
      </c>
      <c r="N3" s="39">
        <v>9.41</v>
      </c>
      <c r="O3" s="39">
        <f t="shared" si="0"/>
        <v>9.12</v>
      </c>
      <c r="P3" s="44" t="s">
        <v>618</v>
      </c>
      <c r="Q3" s="49" t="e">
        <f t="shared" si="1"/>
        <v>#VALUE!</v>
      </c>
      <c r="R3" s="39"/>
    </row>
    <row r="4" ht="13" spans="1:18">
      <c r="A4" s="27"/>
      <c r="B4" s="27"/>
      <c r="C4" s="28" t="s">
        <v>1030</v>
      </c>
      <c r="D4" s="29"/>
      <c r="E4" s="29"/>
      <c r="F4" s="36"/>
      <c r="G4" s="29"/>
      <c r="H4" s="29"/>
      <c r="I4" s="40"/>
      <c r="J4" s="29"/>
      <c r="K4" s="41" t="s">
        <v>169</v>
      </c>
      <c r="L4" s="39">
        <v>13.95</v>
      </c>
      <c r="M4" s="39">
        <v>12.07</v>
      </c>
      <c r="N4" s="44">
        <v>10.03</v>
      </c>
      <c r="O4" s="39">
        <f t="shared" si="0"/>
        <v>12.0166666666667</v>
      </c>
      <c r="P4" s="44" t="s">
        <v>618</v>
      </c>
      <c r="Q4" s="49" t="e">
        <f t="shared" si="1"/>
        <v>#VALUE!</v>
      </c>
      <c r="R4" s="39"/>
    </row>
    <row r="5" ht="13" spans="1:18">
      <c r="A5" s="27"/>
      <c r="B5" s="27"/>
      <c r="C5" s="28" t="s">
        <v>1031</v>
      </c>
      <c r="D5" s="29"/>
      <c r="E5" s="29"/>
      <c r="F5" s="36"/>
      <c r="G5" s="29"/>
      <c r="H5" s="29"/>
      <c r="I5" s="40"/>
      <c r="J5" s="29"/>
      <c r="K5" s="41" t="s">
        <v>169</v>
      </c>
      <c r="L5" s="39">
        <v>530</v>
      </c>
      <c r="M5" s="39">
        <v>569</v>
      </c>
      <c r="N5" s="39">
        <v>593</v>
      </c>
      <c r="O5" s="39">
        <f t="shared" si="0"/>
        <v>564</v>
      </c>
      <c r="P5" s="44" t="s">
        <v>618</v>
      </c>
      <c r="Q5" s="49" t="e">
        <f t="shared" si="1"/>
        <v>#VALUE!</v>
      </c>
      <c r="R5" s="39"/>
    </row>
    <row r="6" ht="13" spans="1:18">
      <c r="A6" s="27"/>
      <c r="B6" s="27"/>
      <c r="C6" s="28" t="s">
        <v>1032</v>
      </c>
      <c r="D6" s="29"/>
      <c r="E6" s="29"/>
      <c r="F6" s="36"/>
      <c r="G6" s="29"/>
      <c r="H6" s="29"/>
      <c r="I6" s="40"/>
      <c r="J6" s="29"/>
      <c r="K6" s="41" t="s">
        <v>169</v>
      </c>
      <c r="L6" s="42">
        <v>67.11</v>
      </c>
      <c r="M6" s="42"/>
      <c r="N6" s="42"/>
      <c r="O6" s="39">
        <f t="shared" si="0"/>
        <v>67.11</v>
      </c>
      <c r="P6" s="44" t="s">
        <v>618</v>
      </c>
      <c r="Q6" s="49" t="e">
        <f t="shared" si="1"/>
        <v>#VALUE!</v>
      </c>
      <c r="R6" s="39"/>
    </row>
    <row r="7" ht="13" spans="1:18">
      <c r="A7" s="27"/>
      <c r="B7" s="27"/>
      <c r="C7" s="28" t="s">
        <v>1033</v>
      </c>
      <c r="D7" s="29"/>
      <c r="E7" s="29"/>
      <c r="F7" s="36"/>
      <c r="G7" s="29"/>
      <c r="H7" s="29"/>
      <c r="I7" s="40"/>
      <c r="J7" s="29"/>
      <c r="K7" s="41" t="s">
        <v>169</v>
      </c>
      <c r="L7" s="39">
        <v>0.49</v>
      </c>
      <c r="M7" s="39">
        <v>0.29</v>
      </c>
      <c r="N7" s="39">
        <v>0.26</v>
      </c>
      <c r="O7" s="39">
        <f t="shared" si="0"/>
        <v>0.346666666666667</v>
      </c>
      <c r="P7" s="44" t="s">
        <v>618</v>
      </c>
      <c r="Q7" s="49" t="e">
        <f t="shared" si="1"/>
        <v>#VALUE!</v>
      </c>
      <c r="R7" s="39"/>
    </row>
    <row r="8" ht="13" spans="1:18">
      <c r="A8" s="27"/>
      <c r="B8" s="27"/>
      <c r="C8" s="28" t="s">
        <v>1034</v>
      </c>
      <c r="D8" s="29"/>
      <c r="E8" s="29"/>
      <c r="F8" s="36"/>
      <c r="G8" s="29"/>
      <c r="H8" s="29"/>
      <c r="I8" s="40"/>
      <c r="J8" s="29"/>
      <c r="K8" s="41" t="s">
        <v>169</v>
      </c>
      <c r="L8" s="39">
        <v>0.52</v>
      </c>
      <c r="M8" s="39">
        <v>0.75</v>
      </c>
      <c r="N8" s="39">
        <v>0.46</v>
      </c>
      <c r="O8" s="39">
        <f t="shared" si="0"/>
        <v>0.576666666666667</v>
      </c>
      <c r="P8" s="44" t="s">
        <v>618</v>
      </c>
      <c r="Q8" s="49" t="e">
        <f t="shared" si="1"/>
        <v>#VALUE!</v>
      </c>
      <c r="R8" s="39"/>
    </row>
    <row r="9" ht="14" spans="1:18">
      <c r="A9" s="27"/>
      <c r="B9" s="27"/>
      <c r="C9" s="30" t="s">
        <v>1035</v>
      </c>
      <c r="D9" s="29"/>
      <c r="E9" s="29"/>
      <c r="F9" s="36"/>
      <c r="G9" s="29"/>
      <c r="H9" s="29"/>
      <c r="I9" s="40"/>
      <c r="J9" s="29"/>
      <c r="K9" s="41" t="s">
        <v>169</v>
      </c>
      <c r="L9" s="39">
        <v>1.85</v>
      </c>
      <c r="M9" s="39">
        <v>1.74</v>
      </c>
      <c r="N9" s="39">
        <v>2.03</v>
      </c>
      <c r="O9" s="39">
        <f t="shared" si="0"/>
        <v>1.87333333333333</v>
      </c>
      <c r="P9" s="44" t="s">
        <v>618</v>
      </c>
      <c r="Q9" s="49" t="e">
        <f t="shared" si="1"/>
        <v>#VALUE!</v>
      </c>
      <c r="R9" s="39"/>
    </row>
    <row r="10" ht="14" spans="1:18">
      <c r="A10" s="27"/>
      <c r="B10" s="27"/>
      <c r="C10" s="30" t="s">
        <v>1036</v>
      </c>
      <c r="D10" s="29"/>
      <c r="E10" s="29"/>
      <c r="F10" s="36"/>
      <c r="G10" s="29"/>
      <c r="H10" s="29"/>
      <c r="I10" s="40"/>
      <c r="J10" s="29"/>
      <c r="K10" s="41" t="s">
        <v>169</v>
      </c>
      <c r="L10" s="39">
        <v>2.08</v>
      </c>
      <c r="M10" s="39">
        <v>2.63</v>
      </c>
      <c r="N10" s="39">
        <v>2.45</v>
      </c>
      <c r="O10" s="39">
        <f t="shared" si="0"/>
        <v>2.38666666666667</v>
      </c>
      <c r="P10" s="45">
        <v>2.49</v>
      </c>
      <c r="Q10" s="49">
        <f t="shared" si="1"/>
        <v>-0.0414993306559572</v>
      </c>
      <c r="R10" s="39"/>
    </row>
    <row r="11" ht="14" spans="1:18">
      <c r="A11" s="27"/>
      <c r="B11" s="27"/>
      <c r="C11" s="30" t="s">
        <v>1037</v>
      </c>
      <c r="D11" s="29"/>
      <c r="E11" s="29"/>
      <c r="F11" s="36"/>
      <c r="G11" s="29"/>
      <c r="H11" s="29"/>
      <c r="I11" s="40"/>
      <c r="J11" s="29"/>
      <c r="K11" s="41" t="s">
        <v>169</v>
      </c>
      <c r="L11" s="39">
        <v>1.98</v>
      </c>
      <c r="M11" s="39">
        <v>2.73</v>
      </c>
      <c r="N11" s="39">
        <v>3.32</v>
      </c>
      <c r="O11" s="39">
        <f t="shared" si="0"/>
        <v>2.67666666666667</v>
      </c>
      <c r="P11" s="44" t="s">
        <v>618</v>
      </c>
      <c r="Q11" s="49" t="e">
        <f t="shared" si="1"/>
        <v>#VALUE!</v>
      </c>
      <c r="R11" s="39"/>
    </row>
    <row r="12" ht="14" spans="1:18">
      <c r="A12" s="27"/>
      <c r="B12" s="27"/>
      <c r="C12" s="30" t="s">
        <v>1038</v>
      </c>
      <c r="D12" s="29"/>
      <c r="E12" s="29"/>
      <c r="F12" s="36"/>
      <c r="G12" s="29"/>
      <c r="H12" s="29"/>
      <c r="I12" s="40"/>
      <c r="J12" s="29"/>
      <c r="K12" s="41" t="s">
        <v>169</v>
      </c>
      <c r="L12" s="39">
        <v>3.01</v>
      </c>
      <c r="M12" s="39">
        <v>2.95</v>
      </c>
      <c r="N12" s="39">
        <v>3.49</v>
      </c>
      <c r="O12" s="39">
        <f t="shared" si="0"/>
        <v>3.15</v>
      </c>
      <c r="P12" s="44" t="s">
        <v>618</v>
      </c>
      <c r="Q12" s="49" t="e">
        <f t="shared" si="1"/>
        <v>#VALUE!</v>
      </c>
      <c r="R12" s="39"/>
    </row>
    <row r="13" ht="13" spans="1:18">
      <c r="A13" s="27"/>
      <c r="B13" s="27"/>
      <c r="C13" s="28" t="s">
        <v>1039</v>
      </c>
      <c r="D13" s="29"/>
      <c r="E13" s="29"/>
      <c r="F13" s="36"/>
      <c r="G13" s="29"/>
      <c r="H13" s="29"/>
      <c r="I13" s="40"/>
      <c r="J13" s="29"/>
      <c r="K13" s="41" t="s">
        <v>169</v>
      </c>
      <c r="L13" s="39">
        <v>2.71</v>
      </c>
      <c r="M13" s="39">
        <v>1.91</v>
      </c>
      <c r="N13" s="39">
        <v>1.77</v>
      </c>
      <c r="O13" s="39">
        <f t="shared" si="0"/>
        <v>2.13</v>
      </c>
      <c r="P13" s="44" t="s">
        <v>618</v>
      </c>
      <c r="Q13" s="49" t="e">
        <f t="shared" si="1"/>
        <v>#VALUE!</v>
      </c>
      <c r="R13" s="39"/>
    </row>
    <row r="14" ht="13" spans="1:18">
      <c r="A14" s="27"/>
      <c r="B14" s="27"/>
      <c r="C14" s="28" t="s">
        <v>1040</v>
      </c>
      <c r="D14" s="29"/>
      <c r="E14" s="29"/>
      <c r="F14" s="36"/>
      <c r="G14" s="29"/>
      <c r="H14" s="29"/>
      <c r="I14" s="40"/>
      <c r="J14" s="29"/>
      <c r="K14" s="41" t="s">
        <v>169</v>
      </c>
      <c r="L14" s="39">
        <v>1.87</v>
      </c>
      <c r="M14" s="39">
        <v>1.83</v>
      </c>
      <c r="N14" s="39">
        <v>2.42</v>
      </c>
      <c r="O14" s="39">
        <f t="shared" si="0"/>
        <v>2.04</v>
      </c>
      <c r="P14" s="44" t="s">
        <v>618</v>
      </c>
      <c r="Q14" s="49" t="e">
        <f t="shared" si="1"/>
        <v>#VALUE!</v>
      </c>
      <c r="R14" s="39"/>
    </row>
    <row r="15" ht="13" spans="1:18">
      <c r="A15" s="27"/>
      <c r="B15" s="27"/>
      <c r="C15" s="28" t="s">
        <v>1041</v>
      </c>
      <c r="D15" s="29"/>
      <c r="E15" s="29"/>
      <c r="F15" s="36"/>
      <c r="G15" s="29"/>
      <c r="H15" s="29"/>
      <c r="I15" s="40"/>
      <c r="J15" s="29"/>
      <c r="K15" s="41" t="s">
        <v>169</v>
      </c>
      <c r="L15" s="39">
        <v>1.95</v>
      </c>
      <c r="M15" s="39">
        <v>2.23</v>
      </c>
      <c r="N15" s="39">
        <v>3.01</v>
      </c>
      <c r="O15" s="39">
        <f t="shared" si="0"/>
        <v>2.39666666666667</v>
      </c>
      <c r="P15" s="44" t="s">
        <v>618</v>
      </c>
      <c r="Q15" s="49" t="e">
        <f t="shared" si="1"/>
        <v>#VALUE!</v>
      </c>
      <c r="R15" s="39"/>
    </row>
    <row r="16" ht="13" spans="1:18">
      <c r="A16" s="27"/>
      <c r="B16" s="27"/>
      <c r="C16" s="28" t="s">
        <v>1042</v>
      </c>
      <c r="D16" s="29"/>
      <c r="E16" s="29"/>
      <c r="F16" s="36"/>
      <c r="G16" s="29"/>
      <c r="H16" s="29"/>
      <c r="I16" s="40"/>
      <c r="J16" s="29"/>
      <c r="K16" s="41" t="s">
        <v>169</v>
      </c>
      <c r="L16" s="39">
        <v>3.91</v>
      </c>
      <c r="M16" s="39">
        <v>3.14</v>
      </c>
      <c r="N16" s="39">
        <v>2.71</v>
      </c>
      <c r="O16" s="39">
        <f t="shared" si="0"/>
        <v>3.25333333333333</v>
      </c>
      <c r="P16" s="44" t="s">
        <v>618</v>
      </c>
      <c r="Q16" s="49" t="e">
        <f t="shared" si="1"/>
        <v>#VALUE!</v>
      </c>
      <c r="R16" s="39"/>
    </row>
    <row r="17" ht="13" spans="1:18">
      <c r="A17" s="27"/>
      <c r="B17" s="27"/>
      <c r="C17" s="28" t="s">
        <v>1043</v>
      </c>
      <c r="D17" s="29"/>
      <c r="E17" s="29"/>
      <c r="F17" s="36"/>
      <c r="G17" s="29"/>
      <c r="H17" s="29"/>
      <c r="I17" s="40"/>
      <c r="J17" s="29"/>
      <c r="K17" s="41" t="s">
        <v>169</v>
      </c>
      <c r="L17" s="39">
        <v>5.72</v>
      </c>
      <c r="M17" s="39">
        <v>3.87</v>
      </c>
      <c r="N17" s="39">
        <v>3.74</v>
      </c>
      <c r="O17" s="39">
        <f t="shared" si="0"/>
        <v>4.44333333333333</v>
      </c>
      <c r="P17" s="44" t="s">
        <v>618</v>
      </c>
      <c r="Q17" s="49" t="e">
        <f t="shared" si="1"/>
        <v>#VALUE!</v>
      </c>
      <c r="R17" s="39"/>
    </row>
    <row r="18" ht="13" spans="1:18">
      <c r="A18" s="27"/>
      <c r="B18" s="27"/>
      <c r="C18" s="28" t="s">
        <v>1044</v>
      </c>
      <c r="D18" s="29"/>
      <c r="E18" s="29"/>
      <c r="F18" s="36"/>
      <c r="G18" s="29"/>
      <c r="H18" s="29"/>
      <c r="I18" s="40"/>
      <c r="J18" s="29"/>
      <c r="K18" s="41" t="s">
        <v>169</v>
      </c>
      <c r="L18" s="39">
        <v>0.82</v>
      </c>
      <c r="M18" s="39">
        <v>0.67</v>
      </c>
      <c r="N18" s="39">
        <v>0.78</v>
      </c>
      <c r="O18" s="39">
        <f t="shared" si="0"/>
        <v>0.756666666666667</v>
      </c>
      <c r="P18" s="44" t="s">
        <v>618</v>
      </c>
      <c r="Q18" s="49" t="e">
        <f t="shared" si="1"/>
        <v>#VALUE!</v>
      </c>
      <c r="R18" s="39"/>
    </row>
    <row r="19" ht="13" spans="1:18">
      <c r="A19" s="27"/>
      <c r="B19" s="27"/>
      <c r="C19" s="28" t="s">
        <v>1045</v>
      </c>
      <c r="D19" s="29"/>
      <c r="E19" s="29"/>
      <c r="F19" s="36"/>
      <c r="G19" s="29"/>
      <c r="H19" s="29"/>
      <c r="I19" s="40"/>
      <c r="J19" s="29"/>
      <c r="K19" s="41" t="s">
        <v>169</v>
      </c>
      <c r="L19" s="39">
        <v>2.17</v>
      </c>
      <c r="M19" s="39">
        <v>2.11</v>
      </c>
      <c r="N19" s="39">
        <v>1.97</v>
      </c>
      <c r="O19" s="39">
        <f t="shared" si="0"/>
        <v>2.08333333333333</v>
      </c>
      <c r="P19" s="44" t="s">
        <v>618</v>
      </c>
      <c r="Q19" s="49" t="e">
        <f t="shared" si="1"/>
        <v>#VALUE!</v>
      </c>
      <c r="R19" s="39"/>
    </row>
    <row r="20" ht="13" spans="1:18">
      <c r="A20" s="27"/>
      <c r="B20" s="27"/>
      <c r="C20" s="28" t="s">
        <v>1046</v>
      </c>
      <c r="D20" s="29"/>
      <c r="E20" s="29"/>
      <c r="F20" s="36"/>
      <c r="G20" s="29"/>
      <c r="H20" s="29"/>
      <c r="I20" s="40"/>
      <c r="J20" s="29"/>
      <c r="K20" s="41" t="s">
        <v>169</v>
      </c>
      <c r="L20" s="39">
        <v>3.85</v>
      </c>
      <c r="M20" s="39">
        <v>4.34</v>
      </c>
      <c r="N20" s="39">
        <v>3.71</v>
      </c>
      <c r="O20" s="39">
        <f t="shared" si="0"/>
        <v>3.96666666666667</v>
      </c>
      <c r="P20" s="44" t="s">
        <v>618</v>
      </c>
      <c r="Q20" s="49" t="e">
        <f t="shared" si="1"/>
        <v>#VALUE!</v>
      </c>
      <c r="R20" s="39"/>
    </row>
    <row r="21" ht="13" spans="1:18">
      <c r="A21" s="27"/>
      <c r="B21" s="27"/>
      <c r="C21" s="28" t="s">
        <v>1047</v>
      </c>
      <c r="D21" s="29"/>
      <c r="E21" s="29"/>
      <c r="F21" s="36"/>
      <c r="G21" s="29"/>
      <c r="H21" s="29"/>
      <c r="I21" s="40"/>
      <c r="J21" s="29"/>
      <c r="K21" s="41" t="s">
        <v>169</v>
      </c>
      <c r="L21" s="39">
        <v>3.14</v>
      </c>
      <c r="M21" s="39">
        <v>3.07</v>
      </c>
      <c r="N21" s="39">
        <v>3.13</v>
      </c>
      <c r="O21" s="39">
        <f t="shared" si="0"/>
        <v>3.11333333333333</v>
      </c>
      <c r="P21" s="44" t="s">
        <v>618</v>
      </c>
      <c r="Q21" s="49" t="e">
        <f t="shared" si="1"/>
        <v>#VALUE!</v>
      </c>
      <c r="R21" s="39"/>
    </row>
    <row r="22" ht="13" spans="1:18">
      <c r="A22" s="27"/>
      <c r="B22" s="27"/>
      <c r="C22" s="28" t="s">
        <v>1048</v>
      </c>
      <c r="D22" s="29"/>
      <c r="E22" s="29"/>
      <c r="F22" s="36"/>
      <c r="G22" s="29"/>
      <c r="H22" s="29"/>
      <c r="I22" s="40"/>
      <c r="J22" s="29"/>
      <c r="K22" s="41" t="s">
        <v>169</v>
      </c>
      <c r="L22" s="39">
        <v>3.14</v>
      </c>
      <c r="M22" s="39">
        <v>3.39</v>
      </c>
      <c r="N22" s="39">
        <v>3.58</v>
      </c>
      <c r="O22" s="39">
        <f t="shared" si="0"/>
        <v>3.37</v>
      </c>
      <c r="P22" s="44" t="s">
        <v>618</v>
      </c>
      <c r="Q22" s="49" t="e">
        <f t="shared" si="1"/>
        <v>#VALUE!</v>
      </c>
      <c r="R22" s="39"/>
    </row>
    <row r="23" ht="13" spans="1:18">
      <c r="A23" s="27"/>
      <c r="B23" s="27"/>
      <c r="C23" s="28" t="s">
        <v>1049</v>
      </c>
      <c r="D23" s="29"/>
      <c r="E23" s="29"/>
      <c r="F23" s="36"/>
      <c r="G23" s="29"/>
      <c r="H23" s="29"/>
      <c r="I23" s="40"/>
      <c r="J23" s="29"/>
      <c r="K23" s="41" t="s">
        <v>169</v>
      </c>
      <c r="L23" s="39">
        <v>4.16</v>
      </c>
      <c r="M23" s="39">
        <v>2.87</v>
      </c>
      <c r="N23" s="39">
        <v>4.57</v>
      </c>
      <c r="O23" s="39">
        <f t="shared" si="0"/>
        <v>3.86666666666667</v>
      </c>
      <c r="P23" s="44" t="s">
        <v>618</v>
      </c>
      <c r="Q23" s="49" t="e">
        <f t="shared" si="1"/>
        <v>#VALUE!</v>
      </c>
      <c r="R23" s="39"/>
    </row>
    <row r="24" ht="13" spans="1:18">
      <c r="A24" s="27"/>
      <c r="B24" s="27"/>
      <c r="C24" s="28" t="s">
        <v>1050</v>
      </c>
      <c r="D24" s="29"/>
      <c r="E24" s="29"/>
      <c r="F24" s="36"/>
      <c r="G24" s="29"/>
      <c r="H24" s="29"/>
      <c r="I24" s="40"/>
      <c r="J24" s="29"/>
      <c r="K24" s="41" t="s">
        <v>169</v>
      </c>
      <c r="L24" s="39">
        <v>1.37</v>
      </c>
      <c r="M24" s="39">
        <v>1.72</v>
      </c>
      <c r="N24" s="39">
        <v>1.26</v>
      </c>
      <c r="O24" s="39">
        <f t="shared" si="0"/>
        <v>1.45</v>
      </c>
      <c r="P24" s="44" t="s">
        <v>618</v>
      </c>
      <c r="Q24" s="49" t="e">
        <f t="shared" si="1"/>
        <v>#VALUE!</v>
      </c>
      <c r="R24" s="39"/>
    </row>
    <row r="25" ht="13" spans="1:18">
      <c r="A25" s="27"/>
      <c r="B25" s="27"/>
      <c r="C25" s="28" t="s">
        <v>1051</v>
      </c>
      <c r="D25" s="29"/>
      <c r="E25" s="29"/>
      <c r="F25" s="36"/>
      <c r="G25" s="29"/>
      <c r="H25" s="29"/>
      <c r="I25" s="40"/>
      <c r="J25" s="29"/>
      <c r="K25" s="41" t="s">
        <v>169</v>
      </c>
      <c r="L25" s="39">
        <v>1.68</v>
      </c>
      <c r="M25" s="39">
        <v>1.77</v>
      </c>
      <c r="N25" s="39">
        <v>5.24</v>
      </c>
      <c r="O25" s="39">
        <f t="shared" si="0"/>
        <v>2.89666666666667</v>
      </c>
      <c r="P25" s="44" t="s">
        <v>618</v>
      </c>
      <c r="Q25" s="49" t="e">
        <f t="shared" si="1"/>
        <v>#VALUE!</v>
      </c>
      <c r="R25" s="39"/>
    </row>
    <row r="26" ht="13" spans="1:18">
      <c r="A26" s="27"/>
      <c r="B26" s="27"/>
      <c r="C26" s="28" t="s">
        <v>1052</v>
      </c>
      <c r="D26" s="29"/>
      <c r="E26" s="29"/>
      <c r="F26" s="36"/>
      <c r="G26" s="29"/>
      <c r="H26" s="29"/>
      <c r="I26" s="40"/>
      <c r="J26" s="29"/>
      <c r="K26" s="41" t="s">
        <v>169</v>
      </c>
      <c r="L26" s="39">
        <v>2.45</v>
      </c>
      <c r="M26" s="39">
        <v>2.48</v>
      </c>
      <c r="N26" s="39">
        <v>3.76</v>
      </c>
      <c r="O26" s="39">
        <f t="shared" si="0"/>
        <v>2.89666666666667</v>
      </c>
      <c r="P26" s="44" t="s">
        <v>618</v>
      </c>
      <c r="Q26" s="49" t="e">
        <f t="shared" si="1"/>
        <v>#VALUE!</v>
      </c>
      <c r="R26" s="39"/>
    </row>
    <row r="27" ht="13" spans="1:18">
      <c r="A27" s="27"/>
      <c r="B27" s="27"/>
      <c r="C27" s="28" t="s">
        <v>1053</v>
      </c>
      <c r="D27" s="29"/>
      <c r="E27" s="29"/>
      <c r="F27" s="36"/>
      <c r="G27" s="29"/>
      <c r="H27" s="29"/>
      <c r="I27" s="40"/>
      <c r="J27" s="29"/>
      <c r="K27" s="41" t="s">
        <v>169</v>
      </c>
      <c r="L27" s="39">
        <v>2.69</v>
      </c>
      <c r="M27" s="39">
        <v>2.39</v>
      </c>
      <c r="N27" s="39">
        <v>2.31</v>
      </c>
      <c r="O27" s="39">
        <f t="shared" si="0"/>
        <v>2.46333333333333</v>
      </c>
      <c r="P27" s="44" t="s">
        <v>618</v>
      </c>
      <c r="Q27" s="49" t="e">
        <f t="shared" si="1"/>
        <v>#VALUE!</v>
      </c>
      <c r="R27" s="39"/>
    </row>
    <row r="28" ht="13" spans="1:18">
      <c r="A28" s="27"/>
      <c r="B28" s="27"/>
      <c r="C28" s="28" t="s">
        <v>1054</v>
      </c>
      <c r="D28" s="29"/>
      <c r="E28" s="29"/>
      <c r="F28" s="36"/>
      <c r="G28" s="29"/>
      <c r="H28" s="29"/>
      <c r="I28" s="40"/>
      <c r="J28" s="29"/>
      <c r="K28" s="41" t="s">
        <v>169</v>
      </c>
      <c r="L28" s="39">
        <v>4.99</v>
      </c>
      <c r="M28" s="39">
        <v>4.94</v>
      </c>
      <c r="N28" s="39">
        <v>3.95</v>
      </c>
      <c r="O28" s="39">
        <f t="shared" si="0"/>
        <v>4.62666666666667</v>
      </c>
      <c r="P28" s="44" t="s">
        <v>618</v>
      </c>
      <c r="Q28" s="49" t="e">
        <f t="shared" si="1"/>
        <v>#VALUE!</v>
      </c>
      <c r="R28" s="39"/>
    </row>
    <row r="29" ht="13" spans="1:18">
      <c r="A29" s="27"/>
      <c r="B29" s="27"/>
      <c r="C29" s="28" t="s">
        <v>1055</v>
      </c>
      <c r="D29" s="29"/>
      <c r="E29" s="29"/>
      <c r="F29" s="36"/>
      <c r="G29" s="29"/>
      <c r="H29" s="29"/>
      <c r="I29" s="40"/>
      <c r="J29" s="29"/>
      <c r="K29" s="41" t="s">
        <v>169</v>
      </c>
      <c r="L29" s="43" t="s">
        <v>1056</v>
      </c>
      <c r="M29" s="43" t="s">
        <v>1056</v>
      </c>
      <c r="N29" s="43" t="s">
        <v>1056</v>
      </c>
      <c r="O29" s="39" t="e">
        <f t="shared" si="0"/>
        <v>#DIV/0!</v>
      </c>
      <c r="P29" s="44" t="s">
        <v>618</v>
      </c>
      <c r="Q29" s="49" t="e">
        <f t="shared" si="1"/>
        <v>#DIV/0!</v>
      </c>
      <c r="R29" s="39"/>
    </row>
    <row r="30" ht="13" spans="1:18">
      <c r="A30" s="27"/>
      <c r="B30" s="27"/>
      <c r="C30" s="28" t="s">
        <v>1057</v>
      </c>
      <c r="D30" s="29"/>
      <c r="E30" s="29"/>
      <c r="F30" s="36"/>
      <c r="G30" s="29"/>
      <c r="H30" s="29"/>
      <c r="I30" s="40"/>
      <c r="J30" s="29"/>
      <c r="K30" s="41" t="s">
        <v>169</v>
      </c>
      <c r="L30" s="43" t="s">
        <v>1056</v>
      </c>
      <c r="M30" s="43" t="s">
        <v>1056</v>
      </c>
      <c r="N30" s="43" t="s">
        <v>1056</v>
      </c>
      <c r="O30" s="39" t="e">
        <f t="shared" si="0"/>
        <v>#DIV/0!</v>
      </c>
      <c r="P30" s="44" t="s">
        <v>618</v>
      </c>
      <c r="Q30" s="49" t="e">
        <f t="shared" si="1"/>
        <v>#DIV/0!</v>
      </c>
      <c r="R30" s="39"/>
    </row>
    <row r="31" ht="13" spans="1:18">
      <c r="A31" s="27"/>
      <c r="B31" s="27"/>
      <c r="C31" s="28" t="s">
        <v>1058</v>
      </c>
      <c r="D31" s="29"/>
      <c r="E31" s="29"/>
      <c r="F31" s="36"/>
      <c r="G31" s="29"/>
      <c r="H31" s="29"/>
      <c r="I31" s="40"/>
      <c r="J31" s="29"/>
      <c r="K31" s="41" t="s">
        <v>169</v>
      </c>
      <c r="L31" s="43" t="s">
        <v>1056</v>
      </c>
      <c r="M31" s="43" t="s">
        <v>1056</v>
      </c>
      <c r="N31" s="43" t="s">
        <v>1056</v>
      </c>
      <c r="O31" s="39" t="e">
        <f t="shared" si="0"/>
        <v>#DIV/0!</v>
      </c>
      <c r="P31" s="44" t="s">
        <v>618</v>
      </c>
      <c r="Q31" s="49" t="e">
        <f t="shared" si="1"/>
        <v>#DIV/0!</v>
      </c>
      <c r="R31" s="39"/>
    </row>
    <row r="32" ht="25" spans="1:18">
      <c r="A32" s="27"/>
      <c r="B32" s="27"/>
      <c r="C32" s="28" t="s">
        <v>1059</v>
      </c>
      <c r="D32" s="29" t="s">
        <v>1060</v>
      </c>
      <c r="E32" s="29"/>
      <c r="F32" s="36"/>
      <c r="G32" s="29"/>
      <c r="H32" s="29"/>
      <c r="I32" s="40"/>
      <c r="J32" s="29"/>
      <c r="K32" s="41" t="s">
        <v>169</v>
      </c>
      <c r="L32" s="44" t="s">
        <v>1061</v>
      </c>
      <c r="M32" s="44" t="s">
        <v>1061</v>
      </c>
      <c r="N32" s="44" t="s">
        <v>1061</v>
      </c>
      <c r="O32" s="44" t="s">
        <v>1061</v>
      </c>
      <c r="P32" s="44" t="s">
        <v>618</v>
      </c>
      <c r="Q32" s="49" t="e">
        <f t="shared" si="1"/>
        <v>#VALUE!</v>
      </c>
      <c r="R32" s="39"/>
    </row>
    <row r="33" ht="25" spans="1:18">
      <c r="A33" s="27"/>
      <c r="B33" s="27"/>
      <c r="C33" s="28" t="s">
        <v>1062</v>
      </c>
      <c r="D33" s="29" t="s">
        <v>1060</v>
      </c>
      <c r="E33" s="29"/>
      <c r="F33" s="36"/>
      <c r="G33" s="29"/>
      <c r="H33" s="29"/>
      <c r="I33" s="40"/>
      <c r="J33" s="29"/>
      <c r="K33" s="41" t="s">
        <v>169</v>
      </c>
      <c r="L33" s="44" t="s">
        <v>1061</v>
      </c>
      <c r="M33" s="44" t="s">
        <v>1061</v>
      </c>
      <c r="N33" s="44" t="s">
        <v>1061</v>
      </c>
      <c r="O33" s="44" t="s">
        <v>1061</v>
      </c>
      <c r="P33" s="44" t="s">
        <v>618</v>
      </c>
      <c r="Q33" s="49" t="e">
        <f t="shared" si="1"/>
        <v>#VALUE!</v>
      </c>
      <c r="R33" s="39"/>
    </row>
    <row r="34" ht="13" spans="1:18">
      <c r="A34" s="27"/>
      <c r="B34" s="27"/>
      <c r="C34" s="28" t="s">
        <v>1063</v>
      </c>
      <c r="D34" s="29" t="s">
        <v>1060</v>
      </c>
      <c r="E34" s="29"/>
      <c r="F34" s="36"/>
      <c r="G34" s="29"/>
      <c r="H34" s="29"/>
      <c r="I34" s="40"/>
      <c r="J34" s="29"/>
      <c r="K34" s="41" t="s">
        <v>169</v>
      </c>
      <c r="L34" s="44" t="s">
        <v>1061</v>
      </c>
      <c r="M34" s="44" t="s">
        <v>1061</v>
      </c>
      <c r="N34" s="44" t="s">
        <v>1061</v>
      </c>
      <c r="O34" s="44" t="s">
        <v>1061</v>
      </c>
      <c r="P34" s="45" t="s">
        <v>1061</v>
      </c>
      <c r="Q34" s="49" t="e">
        <f t="shared" si="1"/>
        <v>#VALUE!</v>
      </c>
      <c r="R34" s="39"/>
    </row>
    <row r="35" ht="13" spans="1:18">
      <c r="A35" s="27" t="s">
        <v>57</v>
      </c>
      <c r="B35" s="27" t="s">
        <v>1064</v>
      </c>
      <c r="C35" s="28" t="s">
        <v>1065</v>
      </c>
      <c r="D35" s="29" t="s">
        <v>1066</v>
      </c>
      <c r="E35" s="29"/>
      <c r="F35" s="36"/>
      <c r="G35" s="29"/>
      <c r="H35" s="29"/>
      <c r="I35" s="40"/>
      <c r="J35" s="29"/>
      <c r="K35" s="41" t="s">
        <v>169</v>
      </c>
      <c r="L35" s="45">
        <v>0.9</v>
      </c>
      <c r="M35" s="45">
        <v>1.06</v>
      </c>
      <c r="N35" s="48">
        <v>1.22</v>
      </c>
      <c r="O35" s="39">
        <f t="shared" si="0"/>
        <v>1.06</v>
      </c>
      <c r="P35" s="39">
        <v>1.24</v>
      </c>
      <c r="Q35" s="49">
        <f t="shared" si="1"/>
        <v>-0.145161290322581</v>
      </c>
      <c r="R35" s="39"/>
    </row>
    <row r="36" ht="13" spans="1:18">
      <c r="A36" s="27"/>
      <c r="B36" s="27"/>
      <c r="C36" s="28" t="s">
        <v>1067</v>
      </c>
      <c r="D36" s="29" t="s">
        <v>1068</v>
      </c>
      <c r="E36" s="29"/>
      <c r="F36" s="36"/>
      <c r="G36" s="29"/>
      <c r="H36" s="29"/>
      <c r="I36" s="40"/>
      <c r="J36" s="29"/>
      <c r="K36" s="41" t="s">
        <v>169</v>
      </c>
      <c r="L36" s="45">
        <v>1.7</v>
      </c>
      <c r="M36" s="45">
        <v>2.1</v>
      </c>
      <c r="N36" s="48">
        <v>1.9</v>
      </c>
      <c r="O36" s="39">
        <f t="shared" si="0"/>
        <v>1.9</v>
      </c>
      <c r="P36" s="39">
        <v>2.823333333</v>
      </c>
      <c r="Q36" s="49">
        <f t="shared" si="1"/>
        <v>-0.32703659968442</v>
      </c>
      <c r="R36" s="39"/>
    </row>
    <row r="37" ht="13" spans="1:18">
      <c r="A37" s="27"/>
      <c r="B37" s="27"/>
      <c r="C37" s="28" t="s">
        <v>1069</v>
      </c>
      <c r="D37" s="29" t="s">
        <v>1070</v>
      </c>
      <c r="E37" s="29"/>
      <c r="F37" s="36"/>
      <c r="G37" s="29"/>
      <c r="H37" s="29"/>
      <c r="I37" s="40"/>
      <c r="J37" s="29"/>
      <c r="K37" s="41" t="s">
        <v>169</v>
      </c>
      <c r="L37" s="45">
        <v>0.6</v>
      </c>
      <c r="M37" s="45">
        <v>1.2</v>
      </c>
      <c r="N37" s="48">
        <v>1.32</v>
      </c>
      <c r="O37" s="39">
        <f t="shared" si="0"/>
        <v>1.04</v>
      </c>
      <c r="P37" s="39">
        <v>1.333333333</v>
      </c>
      <c r="Q37" s="49">
        <f t="shared" si="1"/>
        <v>-0.219999999805</v>
      </c>
      <c r="R37" s="39"/>
    </row>
    <row r="38" ht="25" spans="1:18">
      <c r="A38" s="27"/>
      <c r="B38" s="27"/>
      <c r="C38" s="31" t="s">
        <v>1071</v>
      </c>
      <c r="D38" s="29"/>
      <c r="E38" s="29"/>
      <c r="F38" s="36"/>
      <c r="G38" s="29"/>
      <c r="H38" s="29"/>
      <c r="I38" s="40"/>
      <c r="J38" s="29"/>
      <c r="K38" s="41" t="s">
        <v>169</v>
      </c>
      <c r="L38" s="39">
        <v>1.6</v>
      </c>
      <c r="M38" s="39">
        <v>1.4</v>
      </c>
      <c r="N38" s="39">
        <v>1.6</v>
      </c>
      <c r="O38" s="39">
        <f t="shared" si="0"/>
        <v>1.53333333333333</v>
      </c>
      <c r="P38" s="44" t="s">
        <v>618</v>
      </c>
      <c r="Q38" s="49" t="e">
        <f t="shared" si="1"/>
        <v>#VALUE!</v>
      </c>
      <c r="R38" s="44" t="s">
        <v>1072</v>
      </c>
    </row>
    <row r="39" ht="25" spans="1:18">
      <c r="A39" s="27"/>
      <c r="B39" s="27"/>
      <c r="C39" s="31" t="s">
        <v>1073</v>
      </c>
      <c r="D39" s="29"/>
      <c r="E39" s="29"/>
      <c r="F39" s="36"/>
      <c r="G39" s="29"/>
      <c r="H39" s="29"/>
      <c r="I39" s="40"/>
      <c r="J39" s="29"/>
      <c r="K39" s="41" t="s">
        <v>169</v>
      </c>
      <c r="L39" s="39">
        <v>1.3</v>
      </c>
      <c r="M39" s="39">
        <v>1.5</v>
      </c>
      <c r="N39" s="39">
        <v>1.4</v>
      </c>
      <c r="O39" s="39">
        <f t="shared" si="0"/>
        <v>1.4</v>
      </c>
      <c r="P39" s="44" t="s">
        <v>618</v>
      </c>
      <c r="Q39" s="49" t="e">
        <f t="shared" si="1"/>
        <v>#VALUE!</v>
      </c>
      <c r="R39" s="44" t="s">
        <v>1074</v>
      </c>
    </row>
    <row r="40" ht="13" spans="1:18">
      <c r="A40" s="27"/>
      <c r="B40" s="27"/>
      <c r="C40" s="28" t="s">
        <v>1075</v>
      </c>
      <c r="D40" s="29" t="s">
        <v>1066</v>
      </c>
      <c r="E40" s="29"/>
      <c r="F40" s="36"/>
      <c r="G40" s="29"/>
      <c r="H40" s="29"/>
      <c r="I40" s="40"/>
      <c r="J40" s="29"/>
      <c r="K40" s="41" t="s">
        <v>169</v>
      </c>
      <c r="L40" s="45">
        <v>0.71</v>
      </c>
      <c r="M40" s="45">
        <v>0.77</v>
      </c>
      <c r="N40" s="48">
        <v>0.69</v>
      </c>
      <c r="O40" s="39">
        <f t="shared" si="0"/>
        <v>0.723333333333333</v>
      </c>
      <c r="P40" s="45">
        <v>0.74</v>
      </c>
      <c r="Q40" s="49">
        <f t="shared" si="1"/>
        <v>-0.0225225225225226</v>
      </c>
      <c r="R40" s="39"/>
    </row>
    <row r="41" ht="13" spans="1:18">
      <c r="A41" s="27"/>
      <c r="B41" s="27"/>
      <c r="C41" s="32" t="s">
        <v>1076</v>
      </c>
      <c r="D41" s="29" t="s">
        <v>1066</v>
      </c>
      <c r="E41" s="29"/>
      <c r="F41" s="36"/>
      <c r="G41" s="29"/>
      <c r="H41" s="29"/>
      <c r="I41" s="40"/>
      <c r="J41" s="29"/>
      <c r="K41" s="41" t="s">
        <v>169</v>
      </c>
      <c r="L41" s="45">
        <v>0.81</v>
      </c>
      <c r="M41" s="45">
        <v>0.78</v>
      </c>
      <c r="N41" s="48">
        <v>0.82</v>
      </c>
      <c r="O41" s="39">
        <f t="shared" si="0"/>
        <v>0.803333333333333</v>
      </c>
      <c r="P41" s="45">
        <v>0.75</v>
      </c>
      <c r="Q41" s="50">
        <f t="shared" si="1"/>
        <v>0.0711111111111111</v>
      </c>
      <c r="R41" s="39"/>
    </row>
    <row r="42" ht="13" spans="1:18">
      <c r="A42" s="27"/>
      <c r="B42" s="27"/>
      <c r="C42" s="32" t="s">
        <v>1077</v>
      </c>
      <c r="D42" s="29" t="s">
        <v>1066</v>
      </c>
      <c r="E42" s="29"/>
      <c r="F42" s="36"/>
      <c r="G42" s="29"/>
      <c r="H42" s="29"/>
      <c r="I42" s="40"/>
      <c r="J42" s="29"/>
      <c r="K42" s="41" t="s">
        <v>169</v>
      </c>
      <c r="L42" s="45">
        <v>0.88</v>
      </c>
      <c r="M42" s="45">
        <v>0.71</v>
      </c>
      <c r="N42" s="48">
        <v>0.61</v>
      </c>
      <c r="O42" s="39">
        <f t="shared" si="0"/>
        <v>0.733333333333333</v>
      </c>
      <c r="P42" s="45">
        <v>0.58</v>
      </c>
      <c r="Q42" s="50">
        <f t="shared" si="1"/>
        <v>0.264367816091954</v>
      </c>
      <c r="R42" s="39"/>
    </row>
    <row r="43" ht="25" spans="1:18">
      <c r="A43" s="27"/>
      <c r="B43" s="27"/>
      <c r="C43" s="31" t="s">
        <v>1078</v>
      </c>
      <c r="D43" s="29"/>
      <c r="E43" s="29"/>
      <c r="F43" s="36"/>
      <c r="G43" s="29"/>
      <c r="H43" s="29"/>
      <c r="I43" s="40"/>
      <c r="J43" s="29"/>
      <c r="K43" s="41" t="s">
        <v>169</v>
      </c>
      <c r="L43" s="39">
        <v>1.4</v>
      </c>
      <c r="M43" s="39">
        <v>1.35</v>
      </c>
      <c r="N43" s="39">
        <v>1.46</v>
      </c>
      <c r="O43" s="39">
        <f t="shared" si="0"/>
        <v>1.40333333333333</v>
      </c>
      <c r="P43" s="44" t="s">
        <v>618</v>
      </c>
      <c r="Q43" s="49" t="e">
        <f t="shared" si="1"/>
        <v>#VALUE!</v>
      </c>
      <c r="R43" s="44" t="s">
        <v>1079</v>
      </c>
    </row>
    <row r="44" ht="25" spans="1:18">
      <c r="A44" s="27"/>
      <c r="B44" s="27"/>
      <c r="C44" s="31" t="s">
        <v>1080</v>
      </c>
      <c r="D44" s="29"/>
      <c r="E44" s="29"/>
      <c r="F44" s="36"/>
      <c r="G44" s="29"/>
      <c r="H44" s="29"/>
      <c r="I44" s="40"/>
      <c r="J44" s="29"/>
      <c r="K44" s="41" t="s">
        <v>169</v>
      </c>
      <c r="L44" s="39">
        <v>3.61</v>
      </c>
      <c r="M44" s="39">
        <v>3.42</v>
      </c>
      <c r="N44" s="39">
        <v>2.91</v>
      </c>
      <c r="O44" s="39">
        <f t="shared" si="0"/>
        <v>3.31333333333333</v>
      </c>
      <c r="P44" s="44" t="s">
        <v>618</v>
      </c>
      <c r="Q44" s="49" t="e">
        <f t="shared" si="1"/>
        <v>#VALUE!</v>
      </c>
      <c r="R44" s="44" t="s">
        <v>1081</v>
      </c>
    </row>
    <row r="45" ht="25" spans="1:18">
      <c r="A45" s="27"/>
      <c r="B45" s="27"/>
      <c r="C45" s="31" t="s">
        <v>1082</v>
      </c>
      <c r="D45" s="29"/>
      <c r="E45" s="29"/>
      <c r="F45" s="36"/>
      <c r="G45" s="29"/>
      <c r="H45" s="29"/>
      <c r="I45" s="40"/>
      <c r="J45" s="29"/>
      <c r="K45" s="41" t="s">
        <v>169</v>
      </c>
      <c r="L45" s="39">
        <v>1.3</v>
      </c>
      <c r="M45" s="39">
        <v>1.5</v>
      </c>
      <c r="N45" s="39">
        <v>1.4</v>
      </c>
      <c r="O45" s="39">
        <f t="shared" si="0"/>
        <v>1.4</v>
      </c>
      <c r="P45" s="44" t="s">
        <v>618</v>
      </c>
      <c r="Q45" s="49" t="e">
        <f t="shared" si="1"/>
        <v>#VALUE!</v>
      </c>
      <c r="R45" s="44" t="s">
        <v>1074</v>
      </c>
    </row>
    <row r="46" ht="25" spans="1:18">
      <c r="A46" s="27"/>
      <c r="B46" s="27"/>
      <c r="C46" s="33" t="s">
        <v>1083</v>
      </c>
      <c r="D46" s="29"/>
      <c r="E46" s="29"/>
      <c r="F46" s="36"/>
      <c r="G46" s="29"/>
      <c r="H46" s="29"/>
      <c r="I46" s="40"/>
      <c r="J46" s="29"/>
      <c r="K46" s="41" t="s">
        <v>169</v>
      </c>
      <c r="L46" s="39">
        <v>1.8</v>
      </c>
      <c r="M46" s="39">
        <v>1.92</v>
      </c>
      <c r="N46" s="39">
        <v>1.78</v>
      </c>
      <c r="O46" s="39">
        <f t="shared" si="0"/>
        <v>1.83333333333333</v>
      </c>
      <c r="P46" s="44" t="s">
        <v>618</v>
      </c>
      <c r="Q46" s="49" t="e">
        <f t="shared" si="1"/>
        <v>#VALUE!</v>
      </c>
      <c r="R46" s="44" t="s">
        <v>1081</v>
      </c>
    </row>
    <row r="47" ht="25" spans="1:18">
      <c r="A47" s="27"/>
      <c r="B47" s="27"/>
      <c r="C47" s="33" t="s">
        <v>1084</v>
      </c>
      <c r="D47" s="29"/>
      <c r="E47" s="29"/>
      <c r="F47" s="36"/>
      <c r="G47" s="29"/>
      <c r="H47" s="29"/>
      <c r="I47" s="40"/>
      <c r="J47" s="29"/>
      <c r="K47" s="41" t="s">
        <v>169</v>
      </c>
      <c r="L47" s="39">
        <v>1.7</v>
      </c>
      <c r="M47" s="39">
        <v>1.6</v>
      </c>
      <c r="N47" s="44">
        <v>1.68</v>
      </c>
      <c r="O47" s="39">
        <f t="shared" si="0"/>
        <v>1.66</v>
      </c>
      <c r="P47" s="44" t="s">
        <v>618</v>
      </c>
      <c r="Q47" s="49" t="e">
        <f t="shared" si="1"/>
        <v>#VALUE!</v>
      </c>
      <c r="R47" s="44" t="s">
        <v>1081</v>
      </c>
    </row>
    <row r="48" ht="13" spans="1:18">
      <c r="A48" s="27"/>
      <c r="B48" s="27"/>
      <c r="C48" s="28" t="s">
        <v>1085</v>
      </c>
      <c r="D48" s="29"/>
      <c r="E48" s="29"/>
      <c r="F48" s="36"/>
      <c r="G48" s="29"/>
      <c r="H48" s="29"/>
      <c r="I48" s="40"/>
      <c r="J48" s="29"/>
      <c r="K48" s="41" t="s">
        <v>169</v>
      </c>
      <c r="L48" s="46">
        <v>1</v>
      </c>
      <c r="M48" s="45">
        <v>1.01</v>
      </c>
      <c r="N48" s="48">
        <v>1.12</v>
      </c>
      <c r="O48" s="39">
        <f t="shared" si="0"/>
        <v>1.04333333333333</v>
      </c>
      <c r="P48" s="44" t="s">
        <v>618</v>
      </c>
      <c r="Q48" s="49" t="e">
        <f t="shared" si="1"/>
        <v>#VALUE!</v>
      </c>
      <c r="R48" s="39"/>
    </row>
    <row r="49" ht="13" spans="1:18">
      <c r="A49" s="27" t="s">
        <v>1086</v>
      </c>
      <c r="B49" s="27" t="s">
        <v>1087</v>
      </c>
      <c r="C49" s="28" t="s">
        <v>1088</v>
      </c>
      <c r="D49" s="34" t="s">
        <v>1089</v>
      </c>
      <c r="E49" s="37">
        <f>(9.52+8.86+8.55)/3</f>
        <v>8.97666666666667</v>
      </c>
      <c r="F49" s="37"/>
      <c r="G49" s="34"/>
      <c r="H49" s="34" t="s">
        <v>1090</v>
      </c>
      <c r="I49" s="40"/>
      <c r="J49" s="47" t="s">
        <v>1091</v>
      </c>
      <c r="K49" s="41" t="s">
        <v>1092</v>
      </c>
      <c r="L49" s="39">
        <v>8.93</v>
      </c>
      <c r="M49" s="39">
        <v>8.98</v>
      </c>
      <c r="N49" s="39">
        <v>8.92</v>
      </c>
      <c r="O49" s="39">
        <f t="shared" si="0"/>
        <v>8.94333333333333</v>
      </c>
      <c r="P49" s="44" t="s">
        <v>618</v>
      </c>
      <c r="Q49" s="49" t="e">
        <f t="shared" si="1"/>
        <v>#VALUE!</v>
      </c>
      <c r="R49" s="39"/>
    </row>
    <row r="50" ht="13" spans="1:18">
      <c r="A50" s="27"/>
      <c r="B50" s="27"/>
      <c r="C50" s="28" t="s">
        <v>1093</v>
      </c>
      <c r="D50" s="34" t="s">
        <v>1028</v>
      </c>
      <c r="E50" s="37">
        <f>(168+132+101+233+234+134)/6</f>
        <v>167</v>
      </c>
      <c r="F50" s="37"/>
      <c r="G50" s="34"/>
      <c r="H50" s="34" t="s">
        <v>1090</v>
      </c>
      <c r="I50" s="40"/>
      <c r="J50" s="47" t="s">
        <v>1091</v>
      </c>
      <c r="K50" s="41" t="s">
        <v>1092</v>
      </c>
      <c r="L50" s="39">
        <v>0.08</v>
      </c>
      <c r="M50" s="39">
        <v>0.08</v>
      </c>
      <c r="N50" s="39">
        <v>0.13</v>
      </c>
      <c r="O50" s="39">
        <f t="shared" si="0"/>
        <v>0.0966666666666667</v>
      </c>
      <c r="P50" s="44" t="s">
        <v>618</v>
      </c>
      <c r="Q50" s="49" t="e">
        <f t="shared" si="1"/>
        <v>#VALUE!</v>
      </c>
      <c r="R50" s="39"/>
    </row>
    <row r="51" ht="13" spans="1:18">
      <c r="A51" s="27"/>
      <c r="B51" s="27"/>
      <c r="C51" s="28" t="s">
        <v>1094</v>
      </c>
      <c r="D51" s="34" t="s">
        <v>1095</v>
      </c>
      <c r="E51" s="37">
        <f>(1.99+1.83+1.6)/3</f>
        <v>1.80666666666667</v>
      </c>
      <c r="F51" s="37"/>
      <c r="G51" s="34"/>
      <c r="H51" s="34" t="s">
        <v>1090</v>
      </c>
      <c r="I51" s="40"/>
      <c r="J51" s="47" t="s">
        <v>1091</v>
      </c>
      <c r="K51" s="41" t="s">
        <v>1096</v>
      </c>
      <c r="L51" s="39">
        <v>0.5</v>
      </c>
      <c r="M51" s="39">
        <v>0.74</v>
      </c>
      <c r="N51" s="39">
        <v>0.94</v>
      </c>
      <c r="O51" s="39">
        <f t="shared" si="0"/>
        <v>0.726666666666667</v>
      </c>
      <c r="P51" s="45">
        <v>0.64</v>
      </c>
      <c r="Q51" s="50">
        <f t="shared" si="1"/>
        <v>0.135416666666666</v>
      </c>
      <c r="R51" s="39"/>
    </row>
    <row r="52" ht="13" spans="1:18">
      <c r="A52" s="27" t="s">
        <v>1097</v>
      </c>
      <c r="B52" s="29" t="s">
        <v>1098</v>
      </c>
      <c r="C52" s="32" t="s">
        <v>1099</v>
      </c>
      <c r="D52" s="29" t="s">
        <v>1095</v>
      </c>
      <c r="E52" s="29"/>
      <c r="F52" s="36"/>
      <c r="G52" s="29"/>
      <c r="H52" s="29"/>
      <c r="I52" s="40"/>
      <c r="J52" s="29"/>
      <c r="K52" s="41" t="s">
        <v>169</v>
      </c>
      <c r="L52" s="39">
        <v>0.9</v>
      </c>
      <c r="M52" s="39">
        <v>1</v>
      </c>
      <c r="N52" s="39">
        <v>0.86</v>
      </c>
      <c r="O52" s="39">
        <f t="shared" si="0"/>
        <v>0.92</v>
      </c>
      <c r="P52" s="45">
        <v>0.57</v>
      </c>
      <c r="Q52" s="50">
        <f t="shared" si="1"/>
        <v>0.614035087719298</v>
      </c>
      <c r="R52" s="39"/>
    </row>
    <row r="53" ht="13" spans="1:18">
      <c r="A53" s="27"/>
      <c r="B53" s="29"/>
      <c r="C53" s="32" t="s">
        <v>1100</v>
      </c>
      <c r="D53" s="29" t="s">
        <v>1101</v>
      </c>
      <c r="E53" s="29"/>
      <c r="F53" s="36"/>
      <c r="G53" s="29"/>
      <c r="H53" s="29"/>
      <c r="I53" s="40"/>
      <c r="J53" s="29"/>
      <c r="K53" s="41" t="s">
        <v>169</v>
      </c>
      <c r="L53" s="39">
        <v>0.41</v>
      </c>
      <c r="M53" s="39">
        <v>0.7</v>
      </c>
      <c r="N53" s="39">
        <v>0.7</v>
      </c>
      <c r="O53" s="39">
        <f t="shared" si="0"/>
        <v>0.603333333333333</v>
      </c>
      <c r="P53" s="45">
        <v>1.93</v>
      </c>
      <c r="Q53" s="49">
        <f t="shared" si="1"/>
        <v>-0.687392055267703</v>
      </c>
      <c r="R53" s="39"/>
    </row>
    <row r="54" ht="13" spans="1:18">
      <c r="A54" s="29" t="s">
        <v>1102</v>
      </c>
      <c r="B54" s="27" t="s">
        <v>1098</v>
      </c>
      <c r="C54" s="32" t="s">
        <v>1103</v>
      </c>
      <c r="D54" s="29" t="s">
        <v>688</v>
      </c>
      <c r="E54" s="29"/>
      <c r="F54" s="36"/>
      <c r="G54" s="29"/>
      <c r="H54" s="29"/>
      <c r="I54" s="40"/>
      <c r="J54" s="29"/>
      <c r="K54" s="41" t="s">
        <v>169</v>
      </c>
      <c r="L54" s="44">
        <v>0.95</v>
      </c>
      <c r="M54" s="44">
        <v>1.8</v>
      </c>
      <c r="N54" s="44">
        <v>0.75</v>
      </c>
      <c r="O54" s="39">
        <f t="shared" si="0"/>
        <v>1.16666666666667</v>
      </c>
      <c r="P54" s="45">
        <v>1.4</v>
      </c>
      <c r="Q54" s="49">
        <f t="shared" si="1"/>
        <v>-0.166666666666667</v>
      </c>
      <c r="R54" s="39"/>
    </row>
    <row r="55" ht="13" spans="1:18">
      <c r="A55" s="29"/>
      <c r="B55" s="27"/>
      <c r="C55" s="32" t="s">
        <v>1104</v>
      </c>
      <c r="D55" s="29" t="s">
        <v>688</v>
      </c>
      <c r="E55" s="29"/>
      <c r="F55" s="36"/>
      <c r="G55" s="29"/>
      <c r="H55" s="29"/>
      <c r="I55" s="40"/>
      <c r="J55" s="29"/>
      <c r="K55" s="41" t="s">
        <v>169</v>
      </c>
      <c r="L55" s="44">
        <v>0.9</v>
      </c>
      <c r="M55" s="44">
        <v>0.98</v>
      </c>
      <c r="N55" s="44">
        <v>1</v>
      </c>
      <c r="O55" s="39">
        <f t="shared" si="0"/>
        <v>0.96</v>
      </c>
      <c r="P55" s="45">
        <v>0.65</v>
      </c>
      <c r="Q55" s="50">
        <f t="shared" si="1"/>
        <v>0.476923076923077</v>
      </c>
      <c r="R55" s="39"/>
    </row>
    <row r="56" ht="13" spans="1:18">
      <c r="A56" s="29"/>
      <c r="B56" s="27"/>
      <c r="C56" s="32" t="s">
        <v>1105</v>
      </c>
      <c r="D56" s="29" t="s">
        <v>688</v>
      </c>
      <c r="E56" s="29"/>
      <c r="F56" s="36"/>
      <c r="G56" s="29"/>
      <c r="H56" s="29"/>
      <c r="I56" s="40"/>
      <c r="J56" s="29"/>
      <c r="K56" s="41" t="s">
        <v>169</v>
      </c>
      <c r="L56" s="44">
        <v>1.78</v>
      </c>
      <c r="M56" s="44">
        <v>1.48</v>
      </c>
      <c r="N56" s="44">
        <v>1.44</v>
      </c>
      <c r="O56" s="39">
        <f t="shared" si="0"/>
        <v>1.56666666666667</v>
      </c>
      <c r="P56" s="45">
        <v>1.47</v>
      </c>
      <c r="Q56" s="50">
        <f t="shared" si="1"/>
        <v>0.0657596371882085</v>
      </c>
      <c r="R56" s="39"/>
    </row>
    <row r="57" ht="13" spans="1:18">
      <c r="A57" s="29" t="s">
        <v>63</v>
      </c>
      <c r="B57" s="29" t="s">
        <v>1098</v>
      </c>
      <c r="C57" s="32" t="s">
        <v>1106</v>
      </c>
      <c r="D57" s="29" t="s">
        <v>688</v>
      </c>
      <c r="E57" s="29"/>
      <c r="F57" s="36"/>
      <c r="G57" s="29"/>
      <c r="H57" s="29"/>
      <c r="I57" s="40"/>
      <c r="J57" s="29"/>
      <c r="K57" s="41" t="s">
        <v>169</v>
      </c>
      <c r="L57" s="44">
        <v>1.65</v>
      </c>
      <c r="M57" s="44">
        <v>0.84</v>
      </c>
      <c r="N57" s="44">
        <v>0.79</v>
      </c>
      <c r="O57" s="39">
        <f t="shared" si="0"/>
        <v>1.09333333333333</v>
      </c>
      <c r="P57" s="45">
        <v>1.62666667</v>
      </c>
      <c r="Q57" s="49">
        <f t="shared" si="1"/>
        <v>-0.327868853836334</v>
      </c>
      <c r="R57" s="39"/>
    </row>
    <row r="58" ht="13" spans="1:18">
      <c r="A58" s="27" t="s">
        <v>62</v>
      </c>
      <c r="B58" s="29" t="s">
        <v>1098</v>
      </c>
      <c r="C58" s="32" t="s">
        <v>1107</v>
      </c>
      <c r="D58" s="29" t="s">
        <v>688</v>
      </c>
      <c r="E58" s="29"/>
      <c r="F58" s="36"/>
      <c r="G58" s="29"/>
      <c r="H58" s="29"/>
      <c r="I58" s="40"/>
      <c r="J58" s="29"/>
      <c r="K58" s="41" t="s">
        <v>169</v>
      </c>
      <c r="L58" s="44">
        <v>1.29</v>
      </c>
      <c r="M58" s="44">
        <v>1.19</v>
      </c>
      <c r="N58" s="44">
        <v>1.13</v>
      </c>
      <c r="O58" s="39">
        <f t="shared" si="0"/>
        <v>1.20333333333333</v>
      </c>
      <c r="P58" s="45">
        <v>1.36666667</v>
      </c>
      <c r="Q58" s="49">
        <f t="shared" si="1"/>
        <v>-0.119512197269482</v>
      </c>
      <c r="R58" s="39"/>
    </row>
    <row r="59" ht="13" spans="1:18">
      <c r="A59" s="27"/>
      <c r="B59" s="29"/>
      <c r="C59" s="32" t="s">
        <v>1108</v>
      </c>
      <c r="D59" s="29" t="s">
        <v>726</v>
      </c>
      <c r="E59" s="29"/>
      <c r="F59" s="36"/>
      <c r="G59" s="29"/>
      <c r="H59" s="29"/>
      <c r="I59" s="40"/>
      <c r="J59" s="29"/>
      <c r="K59" s="41" t="s">
        <v>169</v>
      </c>
      <c r="L59" s="44">
        <v>3.22</v>
      </c>
      <c r="M59" s="44">
        <v>3.01</v>
      </c>
      <c r="N59" s="44">
        <v>3.38</v>
      </c>
      <c r="O59" s="39">
        <f t="shared" si="0"/>
        <v>3.20333333333333</v>
      </c>
      <c r="P59" s="45">
        <v>2.85666667</v>
      </c>
      <c r="Q59" s="50">
        <f t="shared" si="1"/>
        <v>0.121353557618024</v>
      </c>
      <c r="R59" s="39"/>
    </row>
    <row r="60" ht="13" spans="1:18">
      <c r="A60" s="29" t="s">
        <v>66</v>
      </c>
      <c r="B60" s="29" t="s">
        <v>1098</v>
      </c>
      <c r="C60" s="32" t="s">
        <v>1109</v>
      </c>
      <c r="D60" s="29" t="s">
        <v>688</v>
      </c>
      <c r="E60" s="29"/>
      <c r="F60" s="36"/>
      <c r="G60" s="29"/>
      <c r="H60" s="29"/>
      <c r="I60" s="40"/>
      <c r="J60" s="29"/>
      <c r="K60" s="41" t="s">
        <v>169</v>
      </c>
      <c r="L60" s="39">
        <v>2.44</v>
      </c>
      <c r="M60" s="39">
        <v>2.06</v>
      </c>
      <c r="N60" s="39">
        <v>2.37</v>
      </c>
      <c r="O60" s="39">
        <f t="shared" si="0"/>
        <v>2.29</v>
      </c>
      <c r="P60" s="45">
        <v>2.74333333</v>
      </c>
      <c r="Q60" s="49">
        <f t="shared" si="1"/>
        <v>-0.1652490876856</v>
      </c>
      <c r="R60" s="39"/>
    </row>
    <row r="61" ht="13" spans="1:18">
      <c r="A61" s="27" t="s">
        <v>65</v>
      </c>
      <c r="B61" s="29" t="s">
        <v>1098</v>
      </c>
      <c r="C61" s="35" t="s">
        <v>1110</v>
      </c>
      <c r="D61" s="29" t="s">
        <v>688</v>
      </c>
      <c r="E61" s="29"/>
      <c r="F61" s="36"/>
      <c r="G61" s="29"/>
      <c r="H61" s="29"/>
      <c r="I61" s="40"/>
      <c r="J61" s="29"/>
      <c r="K61" s="41" t="s">
        <v>169</v>
      </c>
      <c r="L61" s="44">
        <v>1.66</v>
      </c>
      <c r="M61" s="44">
        <v>1.37</v>
      </c>
      <c r="N61" s="44">
        <v>1.59</v>
      </c>
      <c r="O61" s="39">
        <f t="shared" si="0"/>
        <v>1.54</v>
      </c>
      <c r="P61" s="45">
        <v>2.03666667</v>
      </c>
      <c r="Q61" s="49">
        <f t="shared" si="1"/>
        <v>-0.243862521695806</v>
      </c>
      <c r="R61" s="39"/>
    </row>
    <row r="62" ht="13" spans="1:18">
      <c r="A62" s="27"/>
      <c r="B62" s="29"/>
      <c r="C62" s="35" t="s">
        <v>1111</v>
      </c>
      <c r="D62" s="29" t="s">
        <v>1095</v>
      </c>
      <c r="E62" s="29"/>
      <c r="F62" s="36"/>
      <c r="G62" s="29"/>
      <c r="H62" s="29"/>
      <c r="I62" s="40"/>
      <c r="J62" s="29"/>
      <c r="K62" s="41" t="s">
        <v>169</v>
      </c>
      <c r="L62" s="44">
        <v>2.24</v>
      </c>
      <c r="M62" s="44">
        <v>2.12</v>
      </c>
      <c r="N62" s="44">
        <v>3.34</v>
      </c>
      <c r="O62" s="39">
        <f t="shared" si="0"/>
        <v>2.56666666666667</v>
      </c>
      <c r="P62" s="45">
        <v>2.46333333</v>
      </c>
      <c r="Q62" s="49">
        <f t="shared" si="1"/>
        <v>0.0419485805709724</v>
      </c>
      <c r="R62" s="39"/>
    </row>
    <row r="63" ht="13" spans="1:18">
      <c r="A63" s="27" t="s">
        <v>1112</v>
      </c>
      <c r="B63" s="29" t="s">
        <v>1098</v>
      </c>
      <c r="C63" s="32" t="s">
        <v>1113</v>
      </c>
      <c r="D63" s="29" t="s">
        <v>746</v>
      </c>
      <c r="E63" s="29"/>
      <c r="F63" s="36"/>
      <c r="G63" s="29"/>
      <c r="H63" s="29"/>
      <c r="I63" s="40"/>
      <c r="J63" s="29"/>
      <c r="K63" s="41" t="s">
        <v>169</v>
      </c>
      <c r="L63" s="39">
        <v>2.09</v>
      </c>
      <c r="M63" s="39">
        <v>2.91</v>
      </c>
      <c r="N63" s="39">
        <v>1.82</v>
      </c>
      <c r="O63" s="39">
        <f t="shared" si="0"/>
        <v>2.27333333333333</v>
      </c>
      <c r="P63" s="45">
        <v>1.60666667</v>
      </c>
      <c r="Q63" s="50">
        <f t="shared" si="1"/>
        <v>0.414937756400544</v>
      </c>
      <c r="R63" s="39"/>
    </row>
    <row r="64" ht="13" spans="1:18">
      <c r="A64" s="27"/>
      <c r="B64" s="29"/>
      <c r="C64" s="32" t="s">
        <v>1114</v>
      </c>
      <c r="D64" s="29" t="s">
        <v>746</v>
      </c>
      <c r="E64" s="29"/>
      <c r="F64" s="36"/>
      <c r="G64" s="29"/>
      <c r="H64" s="29"/>
      <c r="I64" s="40"/>
      <c r="J64" s="29"/>
      <c r="K64" s="41" t="s">
        <v>169</v>
      </c>
      <c r="L64" s="39">
        <v>7.92</v>
      </c>
      <c r="M64" s="39">
        <v>5.18</v>
      </c>
      <c r="N64" s="39">
        <v>5.31</v>
      </c>
      <c r="O64" s="39">
        <f t="shared" si="0"/>
        <v>6.13666666666667</v>
      </c>
      <c r="P64" s="45">
        <v>3.93</v>
      </c>
      <c r="Q64" s="50">
        <f t="shared" si="1"/>
        <v>0.561492790500424</v>
      </c>
      <c r="R64" s="39"/>
    </row>
    <row r="65" ht="13" spans="1:18">
      <c r="A65" s="27"/>
      <c r="B65" s="29"/>
      <c r="C65" s="32" t="s">
        <v>1115</v>
      </c>
      <c r="D65" s="29" t="s">
        <v>746</v>
      </c>
      <c r="E65" s="29"/>
      <c r="F65" s="36"/>
      <c r="G65" s="29"/>
      <c r="H65" s="29"/>
      <c r="I65" s="40"/>
      <c r="J65" s="29"/>
      <c r="K65" s="41" t="s">
        <v>169</v>
      </c>
      <c r="L65" s="39">
        <v>3.67</v>
      </c>
      <c r="M65" s="39">
        <v>3.91</v>
      </c>
      <c r="N65" s="39">
        <v>3.33</v>
      </c>
      <c r="O65" s="39">
        <f t="shared" si="0"/>
        <v>3.63666666666667</v>
      </c>
      <c r="P65" s="45">
        <v>4.91</v>
      </c>
      <c r="Q65" s="49">
        <f t="shared" si="1"/>
        <v>-0.259334691106585</v>
      </c>
      <c r="R65" s="39"/>
    </row>
  </sheetData>
  <mergeCells count="17">
    <mergeCell ref="L6:N6"/>
    <mergeCell ref="A2:A34"/>
    <mergeCell ref="A35:A48"/>
    <mergeCell ref="A49:A51"/>
    <mergeCell ref="A52:A53"/>
    <mergeCell ref="A54:A56"/>
    <mergeCell ref="A58:A59"/>
    <mergeCell ref="A61:A62"/>
    <mergeCell ref="A63:A65"/>
    <mergeCell ref="B2:B34"/>
    <mergeCell ref="B35:B48"/>
    <mergeCell ref="B49:B51"/>
    <mergeCell ref="B52:B53"/>
    <mergeCell ref="B54:B56"/>
    <mergeCell ref="B58:B59"/>
    <mergeCell ref="B61:B62"/>
    <mergeCell ref="B63:B65"/>
  </mergeCells>
  <conditionalFormatting sqref="G49">
    <cfRule type="cellIs" dxfId="3" priority="3" operator="equal">
      <formula>"Fail"</formula>
    </cfRule>
    <cfRule type="cellIs" dxfId="4" priority="4" operator="equal">
      <formula>"Pass"</formula>
    </cfRule>
  </conditionalFormatting>
  <conditionalFormatting sqref="G50">
    <cfRule type="cellIs" dxfId="3" priority="5" operator="equal">
      <formula>"Fail"</formula>
    </cfRule>
    <cfRule type="cellIs" dxfId="4" priority="6" operator="equal">
      <formula>"Pass"</formula>
    </cfRule>
  </conditionalFormatting>
  <conditionalFormatting sqref="G51">
    <cfRule type="cellIs" dxfId="3" priority="1" operator="equal">
      <formula>"Fail"</formula>
    </cfRule>
    <cfRule type="cellIs" dxfId="4" priority="2" operator="equal">
      <formula>"Pass"</formula>
    </cfRule>
  </conditionalFormatting>
  <dataValidations count="1">
    <dataValidation type="list" allowBlank="1" showInputMessage="1" showErrorMessage="1" sqref="G49:G51">
      <formula1>"Pass,Fail"</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98"/>
  <sheetViews>
    <sheetView workbookViewId="0">
      <selection activeCell="E195" sqref="E195"/>
    </sheetView>
  </sheetViews>
  <sheetFormatPr defaultColWidth="9" defaultRowHeight="12.4"/>
  <cols>
    <col min="1" max="1" width="11" style="1" customWidth="1"/>
    <col min="2" max="2" width="37" style="1" customWidth="1"/>
    <col min="3" max="6" width="24.6666666666667" style="1" customWidth="1"/>
    <col min="7" max="7" width="24.5" style="2" customWidth="1"/>
    <col min="8" max="8" width="43" style="1" customWidth="1"/>
    <col min="9" max="16384" width="9" style="1"/>
  </cols>
  <sheetData>
    <row r="1" spans="1:8">
      <c r="A1" s="3" t="s">
        <v>1116</v>
      </c>
      <c r="B1" s="3" t="s">
        <v>1117</v>
      </c>
      <c r="C1" s="3" t="s">
        <v>1118</v>
      </c>
      <c r="D1" s="4" t="s">
        <v>1119</v>
      </c>
      <c r="E1" s="3" t="s">
        <v>1120</v>
      </c>
      <c r="F1" s="4" t="s">
        <v>1121</v>
      </c>
      <c r="G1" s="7" t="s">
        <v>1122</v>
      </c>
      <c r="H1" s="3" t="s">
        <v>1123</v>
      </c>
    </row>
    <row r="2" ht="14.25" customHeight="1" spans="1:18">
      <c r="A2" s="5" t="s">
        <v>1124</v>
      </c>
      <c r="B2" s="3" t="s">
        <v>1125</v>
      </c>
      <c r="C2" s="3" t="s">
        <v>1126</v>
      </c>
      <c r="D2" s="6" t="s">
        <v>1126</v>
      </c>
      <c r="E2" s="3">
        <v>36</v>
      </c>
      <c r="F2" s="6">
        <v>36</v>
      </c>
      <c r="G2" s="8">
        <f t="shared" ref="G2:G65" si="0">(E2-F2)/F2</f>
        <v>0</v>
      </c>
      <c r="H2" s="9"/>
      <c r="R2" s="11"/>
    </row>
    <row r="3" spans="1:18">
      <c r="A3" s="5"/>
      <c r="B3" s="3" t="s">
        <v>1127</v>
      </c>
      <c r="C3" s="3" t="s">
        <v>1128</v>
      </c>
      <c r="D3" s="6" t="s">
        <v>1128</v>
      </c>
      <c r="E3" s="3">
        <v>40</v>
      </c>
      <c r="F3" s="6">
        <v>40</v>
      </c>
      <c r="G3" s="8">
        <f t="shared" si="0"/>
        <v>0</v>
      </c>
      <c r="H3" s="10"/>
      <c r="R3" s="11"/>
    </row>
    <row r="4" spans="1:18">
      <c r="A4" s="5"/>
      <c r="B4" s="3" t="s">
        <v>1129</v>
      </c>
      <c r="C4" s="3" t="s">
        <v>1130</v>
      </c>
      <c r="D4" s="6" t="s">
        <v>1130</v>
      </c>
      <c r="E4" s="3">
        <v>280</v>
      </c>
      <c r="F4" s="6">
        <v>280</v>
      </c>
      <c r="G4" s="8">
        <f t="shared" si="0"/>
        <v>0</v>
      </c>
      <c r="H4" s="10"/>
      <c r="R4" s="11"/>
    </row>
    <row r="5" spans="1:18">
      <c r="A5" s="5"/>
      <c r="B5" s="3" t="s">
        <v>1131</v>
      </c>
      <c r="C5" s="3" t="s">
        <v>1132</v>
      </c>
      <c r="D5" s="6" t="s">
        <v>1132</v>
      </c>
      <c r="E5" s="3">
        <v>52</v>
      </c>
      <c r="F5" s="6">
        <v>52</v>
      </c>
      <c r="G5" s="8">
        <f t="shared" si="0"/>
        <v>0</v>
      </c>
      <c r="H5" s="10"/>
      <c r="R5" s="11"/>
    </row>
    <row r="6" spans="1:18">
      <c r="A6" s="5"/>
      <c r="B6" s="3" t="s">
        <v>1133</v>
      </c>
      <c r="C6" s="3" t="s">
        <v>1134</v>
      </c>
      <c r="D6" s="6" t="s">
        <v>1134</v>
      </c>
      <c r="E6" s="3">
        <v>56</v>
      </c>
      <c r="F6" s="6">
        <v>56</v>
      </c>
      <c r="G6" s="8">
        <f t="shared" si="0"/>
        <v>0</v>
      </c>
      <c r="H6" s="10"/>
      <c r="R6" s="11"/>
    </row>
    <row r="7" spans="1:18">
      <c r="A7" s="5"/>
      <c r="B7" s="3" t="s">
        <v>1135</v>
      </c>
      <c r="C7" s="3" t="s">
        <v>1136</v>
      </c>
      <c r="D7" s="6" t="s">
        <v>1136</v>
      </c>
      <c r="E7" s="3">
        <v>2.6</v>
      </c>
      <c r="F7" s="6">
        <v>2.6</v>
      </c>
      <c r="G7" s="8">
        <f t="shared" si="0"/>
        <v>0</v>
      </c>
      <c r="H7" s="10"/>
      <c r="R7" s="11"/>
    </row>
    <row r="8" spans="1:18">
      <c r="A8" s="5"/>
      <c r="B8" s="3" t="s">
        <v>1137</v>
      </c>
      <c r="C8" s="3" t="s">
        <v>1138</v>
      </c>
      <c r="D8" s="6" t="s">
        <v>1138</v>
      </c>
      <c r="E8" s="3">
        <v>440</v>
      </c>
      <c r="F8" s="6">
        <v>440</v>
      </c>
      <c r="G8" s="8">
        <f t="shared" si="0"/>
        <v>0</v>
      </c>
      <c r="H8" s="10"/>
      <c r="R8" s="11"/>
    </row>
    <row r="9" spans="1:18">
      <c r="A9" s="5"/>
      <c r="B9" s="3" t="s">
        <v>1139</v>
      </c>
      <c r="C9" s="3" t="s">
        <v>1140</v>
      </c>
      <c r="D9" s="6" t="s">
        <v>1140</v>
      </c>
      <c r="E9" s="3">
        <v>444</v>
      </c>
      <c r="F9" s="6">
        <v>444</v>
      </c>
      <c r="G9" s="8">
        <f t="shared" si="0"/>
        <v>0</v>
      </c>
      <c r="H9" s="10"/>
      <c r="R9" s="11"/>
    </row>
    <row r="10" spans="1:18">
      <c r="A10" s="5"/>
      <c r="B10" s="3" t="s">
        <v>1141</v>
      </c>
      <c r="C10" s="3" t="s">
        <v>1142</v>
      </c>
      <c r="D10" s="6" t="s">
        <v>1142</v>
      </c>
      <c r="E10" s="3">
        <v>616</v>
      </c>
      <c r="F10" s="6">
        <v>616</v>
      </c>
      <c r="G10" s="8">
        <f t="shared" si="0"/>
        <v>0</v>
      </c>
      <c r="H10" s="10"/>
      <c r="R10" s="11"/>
    </row>
    <row r="11" spans="1:18">
      <c r="A11" s="5"/>
      <c r="B11" s="3" t="s">
        <v>1143</v>
      </c>
      <c r="C11" s="3" t="s">
        <v>1144</v>
      </c>
      <c r="D11" s="6" t="s">
        <v>1144</v>
      </c>
      <c r="E11" s="3">
        <v>408</v>
      </c>
      <c r="F11" s="6">
        <v>408</v>
      </c>
      <c r="G11" s="8">
        <f t="shared" si="0"/>
        <v>0</v>
      </c>
      <c r="H11" s="10"/>
      <c r="R11" s="11"/>
    </row>
    <row r="12" spans="1:18">
      <c r="A12" s="5"/>
      <c r="B12" s="3" t="s">
        <v>1145</v>
      </c>
      <c r="C12" s="3" t="s">
        <v>1146</v>
      </c>
      <c r="D12" s="6" t="s">
        <v>1146</v>
      </c>
      <c r="E12" s="3">
        <v>412</v>
      </c>
      <c r="F12" s="6">
        <v>412</v>
      </c>
      <c r="G12" s="8">
        <f t="shared" si="0"/>
        <v>0</v>
      </c>
      <c r="H12" s="10"/>
      <c r="R12" s="11"/>
    </row>
    <row r="13" spans="1:18">
      <c r="A13" s="5"/>
      <c r="B13" s="3" t="s">
        <v>1147</v>
      </c>
      <c r="C13" s="3" t="s">
        <v>1148</v>
      </c>
      <c r="D13" s="6" t="s">
        <v>1148</v>
      </c>
      <c r="E13" s="3">
        <v>548</v>
      </c>
      <c r="F13" s="6">
        <v>548</v>
      </c>
      <c r="G13" s="8">
        <f t="shared" si="0"/>
        <v>0</v>
      </c>
      <c r="H13" s="10"/>
      <c r="R13" s="11"/>
    </row>
    <row r="14" spans="1:18">
      <c r="A14" s="5"/>
      <c r="B14" s="3" t="s">
        <v>1149</v>
      </c>
      <c r="C14" s="3" t="s">
        <v>1150</v>
      </c>
      <c r="D14" s="6" t="s">
        <v>1150</v>
      </c>
      <c r="E14" s="3">
        <v>628</v>
      </c>
      <c r="F14" s="6">
        <v>628</v>
      </c>
      <c r="G14" s="8">
        <f t="shared" si="0"/>
        <v>0</v>
      </c>
      <c r="H14" s="10"/>
      <c r="R14" s="11"/>
    </row>
    <row r="15" spans="1:18">
      <c r="A15" s="5"/>
      <c r="B15" s="3" t="s">
        <v>1151</v>
      </c>
      <c r="C15" s="3" t="s">
        <v>1152</v>
      </c>
      <c r="D15" s="6" t="s">
        <v>1152</v>
      </c>
      <c r="E15" s="3">
        <v>632</v>
      </c>
      <c r="F15" s="6">
        <v>632</v>
      </c>
      <c r="G15" s="8">
        <f t="shared" si="0"/>
        <v>0</v>
      </c>
      <c r="H15" s="10"/>
      <c r="R15" s="11"/>
    </row>
    <row r="16" spans="1:18">
      <c r="A16" s="5"/>
      <c r="B16" s="3" t="s">
        <v>1153</v>
      </c>
      <c r="C16" s="3" t="s">
        <v>1154</v>
      </c>
      <c r="D16" s="6" t="s">
        <v>1154</v>
      </c>
      <c r="E16" s="3">
        <v>980</v>
      </c>
      <c r="F16" s="6">
        <v>980</v>
      </c>
      <c r="G16" s="8">
        <f t="shared" si="0"/>
        <v>0</v>
      </c>
      <c r="H16" s="10"/>
      <c r="R16" s="11"/>
    </row>
    <row r="17" spans="1:18">
      <c r="A17" s="5"/>
      <c r="B17" s="3" t="s">
        <v>1155</v>
      </c>
      <c r="C17" s="3" t="s">
        <v>1128</v>
      </c>
      <c r="D17" s="6" t="s">
        <v>1128</v>
      </c>
      <c r="E17" s="3">
        <v>40</v>
      </c>
      <c r="F17" s="6">
        <v>40</v>
      </c>
      <c r="G17" s="8">
        <f t="shared" si="0"/>
        <v>0</v>
      </c>
      <c r="H17" s="10"/>
      <c r="R17" s="11"/>
    </row>
    <row r="18" spans="1:18">
      <c r="A18" s="5"/>
      <c r="B18" s="3" t="s">
        <v>1156</v>
      </c>
      <c r="C18" s="3" t="s">
        <v>1157</v>
      </c>
      <c r="D18" s="6" t="s">
        <v>1157</v>
      </c>
      <c r="E18" s="3">
        <v>44</v>
      </c>
      <c r="F18" s="6">
        <v>44</v>
      </c>
      <c r="G18" s="8">
        <f t="shared" si="0"/>
        <v>0</v>
      </c>
      <c r="H18" s="10"/>
      <c r="R18" s="11"/>
    </row>
    <row r="19" spans="1:18">
      <c r="A19" s="5"/>
      <c r="B19" s="3" t="s">
        <v>1158</v>
      </c>
      <c r="C19" s="3" t="s">
        <v>1159</v>
      </c>
      <c r="D19" s="6" t="s">
        <v>1159</v>
      </c>
      <c r="E19" s="3">
        <v>72</v>
      </c>
      <c r="F19" s="6">
        <v>72</v>
      </c>
      <c r="G19" s="8">
        <f t="shared" si="0"/>
        <v>0</v>
      </c>
      <c r="H19" s="10"/>
      <c r="R19" s="11"/>
    </row>
    <row r="20" spans="1:18">
      <c r="A20" s="5"/>
      <c r="B20" s="3" t="s">
        <v>1160</v>
      </c>
      <c r="C20" s="3" t="s">
        <v>1161</v>
      </c>
      <c r="D20" s="6" t="s">
        <v>1161</v>
      </c>
      <c r="E20" s="3">
        <v>0.9</v>
      </c>
      <c r="F20" s="6">
        <v>0.9</v>
      </c>
      <c r="G20" s="8">
        <f t="shared" si="0"/>
        <v>0</v>
      </c>
      <c r="H20" s="10"/>
      <c r="R20" s="11"/>
    </row>
    <row r="21" spans="1:18">
      <c r="A21" s="5"/>
      <c r="B21" s="3" t="s">
        <v>1162</v>
      </c>
      <c r="C21" s="3" t="s">
        <v>1161</v>
      </c>
      <c r="D21" s="6" t="s">
        <v>1161</v>
      </c>
      <c r="E21" s="3">
        <v>0.9</v>
      </c>
      <c r="F21" s="6">
        <v>0.9</v>
      </c>
      <c r="G21" s="8">
        <f t="shared" si="0"/>
        <v>0</v>
      </c>
      <c r="H21" s="10"/>
      <c r="R21" s="11"/>
    </row>
    <row r="22" spans="1:18">
      <c r="A22" s="5"/>
      <c r="B22" s="3" t="s">
        <v>1163</v>
      </c>
      <c r="C22" s="3" t="s">
        <v>1164</v>
      </c>
      <c r="D22" s="6" t="s">
        <v>1164</v>
      </c>
      <c r="E22" s="3">
        <v>1.3</v>
      </c>
      <c r="F22" s="6">
        <v>1.3</v>
      </c>
      <c r="G22" s="8">
        <f t="shared" si="0"/>
        <v>0</v>
      </c>
      <c r="H22" s="10"/>
      <c r="R22" s="11"/>
    </row>
    <row r="23" spans="1:18">
      <c r="A23" s="5"/>
      <c r="B23" s="3" t="s">
        <v>1165</v>
      </c>
      <c r="C23" s="3" t="s">
        <v>1166</v>
      </c>
      <c r="D23" s="6" t="s">
        <v>1166</v>
      </c>
      <c r="E23" s="3">
        <v>32</v>
      </c>
      <c r="F23" s="6">
        <v>32</v>
      </c>
      <c r="G23" s="8">
        <f t="shared" si="0"/>
        <v>0</v>
      </c>
      <c r="H23" s="10"/>
      <c r="R23" s="11"/>
    </row>
    <row r="24" spans="1:18">
      <c r="A24" s="5"/>
      <c r="B24" s="3" t="s">
        <v>1167</v>
      </c>
      <c r="C24" s="3" t="s">
        <v>1126</v>
      </c>
      <c r="D24" s="6" t="s">
        <v>1126</v>
      </c>
      <c r="E24" s="3">
        <v>36</v>
      </c>
      <c r="F24" s="6">
        <v>36</v>
      </c>
      <c r="G24" s="8">
        <f t="shared" si="0"/>
        <v>0</v>
      </c>
      <c r="H24" s="10"/>
      <c r="R24" s="11"/>
    </row>
    <row r="25" spans="1:18">
      <c r="A25" s="5"/>
      <c r="B25" s="3" t="s">
        <v>1168</v>
      </c>
      <c r="C25" s="3" t="s">
        <v>1169</v>
      </c>
      <c r="D25" s="6" t="s">
        <v>1169</v>
      </c>
      <c r="E25" s="3">
        <v>252</v>
      </c>
      <c r="F25" s="6">
        <v>252</v>
      </c>
      <c r="G25" s="8">
        <f t="shared" si="0"/>
        <v>0</v>
      </c>
      <c r="H25" s="10"/>
      <c r="R25" s="11"/>
    </row>
    <row r="26" spans="1:18">
      <c r="A26" s="5"/>
      <c r="B26" s="3" t="s">
        <v>1170</v>
      </c>
      <c r="C26" s="3" t="s">
        <v>1171</v>
      </c>
      <c r="D26" s="6" t="s">
        <v>1171</v>
      </c>
      <c r="E26" s="3">
        <v>1.6</v>
      </c>
      <c r="F26" s="6">
        <v>1.6</v>
      </c>
      <c r="G26" s="8">
        <f t="shared" si="0"/>
        <v>0</v>
      </c>
      <c r="H26" s="10"/>
      <c r="R26" s="11"/>
    </row>
    <row r="27" spans="1:18">
      <c r="A27" s="5"/>
      <c r="B27" s="3" t="s">
        <v>1172</v>
      </c>
      <c r="C27" s="3" t="s">
        <v>1171</v>
      </c>
      <c r="D27" s="6" t="s">
        <v>1171</v>
      </c>
      <c r="E27" s="3">
        <v>1.6</v>
      </c>
      <c r="F27" s="6">
        <v>1.6</v>
      </c>
      <c r="G27" s="8">
        <f t="shared" si="0"/>
        <v>0</v>
      </c>
      <c r="H27" s="10"/>
      <c r="R27" s="11"/>
    </row>
    <row r="28" spans="1:18">
      <c r="A28" s="5"/>
      <c r="B28" s="3" t="s">
        <v>1173</v>
      </c>
      <c r="C28" s="3" t="s">
        <v>1174</v>
      </c>
      <c r="D28" s="6" t="s">
        <v>1174</v>
      </c>
      <c r="E28" s="3">
        <v>7.9</v>
      </c>
      <c r="F28" s="6">
        <v>7.9</v>
      </c>
      <c r="G28" s="8">
        <f t="shared" si="0"/>
        <v>0</v>
      </c>
      <c r="H28" s="10"/>
      <c r="R28" s="11"/>
    </row>
    <row r="29" spans="1:18">
      <c r="A29" s="5"/>
      <c r="B29" s="3" t="s">
        <v>1175</v>
      </c>
      <c r="C29" s="3" t="s">
        <v>1176</v>
      </c>
      <c r="D29" s="6" t="s">
        <v>1176</v>
      </c>
      <c r="E29" s="3">
        <v>1</v>
      </c>
      <c r="F29" s="6">
        <v>1</v>
      </c>
      <c r="G29" s="8">
        <f t="shared" si="0"/>
        <v>0</v>
      </c>
      <c r="H29" s="10"/>
      <c r="R29" s="11"/>
    </row>
    <row r="30" spans="1:18">
      <c r="A30" s="5"/>
      <c r="B30" s="3" t="s">
        <v>1177</v>
      </c>
      <c r="C30" s="3" t="s">
        <v>1176</v>
      </c>
      <c r="D30" s="6" t="s">
        <v>1176</v>
      </c>
      <c r="E30" s="3">
        <v>1</v>
      </c>
      <c r="F30" s="6">
        <v>1</v>
      </c>
      <c r="G30" s="8">
        <f t="shared" si="0"/>
        <v>0</v>
      </c>
      <c r="H30" s="10"/>
      <c r="R30" s="11"/>
    </row>
    <row r="31" spans="1:18">
      <c r="A31" s="5"/>
      <c r="B31" s="3" t="s">
        <v>1178</v>
      </c>
      <c r="C31" s="3" t="s">
        <v>1171</v>
      </c>
      <c r="D31" s="6" t="s">
        <v>1171</v>
      </c>
      <c r="E31" s="3">
        <v>1.6</v>
      </c>
      <c r="F31" s="6">
        <v>1.6</v>
      </c>
      <c r="G31" s="8">
        <f t="shared" si="0"/>
        <v>0</v>
      </c>
      <c r="H31" s="10"/>
      <c r="R31" s="11"/>
    </row>
    <row r="32" spans="1:18">
      <c r="A32" s="5"/>
      <c r="B32" s="3" t="s">
        <v>1179</v>
      </c>
      <c r="C32" s="3" t="s">
        <v>1180</v>
      </c>
      <c r="D32" s="6" t="s">
        <v>1180</v>
      </c>
      <c r="E32" s="3">
        <v>28</v>
      </c>
      <c r="F32" s="6">
        <v>28</v>
      </c>
      <c r="G32" s="8">
        <f t="shared" si="0"/>
        <v>0</v>
      </c>
      <c r="H32" s="10"/>
      <c r="R32" s="11"/>
    </row>
    <row r="33" spans="1:18">
      <c r="A33" s="5"/>
      <c r="B33" s="3" t="s">
        <v>1181</v>
      </c>
      <c r="C33" s="3" t="s">
        <v>1182</v>
      </c>
      <c r="D33" s="6" t="s">
        <v>1182</v>
      </c>
      <c r="E33" s="3">
        <v>4</v>
      </c>
      <c r="F33" s="6">
        <v>4</v>
      </c>
      <c r="G33" s="8">
        <f t="shared" si="0"/>
        <v>0</v>
      </c>
      <c r="H33" s="10"/>
      <c r="R33" s="11"/>
    </row>
    <row r="34" spans="1:18">
      <c r="A34" s="5"/>
      <c r="B34" s="3" t="s">
        <v>1183</v>
      </c>
      <c r="C34" s="3" t="s">
        <v>1184</v>
      </c>
      <c r="D34" s="6" t="s">
        <v>1184</v>
      </c>
      <c r="E34" s="3">
        <v>8</v>
      </c>
      <c r="F34" s="6">
        <v>8</v>
      </c>
      <c r="G34" s="8">
        <f t="shared" si="0"/>
        <v>0</v>
      </c>
      <c r="H34" s="10"/>
      <c r="R34" s="11"/>
    </row>
    <row r="35" spans="1:18">
      <c r="A35" s="5"/>
      <c r="B35" s="3" t="s">
        <v>1185</v>
      </c>
      <c r="C35" s="3" t="s">
        <v>1126</v>
      </c>
      <c r="D35" s="6" t="s">
        <v>1126</v>
      </c>
      <c r="E35" s="3">
        <v>36</v>
      </c>
      <c r="F35" s="6">
        <v>36</v>
      </c>
      <c r="G35" s="8">
        <f t="shared" si="0"/>
        <v>0</v>
      </c>
      <c r="H35" s="10"/>
      <c r="R35" s="11"/>
    </row>
    <row r="36" spans="1:18">
      <c r="A36" s="5"/>
      <c r="B36" s="3" t="s">
        <v>1186</v>
      </c>
      <c r="C36" s="3" t="s">
        <v>1128</v>
      </c>
      <c r="D36" s="6" t="s">
        <v>1128</v>
      </c>
      <c r="E36" s="3">
        <v>40</v>
      </c>
      <c r="F36" s="6">
        <v>40</v>
      </c>
      <c r="G36" s="8">
        <f t="shared" si="0"/>
        <v>0</v>
      </c>
      <c r="H36" s="10"/>
      <c r="R36" s="11"/>
    </row>
    <row r="37" spans="1:18">
      <c r="A37" s="5"/>
      <c r="B37" s="3" t="s">
        <v>1187</v>
      </c>
      <c r="C37" s="3" t="s">
        <v>1188</v>
      </c>
      <c r="D37" s="6" t="s">
        <v>1188</v>
      </c>
      <c r="E37" s="3">
        <v>76</v>
      </c>
      <c r="F37" s="6">
        <v>76</v>
      </c>
      <c r="G37" s="8">
        <f t="shared" si="0"/>
        <v>0</v>
      </c>
      <c r="H37" s="10"/>
      <c r="R37" s="11"/>
    </row>
    <row r="38" spans="1:18">
      <c r="A38" s="5"/>
      <c r="B38" s="3" t="s">
        <v>1189</v>
      </c>
      <c r="C38" s="3" t="s">
        <v>1190</v>
      </c>
      <c r="D38" s="6" t="s">
        <v>1190</v>
      </c>
      <c r="E38" s="3">
        <v>504</v>
      </c>
      <c r="F38" s="6">
        <v>504</v>
      </c>
      <c r="G38" s="8">
        <f t="shared" si="0"/>
        <v>0</v>
      </c>
      <c r="H38" s="10"/>
      <c r="R38" s="11"/>
    </row>
    <row r="39" spans="1:18">
      <c r="A39" s="5"/>
      <c r="B39" s="3" t="s">
        <v>1191</v>
      </c>
      <c r="C39" s="3" t="s">
        <v>1192</v>
      </c>
      <c r="D39" s="6" t="s">
        <v>1192</v>
      </c>
      <c r="E39" s="3">
        <v>508</v>
      </c>
      <c r="F39" s="6">
        <v>508</v>
      </c>
      <c r="G39" s="8">
        <f t="shared" si="0"/>
        <v>0</v>
      </c>
      <c r="H39" s="10"/>
      <c r="R39" s="11"/>
    </row>
    <row r="40" spans="1:18">
      <c r="A40" s="5"/>
      <c r="B40" s="3" t="s">
        <v>1193</v>
      </c>
      <c r="C40" s="3" t="s">
        <v>1176</v>
      </c>
      <c r="D40" s="6" t="s">
        <v>1176</v>
      </c>
      <c r="E40" s="3">
        <v>1</v>
      </c>
      <c r="F40" s="6">
        <v>1</v>
      </c>
      <c r="G40" s="8">
        <f t="shared" si="0"/>
        <v>0</v>
      </c>
      <c r="H40" s="10"/>
      <c r="R40" s="11"/>
    </row>
    <row r="41" spans="1:18">
      <c r="A41" s="5"/>
      <c r="B41" s="3" t="s">
        <v>1194</v>
      </c>
      <c r="C41" s="3" t="s">
        <v>1128</v>
      </c>
      <c r="D41" s="6" t="s">
        <v>1128</v>
      </c>
      <c r="E41" s="3">
        <v>40</v>
      </c>
      <c r="F41" s="6">
        <v>40</v>
      </c>
      <c r="G41" s="8">
        <f t="shared" si="0"/>
        <v>0</v>
      </c>
      <c r="H41" s="10"/>
      <c r="R41" s="11"/>
    </row>
    <row r="42" spans="1:18">
      <c r="A42" s="5"/>
      <c r="B42" s="3" t="s">
        <v>1195</v>
      </c>
      <c r="C42" s="3" t="s">
        <v>1157</v>
      </c>
      <c r="D42" s="6" t="s">
        <v>1157</v>
      </c>
      <c r="E42" s="3">
        <v>44</v>
      </c>
      <c r="F42" s="6">
        <v>44</v>
      </c>
      <c r="G42" s="8">
        <f t="shared" si="0"/>
        <v>0</v>
      </c>
      <c r="H42" s="10"/>
      <c r="R42" s="11"/>
    </row>
    <row r="43" spans="1:18">
      <c r="A43" s="5"/>
      <c r="B43" s="3" t="s">
        <v>1196</v>
      </c>
      <c r="C43" s="3" t="s">
        <v>1197</v>
      </c>
      <c r="D43" s="6" t="s">
        <v>1197</v>
      </c>
      <c r="E43" s="3">
        <v>64</v>
      </c>
      <c r="F43" s="6">
        <v>64</v>
      </c>
      <c r="G43" s="8">
        <f t="shared" si="0"/>
        <v>0</v>
      </c>
      <c r="H43" s="10"/>
      <c r="R43" s="11"/>
    </row>
    <row r="44" spans="1:18">
      <c r="A44" s="5"/>
      <c r="B44" s="3" t="s">
        <v>1198</v>
      </c>
      <c r="C44" s="3" t="s">
        <v>1132</v>
      </c>
      <c r="D44" s="6" t="s">
        <v>1132</v>
      </c>
      <c r="E44" s="3">
        <v>52</v>
      </c>
      <c r="F44" s="6">
        <v>52</v>
      </c>
      <c r="G44" s="8">
        <f t="shared" si="0"/>
        <v>0</v>
      </c>
      <c r="H44" s="10"/>
      <c r="R44" s="11"/>
    </row>
    <row r="45" spans="1:18">
      <c r="A45" s="5"/>
      <c r="B45" s="3" t="s">
        <v>1199</v>
      </c>
      <c r="C45" s="3" t="s">
        <v>1134</v>
      </c>
      <c r="D45" s="6" t="s">
        <v>1134</v>
      </c>
      <c r="E45" s="3">
        <v>56</v>
      </c>
      <c r="F45" s="6">
        <v>56</v>
      </c>
      <c r="G45" s="8">
        <f t="shared" si="0"/>
        <v>0</v>
      </c>
      <c r="H45" s="10"/>
      <c r="R45" s="11"/>
    </row>
    <row r="46" spans="1:18">
      <c r="A46" s="5"/>
      <c r="B46" s="3" t="s">
        <v>1200</v>
      </c>
      <c r="C46" s="3" t="s">
        <v>1201</v>
      </c>
      <c r="D46" s="6" t="s">
        <v>1201</v>
      </c>
      <c r="E46" s="3">
        <v>104</v>
      </c>
      <c r="F46" s="6">
        <v>104</v>
      </c>
      <c r="G46" s="8">
        <f t="shared" si="0"/>
        <v>0</v>
      </c>
      <c r="H46" s="10"/>
      <c r="R46" s="11"/>
    </row>
    <row r="47" spans="1:18">
      <c r="A47" s="5"/>
      <c r="B47" s="3" t="s">
        <v>1202</v>
      </c>
      <c r="C47" s="3" t="s">
        <v>1126</v>
      </c>
      <c r="D47" s="6" t="s">
        <v>1126</v>
      </c>
      <c r="E47" s="3">
        <v>36</v>
      </c>
      <c r="F47" s="6">
        <v>36</v>
      </c>
      <c r="G47" s="8">
        <f t="shared" si="0"/>
        <v>0</v>
      </c>
      <c r="H47" s="10"/>
      <c r="R47" s="11"/>
    </row>
    <row r="48" spans="1:18">
      <c r="A48" s="5"/>
      <c r="B48" s="3" t="s">
        <v>1203</v>
      </c>
      <c r="C48" s="3" t="s">
        <v>1128</v>
      </c>
      <c r="D48" s="6" t="s">
        <v>1128</v>
      </c>
      <c r="E48" s="3">
        <v>40</v>
      </c>
      <c r="F48" s="6">
        <v>40</v>
      </c>
      <c r="G48" s="8">
        <f t="shared" si="0"/>
        <v>0</v>
      </c>
      <c r="H48" s="10"/>
      <c r="R48" s="11"/>
    </row>
    <row r="49" spans="1:18">
      <c r="A49" s="5"/>
      <c r="B49" s="3" t="s">
        <v>1204</v>
      </c>
      <c r="C49" s="3" t="s">
        <v>1205</v>
      </c>
      <c r="D49" s="6" t="s">
        <v>1205</v>
      </c>
      <c r="E49" s="3">
        <v>68</v>
      </c>
      <c r="F49" s="6">
        <v>68</v>
      </c>
      <c r="G49" s="8">
        <f t="shared" si="0"/>
        <v>0</v>
      </c>
      <c r="H49" s="10"/>
      <c r="R49" s="11"/>
    </row>
    <row r="50" spans="1:18">
      <c r="A50" s="5"/>
      <c r="B50" s="3" t="s">
        <v>1206</v>
      </c>
      <c r="C50" s="3" t="s">
        <v>1180</v>
      </c>
      <c r="D50" s="6" t="s">
        <v>1180</v>
      </c>
      <c r="E50" s="3">
        <v>28</v>
      </c>
      <c r="F50" s="6">
        <v>28</v>
      </c>
      <c r="G50" s="8">
        <f t="shared" si="0"/>
        <v>0</v>
      </c>
      <c r="H50" s="10"/>
      <c r="R50" s="11"/>
    </row>
    <row r="51" spans="1:18">
      <c r="A51" s="5"/>
      <c r="B51" s="3" t="s">
        <v>1207</v>
      </c>
      <c r="C51" s="3" t="s">
        <v>1166</v>
      </c>
      <c r="D51" s="6" t="s">
        <v>1166</v>
      </c>
      <c r="E51" s="3">
        <v>32</v>
      </c>
      <c r="F51" s="6">
        <v>32</v>
      </c>
      <c r="G51" s="8">
        <f t="shared" si="0"/>
        <v>0</v>
      </c>
      <c r="H51" s="10"/>
      <c r="R51" s="11"/>
    </row>
    <row r="52" spans="1:18">
      <c r="A52" s="5"/>
      <c r="B52" s="3" t="s">
        <v>1208</v>
      </c>
      <c r="C52" s="3" t="s">
        <v>1209</v>
      </c>
      <c r="D52" s="6" t="s">
        <v>1209</v>
      </c>
      <c r="E52" s="3">
        <v>272</v>
      </c>
      <c r="F52" s="6">
        <v>272</v>
      </c>
      <c r="G52" s="8">
        <f t="shared" si="0"/>
        <v>0</v>
      </c>
      <c r="H52" s="10"/>
      <c r="R52" s="11"/>
    </row>
    <row r="53" spans="1:18">
      <c r="A53" s="5"/>
      <c r="B53" s="3" t="s">
        <v>1210</v>
      </c>
      <c r="C53" s="3" t="s">
        <v>1211</v>
      </c>
      <c r="D53" s="6" t="s">
        <v>1211</v>
      </c>
      <c r="E53" s="3">
        <v>200</v>
      </c>
      <c r="F53" s="6">
        <v>200</v>
      </c>
      <c r="G53" s="8">
        <f t="shared" si="0"/>
        <v>0</v>
      </c>
      <c r="H53" s="10"/>
      <c r="R53" s="11"/>
    </row>
    <row r="54" spans="1:18">
      <c r="A54" s="5"/>
      <c r="B54" s="3" t="s">
        <v>1212</v>
      </c>
      <c r="C54" s="3" t="s">
        <v>1213</v>
      </c>
      <c r="D54" s="6" t="s">
        <v>1213</v>
      </c>
      <c r="E54" s="3">
        <v>204</v>
      </c>
      <c r="F54" s="6">
        <v>204</v>
      </c>
      <c r="G54" s="8">
        <f t="shared" si="0"/>
        <v>0</v>
      </c>
      <c r="H54" s="10"/>
      <c r="R54" s="11"/>
    </row>
    <row r="55" spans="1:18">
      <c r="A55" s="5"/>
      <c r="B55" s="3" t="s">
        <v>1214</v>
      </c>
      <c r="C55" s="3" t="s">
        <v>1215</v>
      </c>
      <c r="D55" s="6" t="s">
        <v>1215</v>
      </c>
      <c r="E55" s="3">
        <v>420</v>
      </c>
      <c r="F55" s="6">
        <v>420</v>
      </c>
      <c r="G55" s="8">
        <f t="shared" si="0"/>
        <v>0</v>
      </c>
      <c r="H55" s="10"/>
      <c r="R55" s="11"/>
    </row>
    <row r="56" spans="1:18">
      <c r="A56" s="5"/>
      <c r="B56" s="3" t="s">
        <v>1216</v>
      </c>
      <c r="C56" s="3" t="s">
        <v>1217</v>
      </c>
      <c r="D56" s="6" t="s">
        <v>1217</v>
      </c>
      <c r="E56" s="3">
        <v>100</v>
      </c>
      <c r="F56" s="6">
        <v>100</v>
      </c>
      <c r="G56" s="8">
        <f t="shared" si="0"/>
        <v>0</v>
      </c>
      <c r="H56" s="10"/>
      <c r="R56" s="11"/>
    </row>
    <row r="57" spans="1:18">
      <c r="A57" s="5"/>
      <c r="B57" s="3" t="s">
        <v>1218</v>
      </c>
      <c r="C57" s="3" t="s">
        <v>1201</v>
      </c>
      <c r="D57" s="6" t="s">
        <v>1201</v>
      </c>
      <c r="E57" s="3">
        <v>104</v>
      </c>
      <c r="F57" s="6">
        <v>104</v>
      </c>
      <c r="G57" s="8">
        <f t="shared" si="0"/>
        <v>0</v>
      </c>
      <c r="H57" s="10"/>
      <c r="R57" s="11"/>
    </row>
    <row r="58" spans="1:18">
      <c r="A58" s="5"/>
      <c r="B58" s="3" t="s">
        <v>1219</v>
      </c>
      <c r="C58" s="3" t="s">
        <v>1220</v>
      </c>
      <c r="D58" s="6" t="s">
        <v>1220</v>
      </c>
      <c r="E58" s="3">
        <v>148</v>
      </c>
      <c r="F58" s="6">
        <v>148</v>
      </c>
      <c r="G58" s="8">
        <f t="shared" si="0"/>
        <v>0</v>
      </c>
      <c r="H58" s="10"/>
      <c r="R58" s="11"/>
    </row>
    <row r="59" spans="1:18">
      <c r="A59" s="5"/>
      <c r="B59" s="3" t="s">
        <v>1221</v>
      </c>
      <c r="C59" s="3" t="s">
        <v>1220</v>
      </c>
      <c r="D59" s="6" t="s">
        <v>1220</v>
      </c>
      <c r="E59" s="3">
        <v>148</v>
      </c>
      <c r="F59" s="6">
        <v>148</v>
      </c>
      <c r="G59" s="8">
        <f t="shared" si="0"/>
        <v>0</v>
      </c>
      <c r="H59" s="10"/>
      <c r="R59" s="11"/>
    </row>
    <row r="60" spans="1:18">
      <c r="A60" s="5"/>
      <c r="B60" s="3" t="s">
        <v>1222</v>
      </c>
      <c r="C60" s="3" t="s">
        <v>1220</v>
      </c>
      <c r="D60" s="6" t="s">
        <v>1220</v>
      </c>
      <c r="E60" s="3">
        <v>148</v>
      </c>
      <c r="F60" s="6">
        <v>148</v>
      </c>
      <c r="G60" s="8">
        <f t="shared" si="0"/>
        <v>0</v>
      </c>
      <c r="H60" s="10"/>
      <c r="R60" s="11"/>
    </row>
    <row r="61" spans="1:18">
      <c r="A61" s="5"/>
      <c r="B61" s="3" t="s">
        <v>1223</v>
      </c>
      <c r="C61" s="3" t="s">
        <v>1220</v>
      </c>
      <c r="D61" s="6" t="s">
        <v>1220</v>
      </c>
      <c r="E61" s="3">
        <v>148</v>
      </c>
      <c r="F61" s="6">
        <v>148</v>
      </c>
      <c r="G61" s="8">
        <f t="shared" si="0"/>
        <v>0</v>
      </c>
      <c r="H61" s="10"/>
      <c r="R61" s="11"/>
    </row>
    <row r="62" spans="1:18">
      <c r="A62" s="5"/>
      <c r="B62" s="3" t="s">
        <v>1224</v>
      </c>
      <c r="C62" s="3" t="s">
        <v>1220</v>
      </c>
      <c r="D62" s="6" t="s">
        <v>1220</v>
      </c>
      <c r="E62" s="3">
        <v>148</v>
      </c>
      <c r="F62" s="6">
        <v>148</v>
      </c>
      <c r="G62" s="8">
        <f t="shared" si="0"/>
        <v>0</v>
      </c>
      <c r="H62" s="10"/>
      <c r="R62" s="11"/>
    </row>
    <row r="63" spans="1:18">
      <c r="A63" s="5"/>
      <c r="B63" s="3" t="s">
        <v>1225</v>
      </c>
      <c r="C63" s="3" t="s">
        <v>1220</v>
      </c>
      <c r="D63" s="6" t="s">
        <v>1220</v>
      </c>
      <c r="E63" s="3">
        <v>148</v>
      </c>
      <c r="F63" s="6">
        <v>148</v>
      </c>
      <c r="G63" s="8">
        <f t="shared" si="0"/>
        <v>0</v>
      </c>
      <c r="H63" s="10"/>
      <c r="R63" s="11"/>
    </row>
    <row r="64" spans="1:18">
      <c r="A64" s="5"/>
      <c r="B64" s="3" t="s">
        <v>1226</v>
      </c>
      <c r="C64" s="3" t="s">
        <v>1220</v>
      </c>
      <c r="D64" s="6" t="s">
        <v>1220</v>
      </c>
      <c r="E64" s="3">
        <v>148</v>
      </c>
      <c r="F64" s="6">
        <v>148</v>
      </c>
      <c r="G64" s="8">
        <f t="shared" si="0"/>
        <v>0</v>
      </c>
      <c r="H64" s="10"/>
      <c r="R64" s="11"/>
    </row>
    <row r="65" spans="1:18">
      <c r="A65" s="5"/>
      <c r="B65" s="3" t="s">
        <v>1227</v>
      </c>
      <c r="C65" s="3" t="s">
        <v>1228</v>
      </c>
      <c r="D65" s="6" t="s">
        <v>1228</v>
      </c>
      <c r="E65" s="3">
        <v>60</v>
      </c>
      <c r="F65" s="6">
        <v>60</v>
      </c>
      <c r="G65" s="8">
        <f t="shared" si="0"/>
        <v>0</v>
      </c>
      <c r="H65" s="10"/>
      <c r="R65" s="11"/>
    </row>
    <row r="66" spans="1:18">
      <c r="A66" s="5"/>
      <c r="B66" s="3" t="s">
        <v>1229</v>
      </c>
      <c r="C66" s="3" t="s">
        <v>1197</v>
      </c>
      <c r="D66" s="6" t="s">
        <v>1197</v>
      </c>
      <c r="E66" s="3">
        <v>64</v>
      </c>
      <c r="F66" s="6">
        <v>64</v>
      </c>
      <c r="G66" s="8">
        <f t="shared" ref="G66:G129" si="1">(E66-F66)/F66</f>
        <v>0</v>
      </c>
      <c r="H66" s="10"/>
      <c r="R66" s="11"/>
    </row>
    <row r="67" spans="1:18">
      <c r="A67" s="5"/>
      <c r="B67" s="3" t="s">
        <v>1230</v>
      </c>
      <c r="C67" s="3" t="s">
        <v>1231</v>
      </c>
      <c r="D67" s="6" t="s">
        <v>1231</v>
      </c>
      <c r="E67" s="3">
        <v>88</v>
      </c>
      <c r="F67" s="6">
        <v>88</v>
      </c>
      <c r="G67" s="8">
        <f t="shared" si="1"/>
        <v>0</v>
      </c>
      <c r="H67" s="10"/>
      <c r="R67" s="11"/>
    </row>
    <row r="68" spans="1:18">
      <c r="A68" s="5"/>
      <c r="B68" s="3" t="s">
        <v>1232</v>
      </c>
      <c r="C68" s="3" t="s">
        <v>1233</v>
      </c>
      <c r="D68" s="6" t="s">
        <v>1233</v>
      </c>
      <c r="E68" s="3">
        <v>2.1</v>
      </c>
      <c r="F68" s="6">
        <v>2.1</v>
      </c>
      <c r="G68" s="8">
        <f t="shared" si="1"/>
        <v>0</v>
      </c>
      <c r="H68" s="10"/>
      <c r="R68" s="11"/>
    </row>
    <row r="69" spans="1:18">
      <c r="A69" s="5"/>
      <c r="B69" s="3" t="s">
        <v>1234</v>
      </c>
      <c r="C69" s="3" t="s">
        <v>1233</v>
      </c>
      <c r="D69" s="6" t="s">
        <v>1233</v>
      </c>
      <c r="E69" s="3">
        <v>2.1</v>
      </c>
      <c r="F69" s="6">
        <v>2.1</v>
      </c>
      <c r="G69" s="8">
        <f t="shared" si="1"/>
        <v>0</v>
      </c>
      <c r="H69" s="10"/>
      <c r="R69" s="11"/>
    </row>
    <row r="70" spans="1:18">
      <c r="A70" s="5"/>
      <c r="B70" s="3" t="s">
        <v>1235</v>
      </c>
      <c r="C70" s="3" t="s">
        <v>1236</v>
      </c>
      <c r="D70" s="6" t="s">
        <v>1236</v>
      </c>
      <c r="E70" s="3">
        <v>8.1</v>
      </c>
      <c r="F70" s="6">
        <v>8.1</v>
      </c>
      <c r="G70" s="8">
        <f t="shared" si="1"/>
        <v>0</v>
      </c>
      <c r="H70" s="10"/>
      <c r="R70" s="11"/>
    </row>
    <row r="71" spans="1:18">
      <c r="A71" s="5"/>
      <c r="B71" s="3" t="s">
        <v>1237</v>
      </c>
      <c r="C71" s="3" t="s">
        <v>1180</v>
      </c>
      <c r="D71" s="6" t="s">
        <v>1180</v>
      </c>
      <c r="E71" s="3">
        <v>28</v>
      </c>
      <c r="F71" s="6">
        <v>28</v>
      </c>
      <c r="G71" s="8">
        <f t="shared" si="1"/>
        <v>0</v>
      </c>
      <c r="H71" s="10"/>
      <c r="R71" s="11"/>
    </row>
    <row r="72" spans="1:18">
      <c r="A72" s="5"/>
      <c r="B72" s="3" t="s">
        <v>1238</v>
      </c>
      <c r="C72" s="3" t="s">
        <v>1166</v>
      </c>
      <c r="D72" s="6" t="s">
        <v>1166</v>
      </c>
      <c r="E72" s="3">
        <v>32</v>
      </c>
      <c r="F72" s="6">
        <v>32</v>
      </c>
      <c r="G72" s="8">
        <f t="shared" si="1"/>
        <v>0</v>
      </c>
      <c r="H72" s="10"/>
      <c r="R72" s="11"/>
    </row>
    <row r="73" spans="1:18">
      <c r="A73" s="5"/>
      <c r="B73" s="3" t="s">
        <v>1239</v>
      </c>
      <c r="C73" s="3" t="s">
        <v>1157</v>
      </c>
      <c r="D73" s="6" t="s">
        <v>1157</v>
      </c>
      <c r="E73" s="3">
        <v>44</v>
      </c>
      <c r="F73" s="6">
        <v>44</v>
      </c>
      <c r="G73" s="8">
        <f t="shared" si="1"/>
        <v>0</v>
      </c>
      <c r="H73" s="10"/>
      <c r="R73" s="11"/>
    </row>
    <row r="74" spans="1:18">
      <c r="A74" s="5"/>
      <c r="B74" s="3" t="s">
        <v>1240</v>
      </c>
      <c r="C74" s="3" t="s">
        <v>1126</v>
      </c>
      <c r="D74" s="6" t="s">
        <v>1126</v>
      </c>
      <c r="E74" s="3">
        <v>36</v>
      </c>
      <c r="F74" s="6">
        <v>36</v>
      </c>
      <c r="G74" s="8">
        <f t="shared" si="1"/>
        <v>0</v>
      </c>
      <c r="H74" s="10"/>
      <c r="R74" s="11"/>
    </row>
    <row r="75" spans="1:18">
      <c r="A75" s="5"/>
      <c r="B75" s="3" t="s">
        <v>1241</v>
      </c>
      <c r="C75" s="3" t="s">
        <v>1128</v>
      </c>
      <c r="D75" s="6" t="s">
        <v>1128</v>
      </c>
      <c r="E75" s="3">
        <v>40</v>
      </c>
      <c r="F75" s="6">
        <v>40</v>
      </c>
      <c r="G75" s="8">
        <f t="shared" si="1"/>
        <v>0</v>
      </c>
      <c r="H75" s="10"/>
      <c r="R75" s="11"/>
    </row>
    <row r="76" spans="1:18">
      <c r="A76" s="5"/>
      <c r="B76" s="3" t="s">
        <v>1242</v>
      </c>
      <c r="C76" s="3" t="s">
        <v>1134</v>
      </c>
      <c r="D76" s="6" t="s">
        <v>1134</v>
      </c>
      <c r="E76" s="3">
        <v>56</v>
      </c>
      <c r="F76" s="6">
        <v>56</v>
      </c>
      <c r="G76" s="8">
        <f t="shared" si="1"/>
        <v>0</v>
      </c>
      <c r="H76" s="10"/>
      <c r="R76" s="11"/>
    </row>
    <row r="77" spans="1:18">
      <c r="A77" s="5"/>
      <c r="B77" s="3" t="s">
        <v>1243</v>
      </c>
      <c r="C77" s="3" t="s">
        <v>1244</v>
      </c>
      <c r="D77" s="6" t="s">
        <v>1244</v>
      </c>
      <c r="E77" s="3">
        <v>212</v>
      </c>
      <c r="F77" s="6">
        <v>212</v>
      </c>
      <c r="G77" s="8">
        <f t="shared" si="1"/>
        <v>0</v>
      </c>
      <c r="H77" s="10"/>
      <c r="R77" s="11"/>
    </row>
    <row r="78" spans="1:18">
      <c r="A78" s="5"/>
      <c r="B78" s="3" t="s">
        <v>1245</v>
      </c>
      <c r="C78" s="3" t="s">
        <v>1246</v>
      </c>
      <c r="D78" s="6" t="s">
        <v>1246</v>
      </c>
      <c r="E78" s="3">
        <v>216</v>
      </c>
      <c r="F78" s="6">
        <v>216</v>
      </c>
      <c r="G78" s="8">
        <f t="shared" si="1"/>
        <v>0</v>
      </c>
      <c r="H78" s="10"/>
      <c r="R78" s="11"/>
    </row>
    <row r="79" spans="1:18">
      <c r="A79" s="5"/>
      <c r="B79" s="3" t="s">
        <v>1247</v>
      </c>
      <c r="C79" s="3" t="s">
        <v>1248</v>
      </c>
      <c r="D79" s="6" t="s">
        <v>1248</v>
      </c>
      <c r="E79" s="3">
        <v>404</v>
      </c>
      <c r="F79" s="6">
        <v>404</v>
      </c>
      <c r="G79" s="8">
        <f t="shared" si="1"/>
        <v>0</v>
      </c>
      <c r="H79" s="10"/>
      <c r="R79" s="11"/>
    </row>
    <row r="80" spans="1:18">
      <c r="A80" s="5"/>
      <c r="B80" s="3" t="s">
        <v>1249</v>
      </c>
      <c r="C80" s="3" t="s">
        <v>1126</v>
      </c>
      <c r="D80" s="6" t="s">
        <v>1126</v>
      </c>
      <c r="E80" s="3">
        <v>36</v>
      </c>
      <c r="F80" s="6">
        <v>36</v>
      </c>
      <c r="G80" s="8">
        <f t="shared" si="1"/>
        <v>0</v>
      </c>
      <c r="H80" s="10"/>
      <c r="R80" s="11"/>
    </row>
    <row r="81" spans="1:18">
      <c r="A81" s="5"/>
      <c r="B81" s="3" t="s">
        <v>1250</v>
      </c>
      <c r="C81" s="3" t="s">
        <v>1128</v>
      </c>
      <c r="D81" s="6" t="s">
        <v>1128</v>
      </c>
      <c r="E81" s="3">
        <v>40</v>
      </c>
      <c r="F81" s="6">
        <v>40</v>
      </c>
      <c r="G81" s="8">
        <f t="shared" si="1"/>
        <v>0</v>
      </c>
      <c r="H81" s="10"/>
      <c r="R81" s="11"/>
    </row>
    <row r="82" spans="1:18">
      <c r="A82" s="5"/>
      <c r="B82" s="3" t="s">
        <v>1251</v>
      </c>
      <c r="C82" s="3" t="s">
        <v>1134</v>
      </c>
      <c r="D82" s="6" t="s">
        <v>1134</v>
      </c>
      <c r="E82" s="3">
        <v>56</v>
      </c>
      <c r="F82" s="6">
        <v>56</v>
      </c>
      <c r="G82" s="8">
        <f t="shared" si="1"/>
        <v>0</v>
      </c>
      <c r="H82" s="10"/>
      <c r="R82" s="11"/>
    </row>
    <row r="83" spans="1:18">
      <c r="A83" s="5"/>
      <c r="B83" s="3" t="s">
        <v>1252</v>
      </c>
      <c r="C83" s="3" t="s">
        <v>1246</v>
      </c>
      <c r="D83" s="6" t="s">
        <v>1246</v>
      </c>
      <c r="E83" s="3">
        <v>216</v>
      </c>
      <c r="F83" s="6">
        <v>216</v>
      </c>
      <c r="G83" s="8">
        <f t="shared" si="1"/>
        <v>0</v>
      </c>
      <c r="H83" s="10"/>
      <c r="R83" s="11"/>
    </row>
    <row r="84" spans="1:18">
      <c r="A84" s="5"/>
      <c r="B84" s="3" t="s">
        <v>1253</v>
      </c>
      <c r="C84" s="3" t="s">
        <v>1254</v>
      </c>
      <c r="D84" s="6" t="s">
        <v>1254</v>
      </c>
      <c r="E84" s="3">
        <v>220</v>
      </c>
      <c r="F84" s="6">
        <v>220</v>
      </c>
      <c r="G84" s="8">
        <f t="shared" si="1"/>
        <v>0</v>
      </c>
      <c r="H84" s="10"/>
      <c r="R84" s="11"/>
    </row>
    <row r="85" spans="1:18">
      <c r="A85" s="5"/>
      <c r="B85" s="3" t="s">
        <v>1255</v>
      </c>
      <c r="C85" s="3" t="s">
        <v>1256</v>
      </c>
      <c r="D85" s="6" t="s">
        <v>1256</v>
      </c>
      <c r="E85" s="3">
        <v>480</v>
      </c>
      <c r="F85" s="6">
        <v>480</v>
      </c>
      <c r="G85" s="8">
        <f t="shared" si="1"/>
        <v>0</v>
      </c>
      <c r="H85" s="10"/>
      <c r="R85" s="11"/>
    </row>
    <row r="86" spans="1:18">
      <c r="A86" s="5"/>
      <c r="B86" s="3" t="s">
        <v>1257</v>
      </c>
      <c r="C86" s="3" t="s">
        <v>1258</v>
      </c>
      <c r="D86" s="6" t="s">
        <v>1259</v>
      </c>
      <c r="E86" s="3">
        <v>368</v>
      </c>
      <c r="F86" s="6">
        <v>344</v>
      </c>
      <c r="G86" s="16">
        <f t="shared" si="1"/>
        <v>0.0697674418604651</v>
      </c>
      <c r="H86" s="10"/>
      <c r="R86" s="11"/>
    </row>
    <row r="87" spans="1:18">
      <c r="A87" s="5"/>
      <c r="B87" s="3" t="s">
        <v>1260</v>
      </c>
      <c r="C87" s="3" t="s">
        <v>1261</v>
      </c>
      <c r="D87" s="6" t="s">
        <v>1262</v>
      </c>
      <c r="E87" s="3">
        <v>372</v>
      </c>
      <c r="F87" s="6">
        <v>348</v>
      </c>
      <c r="G87" s="16">
        <f t="shared" si="1"/>
        <v>0.0689655172413793</v>
      </c>
      <c r="H87" s="10"/>
      <c r="R87" s="11"/>
    </row>
    <row r="88" spans="1:18">
      <c r="A88" s="5"/>
      <c r="B88" s="3" t="s">
        <v>1263</v>
      </c>
      <c r="C88" s="3" t="s">
        <v>1264</v>
      </c>
      <c r="D88" s="6" t="s">
        <v>1265</v>
      </c>
      <c r="E88" s="3">
        <v>552</v>
      </c>
      <c r="F88" s="6">
        <v>524</v>
      </c>
      <c r="G88" s="16">
        <f t="shared" si="1"/>
        <v>0.0534351145038168</v>
      </c>
      <c r="H88" s="10"/>
      <c r="R88" s="11"/>
    </row>
    <row r="89" spans="1:18">
      <c r="A89" s="5"/>
      <c r="B89" s="3" t="s">
        <v>1266</v>
      </c>
      <c r="C89" s="3" t="s">
        <v>1267</v>
      </c>
      <c r="D89" s="6" t="s">
        <v>1267</v>
      </c>
      <c r="E89" s="3">
        <v>96</v>
      </c>
      <c r="F89" s="6">
        <v>96</v>
      </c>
      <c r="G89" s="8">
        <f t="shared" si="1"/>
        <v>0</v>
      </c>
      <c r="H89" s="10"/>
      <c r="R89" s="11"/>
    </row>
    <row r="90" spans="1:18">
      <c r="A90" s="5"/>
      <c r="B90" s="3" t="s">
        <v>1268</v>
      </c>
      <c r="C90" s="3" t="s">
        <v>1217</v>
      </c>
      <c r="D90" s="6" t="s">
        <v>1217</v>
      </c>
      <c r="E90" s="3">
        <v>100</v>
      </c>
      <c r="F90" s="6">
        <v>100</v>
      </c>
      <c r="G90" s="8">
        <f t="shared" si="1"/>
        <v>0</v>
      </c>
      <c r="H90" s="10"/>
      <c r="R90" s="11"/>
    </row>
    <row r="91" spans="1:18">
      <c r="A91" s="5"/>
      <c r="B91" s="3" t="s">
        <v>1269</v>
      </c>
      <c r="C91" s="3" t="s">
        <v>1270</v>
      </c>
      <c r="D91" s="6" t="s">
        <v>1270</v>
      </c>
      <c r="E91" s="3">
        <v>144</v>
      </c>
      <c r="F91" s="6">
        <v>144</v>
      </c>
      <c r="G91" s="8">
        <f t="shared" si="1"/>
        <v>0</v>
      </c>
      <c r="H91" s="10"/>
      <c r="R91" s="11"/>
    </row>
    <row r="92" spans="1:18">
      <c r="A92" s="5"/>
      <c r="B92" s="3" t="s">
        <v>1271</v>
      </c>
      <c r="C92" s="3" t="s">
        <v>1272</v>
      </c>
      <c r="D92" s="6" t="s">
        <v>1272</v>
      </c>
      <c r="E92" s="3">
        <v>1.8</v>
      </c>
      <c r="F92" s="6">
        <v>1.8</v>
      </c>
      <c r="G92" s="8">
        <f t="shared" si="1"/>
        <v>0</v>
      </c>
      <c r="H92" s="10"/>
      <c r="R92" s="11"/>
    </row>
    <row r="93" spans="1:18">
      <c r="A93" s="5"/>
      <c r="B93" s="3" t="s">
        <v>1273</v>
      </c>
      <c r="C93" s="3" t="s">
        <v>1272</v>
      </c>
      <c r="D93" s="6" t="s">
        <v>1272</v>
      </c>
      <c r="E93" s="3">
        <v>1.8</v>
      </c>
      <c r="F93" s="6">
        <v>1.8</v>
      </c>
      <c r="G93" s="8">
        <f t="shared" si="1"/>
        <v>0</v>
      </c>
      <c r="H93" s="10"/>
      <c r="R93" s="11"/>
    </row>
    <row r="94" spans="1:18">
      <c r="A94" s="5"/>
      <c r="B94" s="3" t="s">
        <v>1274</v>
      </c>
      <c r="C94" s="3" t="s">
        <v>1275</v>
      </c>
      <c r="D94" s="6" t="s">
        <v>1275</v>
      </c>
      <c r="E94" s="3">
        <v>6.3</v>
      </c>
      <c r="F94" s="6">
        <v>6.3</v>
      </c>
      <c r="G94" s="8">
        <f t="shared" si="1"/>
        <v>0</v>
      </c>
      <c r="H94" s="10"/>
      <c r="R94" s="11"/>
    </row>
    <row r="95" spans="1:18">
      <c r="A95" s="5"/>
      <c r="B95" s="3" t="s">
        <v>1276</v>
      </c>
      <c r="C95" s="3" t="s">
        <v>1277</v>
      </c>
      <c r="D95" s="6" t="s">
        <v>1277</v>
      </c>
      <c r="E95" s="3">
        <v>9.3</v>
      </c>
      <c r="F95" s="6">
        <v>9.3</v>
      </c>
      <c r="G95" s="8">
        <f t="shared" si="1"/>
        <v>0</v>
      </c>
      <c r="H95" s="10"/>
      <c r="R95" s="11"/>
    </row>
    <row r="96" spans="1:18">
      <c r="A96" s="5"/>
      <c r="B96" s="3" t="s">
        <v>1278</v>
      </c>
      <c r="C96" s="3" t="s">
        <v>1277</v>
      </c>
      <c r="D96" s="6" t="s">
        <v>1277</v>
      </c>
      <c r="E96" s="3">
        <v>9.3</v>
      </c>
      <c r="F96" s="6">
        <v>9.3</v>
      </c>
      <c r="G96" s="8">
        <f t="shared" si="1"/>
        <v>0</v>
      </c>
      <c r="H96" s="10"/>
      <c r="R96" s="11"/>
    </row>
    <row r="97" spans="1:18">
      <c r="A97" s="5"/>
      <c r="B97" s="3" t="s">
        <v>1279</v>
      </c>
      <c r="C97" s="3" t="s">
        <v>1280</v>
      </c>
      <c r="D97" s="6" t="s">
        <v>1281</v>
      </c>
      <c r="E97" s="3">
        <v>51</v>
      </c>
      <c r="F97" s="6">
        <v>50</v>
      </c>
      <c r="G97" s="8">
        <f t="shared" si="1"/>
        <v>0.02</v>
      </c>
      <c r="H97" s="10"/>
      <c r="R97" s="11"/>
    </row>
    <row r="98" spans="1:18">
      <c r="A98" s="5"/>
      <c r="B98" s="3" t="s">
        <v>1282</v>
      </c>
      <c r="C98" s="3" t="s">
        <v>1130</v>
      </c>
      <c r="D98" s="6" t="s">
        <v>1130</v>
      </c>
      <c r="E98" s="3">
        <v>280</v>
      </c>
      <c r="F98" s="6">
        <v>280</v>
      </c>
      <c r="G98" s="8">
        <f t="shared" si="1"/>
        <v>0</v>
      </c>
      <c r="H98" s="10"/>
      <c r="R98" s="11"/>
    </row>
    <row r="99" spans="1:18">
      <c r="A99" s="5"/>
      <c r="B99" s="3" t="s">
        <v>1283</v>
      </c>
      <c r="C99" s="3" t="s">
        <v>1284</v>
      </c>
      <c r="D99" s="6" t="s">
        <v>1284</v>
      </c>
      <c r="E99" s="3">
        <v>284</v>
      </c>
      <c r="F99" s="6">
        <v>284</v>
      </c>
      <c r="G99" s="8">
        <f t="shared" si="1"/>
        <v>0</v>
      </c>
      <c r="H99" s="10"/>
      <c r="R99" s="11"/>
    </row>
    <row r="100" spans="1:18">
      <c r="A100" s="5"/>
      <c r="B100" s="3" t="s">
        <v>1285</v>
      </c>
      <c r="C100" s="3" t="s">
        <v>1265</v>
      </c>
      <c r="D100" s="6" t="s">
        <v>1265</v>
      </c>
      <c r="E100" s="3">
        <v>524</v>
      </c>
      <c r="F100" s="6">
        <v>524</v>
      </c>
      <c r="G100" s="8">
        <f t="shared" si="1"/>
        <v>0</v>
      </c>
      <c r="H100" s="10"/>
      <c r="R100" s="11"/>
    </row>
    <row r="101" spans="1:18">
      <c r="A101" s="5"/>
      <c r="B101" s="3" t="s">
        <v>1286</v>
      </c>
      <c r="C101" s="3" t="s">
        <v>1126</v>
      </c>
      <c r="D101" s="6" t="s">
        <v>1126</v>
      </c>
      <c r="E101" s="3">
        <v>36</v>
      </c>
      <c r="F101" s="6">
        <v>36</v>
      </c>
      <c r="G101" s="8">
        <f t="shared" si="1"/>
        <v>0</v>
      </c>
      <c r="H101" s="10"/>
      <c r="R101" s="11"/>
    </row>
    <row r="102" spans="1:18">
      <c r="A102" s="5"/>
      <c r="B102" s="3" t="s">
        <v>1287</v>
      </c>
      <c r="C102" s="3" t="s">
        <v>1128</v>
      </c>
      <c r="D102" s="6" t="s">
        <v>1128</v>
      </c>
      <c r="E102" s="3">
        <v>40</v>
      </c>
      <c r="F102" s="6">
        <v>40</v>
      </c>
      <c r="G102" s="8">
        <f t="shared" si="1"/>
        <v>0</v>
      </c>
      <c r="H102" s="10"/>
      <c r="R102" s="11"/>
    </row>
    <row r="103" spans="1:18">
      <c r="A103" s="5"/>
      <c r="B103" s="3" t="s">
        <v>1288</v>
      </c>
      <c r="C103" s="3" t="s">
        <v>1289</v>
      </c>
      <c r="D103" s="6" t="s">
        <v>1289</v>
      </c>
      <c r="E103" s="3">
        <v>136</v>
      </c>
      <c r="F103" s="6">
        <v>136</v>
      </c>
      <c r="G103" s="8">
        <f t="shared" si="1"/>
        <v>0</v>
      </c>
      <c r="H103" s="10"/>
      <c r="R103" s="11"/>
    </row>
    <row r="104" spans="1:18">
      <c r="A104" s="5"/>
      <c r="B104" s="3" t="s">
        <v>1290</v>
      </c>
      <c r="C104" s="3" t="s">
        <v>1220</v>
      </c>
      <c r="D104" s="6" t="s">
        <v>1220</v>
      </c>
      <c r="E104" s="3">
        <v>148</v>
      </c>
      <c r="F104" s="6">
        <v>148</v>
      </c>
      <c r="G104" s="8">
        <f t="shared" si="1"/>
        <v>0</v>
      </c>
      <c r="H104" s="10"/>
      <c r="R104" s="11"/>
    </row>
    <row r="105" spans="1:18">
      <c r="A105" s="5"/>
      <c r="B105" s="3" t="s">
        <v>1291</v>
      </c>
      <c r="C105" s="3" t="s">
        <v>1292</v>
      </c>
      <c r="D105" s="6" t="s">
        <v>1292</v>
      </c>
      <c r="E105" s="3">
        <v>152</v>
      </c>
      <c r="F105" s="6">
        <v>152</v>
      </c>
      <c r="G105" s="8">
        <f t="shared" si="1"/>
        <v>0</v>
      </c>
      <c r="H105" s="10"/>
      <c r="R105" s="11"/>
    </row>
    <row r="106" spans="1:18">
      <c r="A106" s="5"/>
      <c r="B106" s="3" t="s">
        <v>1293</v>
      </c>
      <c r="C106" s="3" t="s">
        <v>1294</v>
      </c>
      <c r="D106" s="6" t="s">
        <v>1294</v>
      </c>
      <c r="E106" s="3">
        <v>236</v>
      </c>
      <c r="F106" s="6">
        <v>236</v>
      </c>
      <c r="G106" s="8">
        <f t="shared" si="1"/>
        <v>0</v>
      </c>
      <c r="H106" s="10"/>
      <c r="R106" s="11"/>
    </row>
    <row r="107" spans="1:18">
      <c r="A107" s="12" t="s">
        <v>1295</v>
      </c>
      <c r="B107" s="13" t="s">
        <v>1296</v>
      </c>
      <c r="C107" s="13" t="s">
        <v>1132</v>
      </c>
      <c r="D107" s="14" t="s">
        <v>1132</v>
      </c>
      <c r="E107" s="13">
        <v>52</v>
      </c>
      <c r="F107" s="14">
        <v>52</v>
      </c>
      <c r="G107" s="8">
        <f t="shared" si="1"/>
        <v>0</v>
      </c>
      <c r="H107" s="12"/>
      <c r="R107" s="11"/>
    </row>
    <row r="108" spans="1:18">
      <c r="A108" s="5"/>
      <c r="B108" s="13" t="s">
        <v>1297</v>
      </c>
      <c r="C108" s="13" t="s">
        <v>1134</v>
      </c>
      <c r="D108" s="14" t="s">
        <v>1134</v>
      </c>
      <c r="E108" s="13">
        <v>56</v>
      </c>
      <c r="F108" s="14">
        <v>56</v>
      </c>
      <c r="G108" s="8">
        <f t="shared" si="1"/>
        <v>0</v>
      </c>
      <c r="H108" s="10"/>
      <c r="R108" s="11"/>
    </row>
    <row r="109" spans="1:18">
      <c r="A109" s="5"/>
      <c r="B109" s="13" t="s">
        <v>1298</v>
      </c>
      <c r="C109" s="13" t="s">
        <v>1231</v>
      </c>
      <c r="D109" s="14" t="s">
        <v>1231</v>
      </c>
      <c r="E109" s="13">
        <v>88</v>
      </c>
      <c r="F109" s="14">
        <v>88</v>
      </c>
      <c r="G109" s="8">
        <f t="shared" si="1"/>
        <v>0</v>
      </c>
      <c r="H109" s="10"/>
      <c r="R109" s="11"/>
    </row>
    <row r="110" spans="1:18">
      <c r="A110" s="12" t="s">
        <v>1295</v>
      </c>
      <c r="B110" s="13" t="s">
        <v>1299</v>
      </c>
      <c r="C110" s="13" t="s">
        <v>1300</v>
      </c>
      <c r="D110" s="14" t="s">
        <v>1300</v>
      </c>
      <c r="E110" s="13">
        <v>512</v>
      </c>
      <c r="F110" s="14">
        <v>512</v>
      </c>
      <c r="G110" s="8">
        <f t="shared" si="1"/>
        <v>0</v>
      </c>
      <c r="H110" s="12"/>
      <c r="R110" s="11"/>
    </row>
    <row r="111" spans="1:18">
      <c r="A111" s="15"/>
      <c r="B111" s="13" t="s">
        <v>1301</v>
      </c>
      <c r="C111" s="13" t="s">
        <v>1302</v>
      </c>
      <c r="D111" s="14" t="s">
        <v>1302</v>
      </c>
      <c r="E111" s="13">
        <v>516</v>
      </c>
      <c r="F111" s="14">
        <v>516</v>
      </c>
      <c r="G111" s="8">
        <f t="shared" si="1"/>
        <v>0</v>
      </c>
      <c r="H111" s="15"/>
      <c r="R111" s="11"/>
    </row>
    <row r="112" spans="1:18">
      <c r="A112" s="15"/>
      <c r="B112" s="13" t="s">
        <v>1303</v>
      </c>
      <c r="C112" s="13" t="s">
        <v>1304</v>
      </c>
      <c r="D112" s="14" t="s">
        <v>1304</v>
      </c>
      <c r="E112" s="13">
        <v>672</v>
      </c>
      <c r="F112" s="14">
        <v>672</v>
      </c>
      <c r="G112" s="8">
        <f t="shared" si="1"/>
        <v>0</v>
      </c>
      <c r="H112" s="15"/>
      <c r="R112" s="11"/>
    </row>
    <row r="113" spans="1:18">
      <c r="A113" s="15"/>
      <c r="B113" s="13" t="s">
        <v>1305</v>
      </c>
      <c r="C113" s="13" t="s">
        <v>1306</v>
      </c>
      <c r="D113" s="14" t="s">
        <v>1306</v>
      </c>
      <c r="E113" s="13">
        <v>492</v>
      </c>
      <c r="F113" s="14">
        <v>492</v>
      </c>
      <c r="G113" s="8">
        <f t="shared" si="1"/>
        <v>0</v>
      </c>
      <c r="H113" s="15"/>
      <c r="R113" s="11"/>
    </row>
    <row r="114" spans="1:18">
      <c r="A114" s="15"/>
      <c r="B114" s="13" t="s">
        <v>1307</v>
      </c>
      <c r="C114" s="13" t="s">
        <v>1308</v>
      </c>
      <c r="D114" s="14" t="s">
        <v>1308</v>
      </c>
      <c r="E114" s="13">
        <v>496</v>
      </c>
      <c r="F114" s="14">
        <v>496</v>
      </c>
      <c r="G114" s="8">
        <f t="shared" si="1"/>
        <v>0</v>
      </c>
      <c r="H114" s="15"/>
      <c r="R114" s="11"/>
    </row>
    <row r="115" spans="1:18">
      <c r="A115" s="15"/>
      <c r="B115" s="13" t="s">
        <v>1309</v>
      </c>
      <c r="C115" s="13" t="s">
        <v>1310</v>
      </c>
      <c r="D115" s="14" t="s">
        <v>1310</v>
      </c>
      <c r="E115" s="13">
        <v>652</v>
      </c>
      <c r="F115" s="14">
        <v>652</v>
      </c>
      <c r="G115" s="8">
        <f t="shared" si="1"/>
        <v>0</v>
      </c>
      <c r="H115" s="15"/>
      <c r="R115" s="11"/>
    </row>
    <row r="116" spans="1:18">
      <c r="A116" s="15"/>
      <c r="B116" s="13" t="s">
        <v>1311</v>
      </c>
      <c r="C116" s="13" t="s">
        <v>1312</v>
      </c>
      <c r="D116" s="14" t="s">
        <v>1312</v>
      </c>
      <c r="E116" s="13">
        <v>2.2</v>
      </c>
      <c r="F116" s="14">
        <v>2.2</v>
      </c>
      <c r="G116" s="8">
        <f t="shared" si="1"/>
        <v>0</v>
      </c>
      <c r="H116" s="15"/>
      <c r="R116" s="11"/>
    </row>
    <row r="117" spans="1:18">
      <c r="A117" s="15"/>
      <c r="B117" s="13" t="s">
        <v>1313</v>
      </c>
      <c r="C117" s="13" t="s">
        <v>1312</v>
      </c>
      <c r="D117" s="14" t="s">
        <v>1312</v>
      </c>
      <c r="E117" s="13">
        <v>2.2</v>
      </c>
      <c r="F117" s="14">
        <v>2.2</v>
      </c>
      <c r="G117" s="8">
        <f t="shared" si="1"/>
        <v>0</v>
      </c>
      <c r="H117" s="15"/>
      <c r="R117" s="11"/>
    </row>
    <row r="118" spans="1:18">
      <c r="A118" s="15"/>
      <c r="B118" s="13" t="s">
        <v>1314</v>
      </c>
      <c r="C118" s="13" t="s">
        <v>1136</v>
      </c>
      <c r="D118" s="14" t="s">
        <v>1136</v>
      </c>
      <c r="E118" s="13">
        <v>2.6</v>
      </c>
      <c r="F118" s="14">
        <v>2.6</v>
      </c>
      <c r="G118" s="8">
        <f t="shared" si="1"/>
        <v>0</v>
      </c>
      <c r="H118" s="15"/>
      <c r="R118" s="11"/>
    </row>
    <row r="119" spans="1:18">
      <c r="A119" s="15"/>
      <c r="B119" s="13" t="s">
        <v>1315</v>
      </c>
      <c r="C119" s="13" t="s">
        <v>1136</v>
      </c>
      <c r="D119" s="14" t="s">
        <v>1136</v>
      </c>
      <c r="E119" s="13">
        <v>2.6</v>
      </c>
      <c r="F119" s="14">
        <v>2.6</v>
      </c>
      <c r="G119" s="8">
        <f t="shared" si="1"/>
        <v>0</v>
      </c>
      <c r="H119" s="15"/>
      <c r="R119" s="11"/>
    </row>
    <row r="120" spans="1:18">
      <c r="A120" s="15"/>
      <c r="B120" s="13" t="s">
        <v>1316</v>
      </c>
      <c r="C120" s="13" t="s">
        <v>1317</v>
      </c>
      <c r="D120" s="14" t="s">
        <v>1317</v>
      </c>
      <c r="E120" s="13">
        <v>25</v>
      </c>
      <c r="F120" s="14">
        <v>25</v>
      </c>
      <c r="G120" s="8">
        <f t="shared" si="1"/>
        <v>0</v>
      </c>
      <c r="H120" s="15"/>
      <c r="R120" s="11"/>
    </row>
    <row r="121" spans="1:18">
      <c r="A121" s="15"/>
      <c r="B121" s="13" t="s">
        <v>1318</v>
      </c>
      <c r="C121" s="13" t="s">
        <v>1319</v>
      </c>
      <c r="D121" s="14" t="s">
        <v>1319</v>
      </c>
      <c r="E121" s="13">
        <v>392</v>
      </c>
      <c r="F121" s="14">
        <v>392</v>
      </c>
      <c r="G121" s="8">
        <f t="shared" si="1"/>
        <v>0</v>
      </c>
      <c r="H121" s="15"/>
      <c r="R121" s="11"/>
    </row>
    <row r="122" spans="1:18">
      <c r="A122" s="15"/>
      <c r="B122" s="13" t="s">
        <v>1320</v>
      </c>
      <c r="C122" s="13" t="s">
        <v>1321</v>
      </c>
      <c r="D122" s="14" t="s">
        <v>1321</v>
      </c>
      <c r="E122" s="13">
        <v>396</v>
      </c>
      <c r="F122" s="14">
        <v>396</v>
      </c>
      <c r="G122" s="8">
        <f t="shared" si="1"/>
        <v>0</v>
      </c>
      <c r="H122" s="15"/>
      <c r="R122" s="11"/>
    </row>
    <row r="123" spans="1:18">
      <c r="A123" s="15"/>
      <c r="B123" s="13" t="s">
        <v>1322</v>
      </c>
      <c r="C123" s="13" t="s">
        <v>1323</v>
      </c>
      <c r="D123" s="14" t="s">
        <v>1323</v>
      </c>
      <c r="E123" s="13">
        <v>2.4</v>
      </c>
      <c r="F123" s="14">
        <v>2.4</v>
      </c>
      <c r="G123" s="8">
        <f t="shared" si="1"/>
        <v>0</v>
      </c>
      <c r="H123" s="15"/>
      <c r="R123" s="11"/>
    </row>
    <row r="124" spans="1:18">
      <c r="A124" s="15"/>
      <c r="B124" s="13" t="s">
        <v>1324</v>
      </c>
      <c r="C124" s="13" t="s">
        <v>1323</v>
      </c>
      <c r="D124" s="14" t="s">
        <v>1323</v>
      </c>
      <c r="E124" s="13">
        <v>2.4</v>
      </c>
      <c r="F124" s="14">
        <v>2.4</v>
      </c>
      <c r="G124" s="8">
        <f t="shared" si="1"/>
        <v>0</v>
      </c>
      <c r="H124" s="15"/>
      <c r="R124" s="11"/>
    </row>
    <row r="125" spans="1:18">
      <c r="A125" s="15"/>
      <c r="B125" s="13" t="s">
        <v>1325</v>
      </c>
      <c r="C125" s="13" t="s">
        <v>1326</v>
      </c>
      <c r="D125" s="14" t="s">
        <v>1326</v>
      </c>
      <c r="E125" s="13">
        <v>16</v>
      </c>
      <c r="F125" s="14">
        <v>16</v>
      </c>
      <c r="G125" s="8">
        <f t="shared" si="1"/>
        <v>0</v>
      </c>
      <c r="H125" s="15"/>
      <c r="R125" s="11"/>
    </row>
    <row r="126" spans="1:18">
      <c r="A126" s="15"/>
      <c r="B126" s="13" t="s">
        <v>1327</v>
      </c>
      <c r="C126" s="13" t="s">
        <v>1312</v>
      </c>
      <c r="D126" s="14" t="s">
        <v>1312</v>
      </c>
      <c r="E126" s="13">
        <v>2.2</v>
      </c>
      <c r="F126" s="14">
        <v>2.2</v>
      </c>
      <c r="G126" s="8">
        <f t="shared" si="1"/>
        <v>0</v>
      </c>
      <c r="H126" s="15"/>
      <c r="R126" s="11"/>
    </row>
    <row r="127" spans="1:18">
      <c r="A127" s="15"/>
      <c r="B127" s="13" t="s">
        <v>1328</v>
      </c>
      <c r="C127" s="13" t="s">
        <v>1312</v>
      </c>
      <c r="D127" s="14" t="s">
        <v>1312</v>
      </c>
      <c r="E127" s="13">
        <v>2.2</v>
      </c>
      <c r="F127" s="14">
        <v>2.2</v>
      </c>
      <c r="G127" s="8">
        <f t="shared" si="1"/>
        <v>0</v>
      </c>
      <c r="H127" s="15"/>
      <c r="R127" s="11"/>
    </row>
    <row r="128" spans="1:18">
      <c r="A128" s="15"/>
      <c r="B128" s="13" t="s">
        <v>1329</v>
      </c>
      <c r="C128" s="13" t="s">
        <v>1312</v>
      </c>
      <c r="D128" s="14" t="s">
        <v>1312</v>
      </c>
      <c r="E128" s="13">
        <v>2.2</v>
      </c>
      <c r="F128" s="14">
        <v>2.2</v>
      </c>
      <c r="G128" s="8">
        <f t="shared" si="1"/>
        <v>0</v>
      </c>
      <c r="H128" s="15"/>
      <c r="R128" s="11"/>
    </row>
    <row r="129" spans="1:18">
      <c r="A129" s="15"/>
      <c r="B129" s="13" t="s">
        <v>1330</v>
      </c>
      <c r="C129" s="13" t="s">
        <v>1312</v>
      </c>
      <c r="D129" s="14" t="s">
        <v>1312</v>
      </c>
      <c r="E129" s="13">
        <v>2.2</v>
      </c>
      <c r="F129" s="14">
        <v>2.2</v>
      </c>
      <c r="G129" s="8">
        <f t="shared" si="1"/>
        <v>0</v>
      </c>
      <c r="H129" s="15"/>
      <c r="R129" s="11"/>
    </row>
    <row r="130" spans="1:18">
      <c r="A130" s="15"/>
      <c r="B130" s="13" t="s">
        <v>1331</v>
      </c>
      <c r="C130" s="13" t="s">
        <v>1332</v>
      </c>
      <c r="D130" s="14" t="s">
        <v>1332</v>
      </c>
      <c r="E130" s="13">
        <v>29</v>
      </c>
      <c r="F130" s="14">
        <v>29</v>
      </c>
      <c r="G130" s="8">
        <f t="shared" ref="G130:G193" si="2">(E130-F130)/F130</f>
        <v>0</v>
      </c>
      <c r="H130" s="15"/>
      <c r="R130" s="11"/>
    </row>
    <row r="131" spans="1:18">
      <c r="A131" s="15"/>
      <c r="B131" s="13" t="s">
        <v>1333</v>
      </c>
      <c r="C131" s="13" t="s">
        <v>1176</v>
      </c>
      <c r="D131" s="14" t="s">
        <v>1176</v>
      </c>
      <c r="E131" s="13">
        <v>1</v>
      </c>
      <c r="F131" s="14">
        <v>1</v>
      </c>
      <c r="G131" s="8">
        <f t="shared" si="2"/>
        <v>0</v>
      </c>
      <c r="H131" s="15"/>
      <c r="R131" s="11"/>
    </row>
    <row r="132" spans="1:18">
      <c r="A132" s="15"/>
      <c r="B132" s="13" t="s">
        <v>1334</v>
      </c>
      <c r="C132" s="13" t="s">
        <v>1176</v>
      </c>
      <c r="D132" s="14" t="s">
        <v>1176</v>
      </c>
      <c r="E132" s="13">
        <v>1</v>
      </c>
      <c r="F132" s="14">
        <v>1</v>
      </c>
      <c r="G132" s="8">
        <f t="shared" si="2"/>
        <v>0</v>
      </c>
      <c r="H132" s="15"/>
      <c r="R132" s="11"/>
    </row>
    <row r="133" spans="1:18">
      <c r="A133" s="15"/>
      <c r="B133" s="13" t="s">
        <v>1335</v>
      </c>
      <c r="C133" s="13" t="s">
        <v>1134</v>
      </c>
      <c r="D133" s="14" t="s">
        <v>1134</v>
      </c>
      <c r="E133" s="13">
        <v>56</v>
      </c>
      <c r="F133" s="14">
        <v>56</v>
      </c>
      <c r="G133" s="8">
        <f t="shared" si="2"/>
        <v>0</v>
      </c>
      <c r="H133" s="15"/>
      <c r="R133" s="11"/>
    </row>
    <row r="134" spans="1:18">
      <c r="A134" s="15"/>
      <c r="B134" s="13" t="s">
        <v>1336</v>
      </c>
      <c r="C134" s="13" t="s">
        <v>1228</v>
      </c>
      <c r="D134" s="14" t="s">
        <v>1228</v>
      </c>
      <c r="E134" s="13">
        <v>60</v>
      </c>
      <c r="F134" s="14">
        <v>60</v>
      </c>
      <c r="G134" s="8">
        <f t="shared" si="2"/>
        <v>0</v>
      </c>
      <c r="H134" s="15"/>
      <c r="R134" s="11"/>
    </row>
    <row r="135" spans="1:18">
      <c r="A135" s="15"/>
      <c r="B135" s="13" t="s">
        <v>1337</v>
      </c>
      <c r="C135" s="13" t="s">
        <v>1338</v>
      </c>
      <c r="D135" s="14" t="s">
        <v>1338</v>
      </c>
      <c r="E135" s="13">
        <v>15</v>
      </c>
      <c r="F135" s="14">
        <v>15</v>
      </c>
      <c r="G135" s="8">
        <f t="shared" si="2"/>
        <v>0</v>
      </c>
      <c r="H135" s="15"/>
      <c r="R135" s="11"/>
    </row>
    <row r="136" spans="1:18">
      <c r="A136" s="15"/>
      <c r="B136" s="13" t="s">
        <v>1339</v>
      </c>
      <c r="C136" s="13" t="s">
        <v>1340</v>
      </c>
      <c r="D136" s="14" t="s">
        <v>1341</v>
      </c>
      <c r="E136" s="13">
        <v>77</v>
      </c>
      <c r="F136" s="14">
        <v>56</v>
      </c>
      <c r="G136" s="16">
        <f t="shared" si="2"/>
        <v>0.375</v>
      </c>
      <c r="H136" s="15"/>
      <c r="R136" s="11"/>
    </row>
    <row r="137" spans="1:18">
      <c r="A137" s="15"/>
      <c r="B137" s="13" t="s">
        <v>1342</v>
      </c>
      <c r="C137" s="13" t="s">
        <v>1340</v>
      </c>
      <c r="D137" s="14" t="s">
        <v>1341</v>
      </c>
      <c r="E137" s="13">
        <v>77</v>
      </c>
      <c r="F137" s="14">
        <v>56</v>
      </c>
      <c r="G137" s="16">
        <f t="shared" si="2"/>
        <v>0.375</v>
      </c>
      <c r="H137" s="15"/>
      <c r="R137" s="11"/>
    </row>
    <row r="138" spans="1:18">
      <c r="A138" s="15"/>
      <c r="B138" s="13" t="s">
        <v>1343</v>
      </c>
      <c r="C138" s="13" t="s">
        <v>1344</v>
      </c>
      <c r="D138" s="14" t="s">
        <v>1344</v>
      </c>
      <c r="E138" s="13">
        <v>6.9</v>
      </c>
      <c r="F138" s="14">
        <v>6.9</v>
      </c>
      <c r="G138" s="8">
        <f t="shared" si="2"/>
        <v>0</v>
      </c>
      <c r="H138" s="15"/>
      <c r="M138" s="11"/>
      <c r="R138" s="11"/>
    </row>
    <row r="139" spans="1:18">
      <c r="A139" s="15"/>
      <c r="B139" s="13" t="s">
        <v>1345</v>
      </c>
      <c r="C139" s="13" t="s">
        <v>1344</v>
      </c>
      <c r="D139" s="14" t="s">
        <v>1344</v>
      </c>
      <c r="E139" s="13">
        <v>6.9</v>
      </c>
      <c r="F139" s="14">
        <v>6.9</v>
      </c>
      <c r="G139" s="8">
        <f t="shared" si="2"/>
        <v>0</v>
      </c>
      <c r="H139" s="15"/>
      <c r="M139" s="11"/>
      <c r="R139" s="11"/>
    </row>
    <row r="140" spans="1:18">
      <c r="A140" s="15"/>
      <c r="B140" s="13" t="s">
        <v>1346</v>
      </c>
      <c r="C140" s="13" t="s">
        <v>1347</v>
      </c>
      <c r="D140" s="14" t="s">
        <v>1348</v>
      </c>
      <c r="E140" s="13">
        <v>264</v>
      </c>
      <c r="F140" s="14">
        <v>211</v>
      </c>
      <c r="G140" s="16">
        <f t="shared" si="2"/>
        <v>0.251184834123223</v>
      </c>
      <c r="H140" s="15"/>
      <c r="R140" s="11"/>
    </row>
    <row r="141" spans="1:18">
      <c r="A141" s="15"/>
      <c r="B141" s="13" t="s">
        <v>1349</v>
      </c>
      <c r="C141" s="13" t="s">
        <v>1350</v>
      </c>
      <c r="D141" s="14" t="s">
        <v>1350</v>
      </c>
      <c r="E141" s="13">
        <v>904</v>
      </c>
      <c r="F141" s="14">
        <v>904</v>
      </c>
      <c r="G141" s="8">
        <f t="shared" si="2"/>
        <v>0</v>
      </c>
      <c r="H141" s="15"/>
      <c r="R141" s="11"/>
    </row>
    <row r="142" spans="1:18">
      <c r="A142" s="15"/>
      <c r="B142" s="13" t="s">
        <v>1351</v>
      </c>
      <c r="C142" s="13" t="s">
        <v>1352</v>
      </c>
      <c r="D142" s="14" t="s">
        <v>1352</v>
      </c>
      <c r="E142" s="13">
        <v>908</v>
      </c>
      <c r="F142" s="14">
        <v>908</v>
      </c>
      <c r="G142" s="8">
        <f t="shared" si="2"/>
        <v>0</v>
      </c>
      <c r="H142" s="15"/>
      <c r="R142" s="11"/>
    </row>
    <row r="143" spans="1:18">
      <c r="A143" s="15"/>
      <c r="B143" s="13" t="s">
        <v>1353</v>
      </c>
      <c r="C143" s="13" t="s">
        <v>1188</v>
      </c>
      <c r="D143" s="14" t="s">
        <v>1188</v>
      </c>
      <c r="E143" s="13">
        <v>76</v>
      </c>
      <c r="F143" s="14">
        <v>76</v>
      </c>
      <c r="G143" s="8">
        <f t="shared" si="2"/>
        <v>0</v>
      </c>
      <c r="H143" s="15"/>
      <c r="R143" s="11"/>
    </row>
    <row r="144" spans="1:18">
      <c r="A144" s="15"/>
      <c r="B144" s="13" t="s">
        <v>1354</v>
      </c>
      <c r="C144" s="13" t="s">
        <v>1355</v>
      </c>
      <c r="D144" s="14" t="s">
        <v>1355</v>
      </c>
      <c r="E144" s="13">
        <v>80</v>
      </c>
      <c r="F144" s="14">
        <v>80</v>
      </c>
      <c r="G144" s="8">
        <f t="shared" si="2"/>
        <v>0</v>
      </c>
      <c r="H144" s="15"/>
      <c r="R144" s="11"/>
    </row>
    <row r="145" spans="1:18">
      <c r="A145" s="15"/>
      <c r="B145" s="13" t="s">
        <v>1356</v>
      </c>
      <c r="C145" s="13" t="s">
        <v>1357</v>
      </c>
      <c r="D145" s="14" t="s">
        <v>1357</v>
      </c>
      <c r="E145" s="13">
        <v>6.5</v>
      </c>
      <c r="F145" s="14">
        <v>6.5</v>
      </c>
      <c r="G145" s="8">
        <f t="shared" si="2"/>
        <v>0</v>
      </c>
      <c r="H145" s="15"/>
      <c r="R145" s="11"/>
    </row>
    <row r="146" spans="1:18">
      <c r="A146" s="15"/>
      <c r="B146" s="13" t="s">
        <v>1358</v>
      </c>
      <c r="C146" s="13" t="s">
        <v>1128</v>
      </c>
      <c r="D146" s="14" t="s">
        <v>1128</v>
      </c>
      <c r="E146" s="13">
        <v>40</v>
      </c>
      <c r="F146" s="14">
        <v>40</v>
      </c>
      <c r="G146" s="8">
        <f t="shared" si="2"/>
        <v>0</v>
      </c>
      <c r="H146" s="15"/>
      <c r="R146" s="11"/>
    </row>
    <row r="147" spans="1:18">
      <c r="A147" s="15"/>
      <c r="B147" s="13" t="s">
        <v>1359</v>
      </c>
      <c r="C147" s="13" t="s">
        <v>1157</v>
      </c>
      <c r="D147" s="14" t="s">
        <v>1157</v>
      </c>
      <c r="E147" s="13">
        <v>44</v>
      </c>
      <c r="F147" s="14">
        <v>44</v>
      </c>
      <c r="G147" s="8">
        <f t="shared" si="2"/>
        <v>0</v>
      </c>
      <c r="H147" s="15"/>
      <c r="R147" s="11"/>
    </row>
    <row r="148" spans="1:18">
      <c r="A148" s="15"/>
      <c r="B148" s="13" t="s">
        <v>1360</v>
      </c>
      <c r="C148" s="13" t="s">
        <v>1231</v>
      </c>
      <c r="D148" s="14" t="s">
        <v>1231</v>
      </c>
      <c r="E148" s="13">
        <v>88</v>
      </c>
      <c r="F148" s="14">
        <v>88</v>
      </c>
      <c r="G148" s="8">
        <f t="shared" si="2"/>
        <v>0</v>
      </c>
      <c r="H148" s="15"/>
      <c r="R148" s="11"/>
    </row>
    <row r="149" spans="1:18">
      <c r="A149" s="15"/>
      <c r="B149" s="13" t="s">
        <v>1361</v>
      </c>
      <c r="C149" s="13" t="s">
        <v>1362</v>
      </c>
      <c r="D149" s="14" t="s">
        <v>1362</v>
      </c>
      <c r="E149" s="13">
        <v>304</v>
      </c>
      <c r="F149" s="14">
        <v>304</v>
      </c>
      <c r="G149" s="8">
        <f t="shared" si="2"/>
        <v>0</v>
      </c>
      <c r="H149" s="15"/>
      <c r="R149" s="11"/>
    </row>
    <row r="150" spans="1:18">
      <c r="A150" s="15"/>
      <c r="B150" s="13" t="s">
        <v>1363</v>
      </c>
      <c r="C150" s="13" t="s">
        <v>1364</v>
      </c>
      <c r="D150" s="14" t="s">
        <v>1364</v>
      </c>
      <c r="E150" s="13">
        <v>308</v>
      </c>
      <c r="F150" s="14">
        <v>308</v>
      </c>
      <c r="G150" s="8">
        <f t="shared" si="2"/>
        <v>0</v>
      </c>
      <c r="H150" s="15"/>
      <c r="R150" s="11"/>
    </row>
    <row r="151" spans="1:18">
      <c r="A151" s="15"/>
      <c r="B151" s="13" t="s">
        <v>1365</v>
      </c>
      <c r="C151" s="13" t="s">
        <v>1138</v>
      </c>
      <c r="D151" s="14" t="s">
        <v>1138</v>
      </c>
      <c r="E151" s="13">
        <v>440</v>
      </c>
      <c r="F151" s="14">
        <v>440</v>
      </c>
      <c r="G151" s="8">
        <f t="shared" si="2"/>
        <v>0</v>
      </c>
      <c r="H151" s="15"/>
      <c r="R151" s="11"/>
    </row>
    <row r="152" spans="1:18">
      <c r="A152" s="15"/>
      <c r="B152" s="13" t="s">
        <v>1366</v>
      </c>
      <c r="C152" s="13" t="s">
        <v>1157</v>
      </c>
      <c r="D152" s="14" t="s">
        <v>1157</v>
      </c>
      <c r="E152" s="13">
        <v>44</v>
      </c>
      <c r="F152" s="14">
        <v>44</v>
      </c>
      <c r="G152" s="8">
        <f t="shared" si="2"/>
        <v>0</v>
      </c>
      <c r="H152" s="15"/>
      <c r="R152" s="11"/>
    </row>
    <row r="153" spans="1:18">
      <c r="A153" s="15"/>
      <c r="B153" s="13" t="s">
        <v>1367</v>
      </c>
      <c r="C153" s="13" t="s">
        <v>1368</v>
      </c>
      <c r="D153" s="14" t="s">
        <v>1368</v>
      </c>
      <c r="E153" s="13">
        <v>48</v>
      </c>
      <c r="F153" s="14">
        <v>48</v>
      </c>
      <c r="G153" s="8">
        <f t="shared" si="2"/>
        <v>0</v>
      </c>
      <c r="H153" s="15"/>
      <c r="R153" s="11"/>
    </row>
    <row r="154" spans="1:18">
      <c r="A154" s="15"/>
      <c r="B154" s="13" t="s">
        <v>1369</v>
      </c>
      <c r="C154" s="13" t="s">
        <v>1205</v>
      </c>
      <c r="D154" s="14" t="s">
        <v>1205</v>
      </c>
      <c r="E154" s="13">
        <v>68</v>
      </c>
      <c r="F154" s="14">
        <v>68</v>
      </c>
      <c r="G154" s="8">
        <f t="shared" si="2"/>
        <v>0</v>
      </c>
      <c r="H154" s="15"/>
      <c r="R154" s="11"/>
    </row>
    <row r="155" spans="1:18">
      <c r="A155" s="15"/>
      <c r="B155" s="13" t="s">
        <v>1370</v>
      </c>
      <c r="C155" s="13" t="s">
        <v>1136</v>
      </c>
      <c r="D155" s="14" t="s">
        <v>1136</v>
      </c>
      <c r="E155" s="13">
        <v>2.6</v>
      </c>
      <c r="F155" s="14">
        <v>2.6</v>
      </c>
      <c r="G155" s="8">
        <f t="shared" si="2"/>
        <v>0</v>
      </c>
      <c r="H155" s="15"/>
      <c r="R155" s="11"/>
    </row>
    <row r="156" spans="1:18">
      <c r="A156" s="15"/>
      <c r="B156" s="13" t="s">
        <v>1371</v>
      </c>
      <c r="C156" s="13" t="s">
        <v>1136</v>
      </c>
      <c r="D156" s="14" t="s">
        <v>1136</v>
      </c>
      <c r="E156" s="13">
        <v>2.6</v>
      </c>
      <c r="F156" s="14">
        <v>2.6</v>
      </c>
      <c r="G156" s="8">
        <f t="shared" si="2"/>
        <v>0</v>
      </c>
      <c r="H156" s="15"/>
      <c r="R156" s="11"/>
    </row>
    <row r="157" spans="1:18">
      <c r="A157" s="15"/>
      <c r="B157" s="13" t="s">
        <v>1372</v>
      </c>
      <c r="C157" s="13" t="s">
        <v>1373</v>
      </c>
      <c r="D157" s="14" t="s">
        <v>1373</v>
      </c>
      <c r="E157" s="13">
        <v>3.7</v>
      </c>
      <c r="F157" s="14">
        <v>3.7</v>
      </c>
      <c r="G157" s="8">
        <f t="shared" si="2"/>
        <v>0</v>
      </c>
      <c r="H157" s="15"/>
      <c r="R157" s="11"/>
    </row>
    <row r="158" spans="1:18">
      <c r="A158" s="15"/>
      <c r="B158" s="13" t="s">
        <v>1374</v>
      </c>
      <c r="C158" s="13" t="s">
        <v>1375</v>
      </c>
      <c r="D158" s="14" t="s">
        <v>1375</v>
      </c>
      <c r="E158" s="13">
        <v>1.9</v>
      </c>
      <c r="F158" s="14">
        <v>1.9</v>
      </c>
      <c r="G158" s="8">
        <f t="shared" si="2"/>
        <v>0</v>
      </c>
      <c r="H158" s="15"/>
      <c r="R158" s="11"/>
    </row>
    <row r="159" spans="1:18">
      <c r="A159" s="15"/>
      <c r="B159" s="13" t="s">
        <v>1376</v>
      </c>
      <c r="C159" s="13" t="s">
        <v>1375</v>
      </c>
      <c r="D159" s="14" t="s">
        <v>1375</v>
      </c>
      <c r="E159" s="13">
        <v>1.9</v>
      </c>
      <c r="F159" s="14">
        <v>1.9</v>
      </c>
      <c r="G159" s="8">
        <f t="shared" si="2"/>
        <v>0</v>
      </c>
      <c r="H159" s="15"/>
      <c r="R159" s="11"/>
    </row>
    <row r="160" spans="1:18">
      <c r="A160" s="15"/>
      <c r="B160" s="13" t="s">
        <v>1377</v>
      </c>
      <c r="C160" s="13" t="s">
        <v>1136</v>
      </c>
      <c r="D160" s="14" t="s">
        <v>1136</v>
      </c>
      <c r="E160" s="13">
        <v>2.6</v>
      </c>
      <c r="F160" s="14">
        <v>2.6</v>
      </c>
      <c r="G160" s="8">
        <f t="shared" si="2"/>
        <v>0</v>
      </c>
      <c r="H160" s="15"/>
      <c r="R160" s="11"/>
    </row>
    <row r="161" spans="1:18">
      <c r="A161" s="15"/>
      <c r="B161" s="13" t="s">
        <v>1378</v>
      </c>
      <c r="C161" s="13" t="s">
        <v>1180</v>
      </c>
      <c r="D161" s="14" t="s">
        <v>1180</v>
      </c>
      <c r="E161" s="13">
        <v>28</v>
      </c>
      <c r="F161" s="14">
        <v>28</v>
      </c>
      <c r="G161" s="8">
        <f t="shared" si="2"/>
        <v>0</v>
      </c>
      <c r="H161" s="15"/>
      <c r="R161" s="11"/>
    </row>
    <row r="162" spans="1:18">
      <c r="A162" s="15"/>
      <c r="B162" s="13" t="s">
        <v>1379</v>
      </c>
      <c r="C162" s="13" t="s">
        <v>1166</v>
      </c>
      <c r="D162" s="14" t="s">
        <v>1166</v>
      </c>
      <c r="E162" s="13">
        <v>32</v>
      </c>
      <c r="F162" s="14">
        <v>32</v>
      </c>
      <c r="G162" s="8">
        <f t="shared" si="2"/>
        <v>0</v>
      </c>
      <c r="H162" s="15"/>
      <c r="R162" s="11"/>
    </row>
    <row r="163" spans="1:18">
      <c r="A163" s="15"/>
      <c r="B163" s="13" t="s">
        <v>1380</v>
      </c>
      <c r="C163" s="13" t="s">
        <v>1134</v>
      </c>
      <c r="D163" s="14" t="s">
        <v>1134</v>
      </c>
      <c r="E163" s="13">
        <v>56</v>
      </c>
      <c r="F163" s="14">
        <v>56</v>
      </c>
      <c r="G163" s="8">
        <f t="shared" si="2"/>
        <v>0</v>
      </c>
      <c r="H163" s="15"/>
      <c r="R163" s="11"/>
    </row>
    <row r="164" spans="1:18">
      <c r="A164" s="15"/>
      <c r="B164" s="13" t="s">
        <v>1381</v>
      </c>
      <c r="C164" s="13" t="s">
        <v>1368</v>
      </c>
      <c r="D164" s="14" t="s">
        <v>1368</v>
      </c>
      <c r="E164" s="13">
        <v>48</v>
      </c>
      <c r="F164" s="14">
        <v>48</v>
      </c>
      <c r="G164" s="8">
        <f t="shared" si="2"/>
        <v>0</v>
      </c>
      <c r="H164" s="15"/>
      <c r="R164" s="11"/>
    </row>
    <row r="165" spans="1:18">
      <c r="A165" s="15"/>
      <c r="B165" s="13" t="s">
        <v>1382</v>
      </c>
      <c r="C165" s="13" t="s">
        <v>1132</v>
      </c>
      <c r="D165" s="14" t="s">
        <v>1132</v>
      </c>
      <c r="E165" s="13">
        <v>52</v>
      </c>
      <c r="F165" s="14">
        <v>52</v>
      </c>
      <c r="G165" s="8">
        <f t="shared" si="2"/>
        <v>0</v>
      </c>
      <c r="H165" s="15"/>
      <c r="R165" s="11"/>
    </row>
    <row r="166" spans="1:18">
      <c r="A166" s="15"/>
      <c r="B166" s="13" t="s">
        <v>1383</v>
      </c>
      <c r="C166" s="13" t="s">
        <v>1231</v>
      </c>
      <c r="D166" s="14" t="s">
        <v>1231</v>
      </c>
      <c r="E166" s="13">
        <v>88</v>
      </c>
      <c r="F166" s="14">
        <v>88</v>
      </c>
      <c r="G166" s="8">
        <f t="shared" si="2"/>
        <v>0</v>
      </c>
      <c r="H166" s="15"/>
      <c r="R166" s="11"/>
    </row>
    <row r="167" spans="1:18">
      <c r="A167" s="15"/>
      <c r="B167" s="13" t="s">
        <v>1384</v>
      </c>
      <c r="C167" s="13" t="s">
        <v>1182</v>
      </c>
      <c r="D167" s="14" t="s">
        <v>1182</v>
      </c>
      <c r="E167" s="13">
        <v>4</v>
      </c>
      <c r="F167" s="14">
        <v>4</v>
      </c>
      <c r="G167" s="8">
        <f t="shared" si="2"/>
        <v>0</v>
      </c>
      <c r="H167" s="15"/>
      <c r="R167" s="11"/>
    </row>
    <row r="168" spans="1:18">
      <c r="A168" s="15"/>
      <c r="B168" s="13" t="s">
        <v>1385</v>
      </c>
      <c r="C168" s="13" t="s">
        <v>1184</v>
      </c>
      <c r="D168" s="14" t="s">
        <v>1184</v>
      </c>
      <c r="E168" s="13">
        <v>8</v>
      </c>
      <c r="F168" s="14">
        <v>8</v>
      </c>
      <c r="G168" s="8">
        <f t="shared" si="2"/>
        <v>0</v>
      </c>
      <c r="H168" s="15"/>
      <c r="R168" s="11"/>
    </row>
    <row r="169" spans="1:18">
      <c r="A169" s="15"/>
      <c r="B169" s="13" t="s">
        <v>1386</v>
      </c>
      <c r="C169" s="13" t="s">
        <v>1387</v>
      </c>
      <c r="D169" s="14" t="s">
        <v>1387</v>
      </c>
      <c r="E169" s="13">
        <v>140</v>
      </c>
      <c r="F169" s="14">
        <v>140</v>
      </c>
      <c r="G169" s="8">
        <f t="shared" si="2"/>
        <v>0</v>
      </c>
      <c r="H169" s="15"/>
      <c r="R169" s="11"/>
    </row>
    <row r="170" spans="1:18">
      <c r="A170" s="15"/>
      <c r="B170" s="13" t="s">
        <v>1388</v>
      </c>
      <c r="C170" s="13" t="s">
        <v>1270</v>
      </c>
      <c r="D170" s="14" t="s">
        <v>1270</v>
      </c>
      <c r="E170" s="13">
        <v>144</v>
      </c>
      <c r="F170" s="14">
        <v>144</v>
      </c>
      <c r="G170" s="8">
        <f t="shared" si="2"/>
        <v>0</v>
      </c>
      <c r="H170" s="15"/>
      <c r="R170" s="11"/>
    </row>
    <row r="171" spans="1:18">
      <c r="A171" s="15"/>
      <c r="B171" s="13" t="s">
        <v>1389</v>
      </c>
      <c r="C171" s="13" t="s">
        <v>1259</v>
      </c>
      <c r="D171" s="14" t="s">
        <v>1259</v>
      </c>
      <c r="E171" s="13">
        <v>344</v>
      </c>
      <c r="F171" s="14">
        <v>344</v>
      </c>
      <c r="G171" s="8">
        <f t="shared" si="2"/>
        <v>0</v>
      </c>
      <c r="H171" s="15"/>
      <c r="R171" s="11"/>
    </row>
    <row r="172" spans="1:18">
      <c r="A172" s="15"/>
      <c r="B172" s="13" t="s">
        <v>1390</v>
      </c>
      <c r="C172" s="13" t="s">
        <v>1391</v>
      </c>
      <c r="D172" s="14" t="s">
        <v>1391</v>
      </c>
      <c r="E172" s="13">
        <v>1.1</v>
      </c>
      <c r="F172" s="14">
        <v>1.1</v>
      </c>
      <c r="G172" s="8">
        <f t="shared" si="2"/>
        <v>0</v>
      </c>
      <c r="H172" s="15"/>
      <c r="R172" s="11"/>
    </row>
    <row r="173" spans="1:18">
      <c r="A173" s="15"/>
      <c r="B173" s="13" t="s">
        <v>1392</v>
      </c>
      <c r="C173" s="13" t="s">
        <v>1391</v>
      </c>
      <c r="D173" s="14" t="s">
        <v>1391</v>
      </c>
      <c r="E173" s="13">
        <v>1.1</v>
      </c>
      <c r="F173" s="14">
        <v>1.1</v>
      </c>
      <c r="G173" s="8">
        <f t="shared" si="2"/>
        <v>0</v>
      </c>
      <c r="H173" s="15"/>
      <c r="R173" s="11"/>
    </row>
    <row r="174" spans="1:18">
      <c r="A174" s="15"/>
      <c r="B174" s="13" t="s">
        <v>1393</v>
      </c>
      <c r="C174" s="13" t="s">
        <v>1394</v>
      </c>
      <c r="D174" s="14" t="s">
        <v>1394</v>
      </c>
      <c r="E174" s="13">
        <v>3.6</v>
      </c>
      <c r="F174" s="14">
        <v>3.6</v>
      </c>
      <c r="G174" s="8">
        <f t="shared" si="2"/>
        <v>0</v>
      </c>
      <c r="H174" s="15"/>
      <c r="R174" s="11"/>
    </row>
    <row r="175" spans="1:18">
      <c r="A175" s="15"/>
      <c r="B175" s="13" t="s">
        <v>1395</v>
      </c>
      <c r="C175" s="13" t="s">
        <v>1368</v>
      </c>
      <c r="D175" s="14" t="s">
        <v>1368</v>
      </c>
      <c r="E175" s="13">
        <v>48</v>
      </c>
      <c r="F175" s="14">
        <v>48</v>
      </c>
      <c r="G175" s="8">
        <f t="shared" si="2"/>
        <v>0</v>
      </c>
      <c r="H175" s="15"/>
      <c r="R175" s="11"/>
    </row>
    <row r="176" spans="1:18">
      <c r="A176" s="15"/>
      <c r="B176" s="13" t="s">
        <v>1396</v>
      </c>
      <c r="C176" s="13" t="s">
        <v>1132</v>
      </c>
      <c r="D176" s="14" t="s">
        <v>1132</v>
      </c>
      <c r="E176" s="13">
        <v>52</v>
      </c>
      <c r="F176" s="14">
        <v>52</v>
      </c>
      <c r="G176" s="8">
        <f t="shared" si="2"/>
        <v>0</v>
      </c>
      <c r="H176" s="15"/>
      <c r="R176" s="11"/>
    </row>
    <row r="177" spans="1:18">
      <c r="A177" s="15"/>
      <c r="B177" s="13" t="s">
        <v>1397</v>
      </c>
      <c r="C177" s="13" t="s">
        <v>1289</v>
      </c>
      <c r="D177" s="14" t="s">
        <v>1289</v>
      </c>
      <c r="E177" s="13">
        <v>136</v>
      </c>
      <c r="F177" s="14">
        <v>136</v>
      </c>
      <c r="G177" s="8">
        <f t="shared" si="2"/>
        <v>0</v>
      </c>
      <c r="H177" s="15"/>
      <c r="R177" s="11"/>
    </row>
    <row r="178" spans="1:18">
      <c r="A178" s="15"/>
      <c r="B178" s="13" t="s">
        <v>1398</v>
      </c>
      <c r="C178" s="13" t="s">
        <v>1399</v>
      </c>
      <c r="D178" s="14" t="s">
        <v>1399</v>
      </c>
      <c r="E178" s="13">
        <v>600</v>
      </c>
      <c r="F178" s="14">
        <v>600</v>
      </c>
      <c r="G178" s="8">
        <f t="shared" si="2"/>
        <v>0</v>
      </c>
      <c r="H178" s="15"/>
      <c r="R178" s="11"/>
    </row>
    <row r="179" spans="1:18">
      <c r="A179" s="15"/>
      <c r="B179" s="13" t="s">
        <v>1400</v>
      </c>
      <c r="C179" s="13" t="s">
        <v>1401</v>
      </c>
      <c r="D179" s="14" t="s">
        <v>1401</v>
      </c>
      <c r="E179" s="13">
        <v>604</v>
      </c>
      <c r="F179" s="14">
        <v>604</v>
      </c>
      <c r="G179" s="8">
        <f t="shared" si="2"/>
        <v>0</v>
      </c>
      <c r="H179" s="15"/>
      <c r="R179" s="11"/>
    </row>
    <row r="180" spans="1:18">
      <c r="A180" s="15"/>
      <c r="B180" s="13" t="s">
        <v>1402</v>
      </c>
      <c r="C180" s="13" t="s">
        <v>1403</v>
      </c>
      <c r="D180" s="14" t="s">
        <v>1403</v>
      </c>
      <c r="E180" s="13">
        <v>2.3</v>
      </c>
      <c r="F180" s="14">
        <v>2.3</v>
      </c>
      <c r="G180" s="8">
        <f t="shared" si="2"/>
        <v>0</v>
      </c>
      <c r="H180" s="15"/>
      <c r="R180" s="11"/>
    </row>
    <row r="181" spans="1:18">
      <c r="A181" s="15"/>
      <c r="B181" s="13" t="s">
        <v>1404</v>
      </c>
      <c r="C181" s="13" t="s">
        <v>1403</v>
      </c>
      <c r="D181" s="14" t="s">
        <v>1403</v>
      </c>
      <c r="E181" s="13">
        <v>2.3</v>
      </c>
      <c r="F181" s="14">
        <v>2.3</v>
      </c>
      <c r="G181" s="8">
        <f t="shared" si="2"/>
        <v>0</v>
      </c>
      <c r="H181" s="15"/>
      <c r="R181" s="11"/>
    </row>
    <row r="182" spans="1:18">
      <c r="A182" s="15"/>
      <c r="B182" s="13" t="s">
        <v>1405</v>
      </c>
      <c r="C182" s="13" t="s">
        <v>1406</v>
      </c>
      <c r="D182" s="14" t="s">
        <v>1406</v>
      </c>
      <c r="E182" s="13">
        <v>9</v>
      </c>
      <c r="F182" s="14">
        <v>9</v>
      </c>
      <c r="G182" s="8">
        <f t="shared" si="2"/>
        <v>0</v>
      </c>
      <c r="H182" s="15"/>
      <c r="R182" s="11"/>
    </row>
    <row r="183" spans="1:18">
      <c r="A183" s="15"/>
      <c r="B183" s="13" t="s">
        <v>1407</v>
      </c>
      <c r="C183" s="13" t="s">
        <v>1408</v>
      </c>
      <c r="D183" s="14" t="s">
        <v>1408</v>
      </c>
      <c r="E183" s="13">
        <v>648</v>
      </c>
      <c r="F183" s="14">
        <v>648</v>
      </c>
      <c r="G183" s="8">
        <f t="shared" si="2"/>
        <v>0</v>
      </c>
      <c r="H183" s="15"/>
      <c r="R183" s="11"/>
    </row>
    <row r="184" spans="1:18">
      <c r="A184" s="15"/>
      <c r="B184" s="13" t="s">
        <v>1409</v>
      </c>
      <c r="C184" s="13" t="s">
        <v>1310</v>
      </c>
      <c r="D184" s="14" t="s">
        <v>1310</v>
      </c>
      <c r="E184" s="13">
        <v>652</v>
      </c>
      <c r="F184" s="14">
        <v>652</v>
      </c>
      <c r="G184" s="8">
        <f t="shared" si="2"/>
        <v>0</v>
      </c>
      <c r="H184" s="15"/>
      <c r="R184" s="11"/>
    </row>
    <row r="185" spans="1:18">
      <c r="A185" s="15"/>
      <c r="B185" s="13" t="s">
        <v>1410</v>
      </c>
      <c r="C185" s="13" t="s">
        <v>1188</v>
      </c>
      <c r="D185" s="14" t="s">
        <v>1188</v>
      </c>
      <c r="E185" s="13">
        <v>76</v>
      </c>
      <c r="F185" s="14">
        <v>76</v>
      </c>
      <c r="G185" s="8">
        <f t="shared" si="2"/>
        <v>0</v>
      </c>
      <c r="H185" s="15"/>
      <c r="M185" s="11"/>
      <c r="R185" s="11"/>
    </row>
    <row r="186" spans="1:18">
      <c r="A186" s="15"/>
      <c r="B186" s="13" t="s">
        <v>1411</v>
      </c>
      <c r="C186" s="13" t="s">
        <v>1355</v>
      </c>
      <c r="D186" s="14" t="s">
        <v>1355</v>
      </c>
      <c r="E186" s="13">
        <v>80</v>
      </c>
      <c r="F186" s="14">
        <v>80</v>
      </c>
      <c r="G186" s="8">
        <f t="shared" si="2"/>
        <v>0</v>
      </c>
      <c r="H186" s="15"/>
      <c r="M186" s="11"/>
      <c r="R186" s="11"/>
    </row>
    <row r="187" spans="1:18">
      <c r="A187" s="15"/>
      <c r="B187" s="13" t="s">
        <v>1412</v>
      </c>
      <c r="C187" s="13" t="s">
        <v>1413</v>
      </c>
      <c r="D187" s="14" t="s">
        <v>1414</v>
      </c>
      <c r="E187" s="13">
        <v>254</v>
      </c>
      <c r="F187" s="14">
        <v>241</v>
      </c>
      <c r="G187" s="16">
        <f t="shared" si="2"/>
        <v>0.0539419087136929</v>
      </c>
      <c r="H187" s="15"/>
      <c r="R187" s="11"/>
    </row>
    <row r="188" spans="1:18">
      <c r="A188" s="15"/>
      <c r="B188" s="13" t="s">
        <v>1415</v>
      </c>
      <c r="C188" s="13" t="s">
        <v>1323</v>
      </c>
      <c r="D188" s="14" t="s">
        <v>1323</v>
      </c>
      <c r="E188" s="13">
        <v>2.4</v>
      </c>
      <c r="F188" s="14">
        <v>2.4</v>
      </c>
      <c r="G188" s="8">
        <f t="shared" si="2"/>
        <v>0</v>
      </c>
      <c r="H188" s="15"/>
      <c r="R188" s="11"/>
    </row>
    <row r="189" spans="1:18">
      <c r="A189" s="15"/>
      <c r="B189" s="13" t="s">
        <v>1416</v>
      </c>
      <c r="C189" s="13" t="s">
        <v>1323</v>
      </c>
      <c r="D189" s="14" t="s">
        <v>1323</v>
      </c>
      <c r="E189" s="13">
        <v>2.4</v>
      </c>
      <c r="F189" s="14">
        <v>2.4</v>
      </c>
      <c r="G189" s="8">
        <f t="shared" si="2"/>
        <v>0</v>
      </c>
      <c r="H189" s="15"/>
      <c r="R189" s="11"/>
    </row>
    <row r="190" spans="1:18">
      <c r="A190" s="15"/>
      <c r="B190" s="13" t="s">
        <v>1417</v>
      </c>
      <c r="C190" s="13" t="s">
        <v>1197</v>
      </c>
      <c r="D190" s="14" t="s">
        <v>1197</v>
      </c>
      <c r="E190" s="13">
        <v>64</v>
      </c>
      <c r="F190" s="14">
        <v>64</v>
      </c>
      <c r="G190" s="8">
        <f t="shared" si="2"/>
        <v>0</v>
      </c>
      <c r="H190" s="15"/>
      <c r="R190" s="11"/>
    </row>
    <row r="191" spans="1:18">
      <c r="A191" s="15"/>
      <c r="B191" s="13" t="s">
        <v>1418</v>
      </c>
      <c r="C191" s="13" t="s">
        <v>1205</v>
      </c>
      <c r="D191" s="14" t="s">
        <v>1205</v>
      </c>
      <c r="E191" s="13">
        <v>68</v>
      </c>
      <c r="F191" s="14">
        <v>68</v>
      </c>
      <c r="G191" s="8">
        <f t="shared" si="2"/>
        <v>0</v>
      </c>
      <c r="H191" s="15"/>
      <c r="R191" s="11"/>
    </row>
    <row r="192" spans="1:18">
      <c r="A192" s="15"/>
      <c r="B192" s="13" t="s">
        <v>1419</v>
      </c>
      <c r="C192" s="13" t="s">
        <v>1420</v>
      </c>
      <c r="D192" s="14" t="s">
        <v>1421</v>
      </c>
      <c r="E192" s="13">
        <v>36</v>
      </c>
      <c r="F192" s="14">
        <v>34</v>
      </c>
      <c r="G192" s="16">
        <f t="shared" si="2"/>
        <v>0.0588235294117647</v>
      </c>
      <c r="H192" s="15"/>
      <c r="R192" s="11"/>
    </row>
    <row r="193" spans="1:18">
      <c r="A193" s="15"/>
      <c r="B193" s="13" t="s">
        <v>1422</v>
      </c>
      <c r="C193" s="13" t="s">
        <v>1420</v>
      </c>
      <c r="D193" s="14" t="s">
        <v>1421</v>
      </c>
      <c r="E193" s="13">
        <v>36</v>
      </c>
      <c r="F193" s="14">
        <v>34</v>
      </c>
      <c r="G193" s="16">
        <f t="shared" si="2"/>
        <v>0.0588235294117647</v>
      </c>
      <c r="H193" s="15"/>
      <c r="R193" s="11"/>
    </row>
    <row r="194" spans="1:18">
      <c r="A194" s="15"/>
      <c r="B194" s="13" t="s">
        <v>1423</v>
      </c>
      <c r="C194" s="13" t="s">
        <v>1420</v>
      </c>
      <c r="D194" s="14" t="s">
        <v>1421</v>
      </c>
      <c r="E194" s="13">
        <v>36</v>
      </c>
      <c r="F194" s="14">
        <v>34</v>
      </c>
      <c r="G194" s="16">
        <f t="shared" ref="G194:G257" si="3">(E194-F194)/F194</f>
        <v>0.0588235294117647</v>
      </c>
      <c r="H194" s="15"/>
      <c r="R194" s="11"/>
    </row>
    <row r="195" spans="1:18">
      <c r="A195" s="15"/>
      <c r="B195" s="13" t="s">
        <v>1424</v>
      </c>
      <c r="C195" s="13" t="s">
        <v>1420</v>
      </c>
      <c r="D195" s="14" t="s">
        <v>1421</v>
      </c>
      <c r="E195" s="13">
        <v>36</v>
      </c>
      <c r="F195" s="14">
        <v>34</v>
      </c>
      <c r="G195" s="16">
        <f t="shared" si="3"/>
        <v>0.0588235294117647</v>
      </c>
      <c r="H195" s="15"/>
      <c r="R195" s="11"/>
    </row>
    <row r="196" spans="1:18">
      <c r="A196" s="15"/>
      <c r="B196" s="13" t="s">
        <v>1425</v>
      </c>
      <c r="C196" s="13" t="s">
        <v>1420</v>
      </c>
      <c r="D196" s="14" t="s">
        <v>1421</v>
      </c>
      <c r="E196" s="13">
        <v>36</v>
      </c>
      <c r="F196" s="14">
        <v>34</v>
      </c>
      <c r="G196" s="16">
        <f t="shared" si="3"/>
        <v>0.0588235294117647</v>
      </c>
      <c r="H196" s="15"/>
      <c r="R196" s="11"/>
    </row>
    <row r="197" spans="1:18">
      <c r="A197" s="15"/>
      <c r="B197" s="13" t="s">
        <v>1426</v>
      </c>
      <c r="C197" s="13" t="s">
        <v>1420</v>
      </c>
      <c r="D197" s="14" t="s">
        <v>1421</v>
      </c>
      <c r="E197" s="13">
        <v>36</v>
      </c>
      <c r="F197" s="14">
        <v>34</v>
      </c>
      <c r="G197" s="16">
        <f t="shared" si="3"/>
        <v>0.0588235294117647</v>
      </c>
      <c r="H197" s="15"/>
      <c r="R197" s="11"/>
    </row>
    <row r="198" spans="1:18">
      <c r="A198" s="15"/>
      <c r="B198" s="13" t="s">
        <v>1427</v>
      </c>
      <c r="C198" s="13" t="s">
        <v>1399</v>
      </c>
      <c r="D198" s="14" t="s">
        <v>1399</v>
      </c>
      <c r="E198" s="13">
        <v>600</v>
      </c>
      <c r="F198" s="14">
        <v>600</v>
      </c>
      <c r="G198" s="8">
        <f t="shared" si="3"/>
        <v>0</v>
      </c>
      <c r="H198" s="15"/>
      <c r="R198" s="11"/>
    </row>
    <row r="199" spans="1:18">
      <c r="A199" s="15"/>
      <c r="B199" s="13" t="s">
        <v>1428</v>
      </c>
      <c r="C199" s="13" t="s">
        <v>1401</v>
      </c>
      <c r="D199" s="14" t="s">
        <v>1401</v>
      </c>
      <c r="E199" s="13">
        <v>604</v>
      </c>
      <c r="F199" s="14">
        <v>604</v>
      </c>
      <c r="G199" s="8">
        <f t="shared" si="3"/>
        <v>0</v>
      </c>
      <c r="H199" s="15"/>
      <c r="R199" s="11"/>
    </row>
    <row r="200" spans="1:18">
      <c r="A200" s="15"/>
      <c r="B200" s="13" t="s">
        <v>1429</v>
      </c>
      <c r="C200" s="13" t="s">
        <v>1233</v>
      </c>
      <c r="D200" s="14" t="s">
        <v>1233</v>
      </c>
      <c r="E200" s="13">
        <v>2.1</v>
      </c>
      <c r="F200" s="14">
        <v>2.1</v>
      </c>
      <c r="G200" s="8">
        <f t="shared" si="3"/>
        <v>0</v>
      </c>
      <c r="H200" s="15"/>
      <c r="R200" s="11"/>
    </row>
    <row r="201" spans="1:18">
      <c r="A201" s="15"/>
      <c r="B201" s="13" t="s">
        <v>1430</v>
      </c>
      <c r="C201" s="13" t="s">
        <v>1233</v>
      </c>
      <c r="D201" s="14" t="s">
        <v>1233</v>
      </c>
      <c r="E201" s="13">
        <v>2.1</v>
      </c>
      <c r="F201" s="14">
        <v>2.1</v>
      </c>
      <c r="G201" s="8">
        <f t="shared" si="3"/>
        <v>0</v>
      </c>
      <c r="H201" s="15"/>
      <c r="R201" s="11"/>
    </row>
    <row r="202" spans="1:18">
      <c r="A202" s="15"/>
      <c r="B202" s="13" t="s">
        <v>1431</v>
      </c>
      <c r="C202" s="13" t="s">
        <v>1432</v>
      </c>
      <c r="D202" s="14" t="s">
        <v>1432</v>
      </c>
      <c r="E202" s="13">
        <v>5.3</v>
      </c>
      <c r="F202" s="14">
        <v>5.3</v>
      </c>
      <c r="G202" s="8">
        <f t="shared" si="3"/>
        <v>0</v>
      </c>
      <c r="H202" s="15"/>
      <c r="R202" s="11"/>
    </row>
    <row r="203" spans="1:18">
      <c r="A203" s="15"/>
      <c r="B203" s="13" t="s">
        <v>1433</v>
      </c>
      <c r="C203" s="13" t="s">
        <v>1228</v>
      </c>
      <c r="D203" s="14" t="s">
        <v>1228</v>
      </c>
      <c r="E203" s="13">
        <v>60</v>
      </c>
      <c r="F203" s="14">
        <v>60</v>
      </c>
      <c r="G203" s="8">
        <f t="shared" si="3"/>
        <v>0</v>
      </c>
      <c r="H203" s="15"/>
      <c r="R203" s="11"/>
    </row>
    <row r="204" spans="1:18">
      <c r="A204" s="15"/>
      <c r="B204" s="13" t="s">
        <v>1434</v>
      </c>
      <c r="C204" s="13" t="s">
        <v>1197</v>
      </c>
      <c r="D204" s="14" t="s">
        <v>1197</v>
      </c>
      <c r="E204" s="13">
        <v>64</v>
      </c>
      <c r="F204" s="14">
        <v>64</v>
      </c>
      <c r="G204" s="8">
        <f t="shared" si="3"/>
        <v>0</v>
      </c>
      <c r="H204" s="15"/>
      <c r="R204" s="11"/>
    </row>
    <row r="205" spans="1:18">
      <c r="A205" s="15"/>
      <c r="B205" s="13" t="s">
        <v>1435</v>
      </c>
      <c r="C205" s="13" t="s">
        <v>1436</v>
      </c>
      <c r="D205" s="14" t="s">
        <v>1436</v>
      </c>
      <c r="E205" s="13">
        <v>192</v>
      </c>
      <c r="F205" s="14">
        <v>192</v>
      </c>
      <c r="G205" s="8">
        <f t="shared" si="3"/>
        <v>0</v>
      </c>
      <c r="H205" s="15"/>
      <c r="R205" s="11"/>
    </row>
    <row r="206" spans="1:18">
      <c r="A206" s="15"/>
      <c r="B206" s="13" t="s">
        <v>1437</v>
      </c>
      <c r="C206" s="13" t="s">
        <v>1205</v>
      </c>
      <c r="D206" s="14" t="s">
        <v>1205</v>
      </c>
      <c r="E206" s="13">
        <v>68</v>
      </c>
      <c r="F206" s="14">
        <v>68</v>
      </c>
      <c r="G206" s="8">
        <f t="shared" si="3"/>
        <v>0</v>
      </c>
      <c r="H206" s="15"/>
      <c r="R206" s="11"/>
    </row>
    <row r="207" spans="1:18">
      <c r="A207" s="15"/>
      <c r="B207" s="13" t="s">
        <v>1438</v>
      </c>
      <c r="C207" s="13" t="s">
        <v>1159</v>
      </c>
      <c r="D207" s="14" t="s">
        <v>1159</v>
      </c>
      <c r="E207" s="13">
        <v>72</v>
      </c>
      <c r="F207" s="14">
        <v>72</v>
      </c>
      <c r="G207" s="8">
        <f t="shared" si="3"/>
        <v>0</v>
      </c>
      <c r="H207" s="15"/>
      <c r="R207" s="11"/>
    </row>
    <row r="208" spans="1:18">
      <c r="A208" s="15"/>
      <c r="B208" s="13" t="s">
        <v>1439</v>
      </c>
      <c r="C208" s="13" t="s">
        <v>1440</v>
      </c>
      <c r="D208" s="14" t="s">
        <v>1440</v>
      </c>
      <c r="E208" s="13">
        <v>460</v>
      </c>
      <c r="F208" s="14">
        <v>460</v>
      </c>
      <c r="G208" s="8">
        <f t="shared" si="3"/>
        <v>0</v>
      </c>
      <c r="H208" s="15"/>
      <c r="R208" s="11"/>
    </row>
    <row r="209" spans="1:18">
      <c r="A209" s="15"/>
      <c r="B209" s="13" t="s">
        <v>1441</v>
      </c>
      <c r="C209" s="13" t="s">
        <v>1368</v>
      </c>
      <c r="D209" s="14" t="s">
        <v>1368</v>
      </c>
      <c r="E209" s="13">
        <v>48</v>
      </c>
      <c r="F209" s="14">
        <v>48</v>
      </c>
      <c r="G209" s="8">
        <f t="shared" si="3"/>
        <v>0</v>
      </c>
      <c r="H209" s="15"/>
      <c r="R209" s="11"/>
    </row>
    <row r="210" spans="1:18">
      <c r="A210" s="15"/>
      <c r="B210" s="13" t="s">
        <v>1442</v>
      </c>
      <c r="C210" s="13" t="s">
        <v>1132</v>
      </c>
      <c r="D210" s="14" t="s">
        <v>1132</v>
      </c>
      <c r="E210" s="13">
        <v>52</v>
      </c>
      <c r="F210" s="14">
        <v>52</v>
      </c>
      <c r="G210" s="8">
        <f t="shared" si="3"/>
        <v>0</v>
      </c>
      <c r="H210" s="15"/>
      <c r="R210" s="11"/>
    </row>
    <row r="211" spans="1:18">
      <c r="A211" s="15"/>
      <c r="B211" s="13" t="s">
        <v>1443</v>
      </c>
      <c r="C211" s="13" t="s">
        <v>1355</v>
      </c>
      <c r="D211" s="14" t="s">
        <v>1355</v>
      </c>
      <c r="E211" s="13">
        <v>80</v>
      </c>
      <c r="F211" s="14">
        <v>80</v>
      </c>
      <c r="G211" s="8">
        <f t="shared" si="3"/>
        <v>0</v>
      </c>
      <c r="H211" s="15"/>
      <c r="R211" s="11"/>
    </row>
    <row r="212" spans="1:18">
      <c r="A212" s="15"/>
      <c r="B212" s="13" t="s">
        <v>1444</v>
      </c>
      <c r="C212" s="13" t="s">
        <v>1157</v>
      </c>
      <c r="D212" s="14" t="s">
        <v>1157</v>
      </c>
      <c r="E212" s="13">
        <v>44</v>
      </c>
      <c r="F212" s="14">
        <v>44</v>
      </c>
      <c r="G212" s="8">
        <f t="shared" si="3"/>
        <v>0</v>
      </c>
      <c r="H212" s="15"/>
      <c r="R212" s="11"/>
    </row>
    <row r="213" spans="1:18">
      <c r="A213" s="15"/>
      <c r="B213" s="13" t="s">
        <v>1445</v>
      </c>
      <c r="C213" s="13" t="s">
        <v>1368</v>
      </c>
      <c r="D213" s="14" t="s">
        <v>1368</v>
      </c>
      <c r="E213" s="13">
        <v>48</v>
      </c>
      <c r="F213" s="14">
        <v>48</v>
      </c>
      <c r="G213" s="8">
        <f t="shared" si="3"/>
        <v>0</v>
      </c>
      <c r="H213" s="15"/>
      <c r="R213" s="11"/>
    </row>
    <row r="214" spans="1:18">
      <c r="A214" s="15"/>
      <c r="B214" s="13" t="s">
        <v>1446</v>
      </c>
      <c r="C214" s="13" t="s">
        <v>1355</v>
      </c>
      <c r="D214" s="14" t="s">
        <v>1355</v>
      </c>
      <c r="E214" s="13">
        <v>80</v>
      </c>
      <c r="F214" s="14">
        <v>80</v>
      </c>
      <c r="G214" s="8">
        <f t="shared" si="3"/>
        <v>0</v>
      </c>
      <c r="H214" s="15"/>
      <c r="R214" s="11"/>
    </row>
    <row r="215" spans="1:18">
      <c r="A215" s="15"/>
      <c r="B215" s="13" t="s">
        <v>1447</v>
      </c>
      <c r="C215" s="13" t="s">
        <v>1448</v>
      </c>
      <c r="D215" s="14" t="s">
        <v>1448</v>
      </c>
      <c r="E215" s="13">
        <v>3.1</v>
      </c>
      <c r="F215" s="14">
        <v>3.1</v>
      </c>
      <c r="G215" s="8">
        <f t="shared" si="3"/>
        <v>0</v>
      </c>
      <c r="H215" s="15"/>
      <c r="R215" s="11"/>
    </row>
    <row r="216" spans="1:18">
      <c r="A216" s="15"/>
      <c r="B216" s="13" t="s">
        <v>1449</v>
      </c>
      <c r="C216" s="13" t="s">
        <v>1448</v>
      </c>
      <c r="D216" s="14" t="s">
        <v>1448</v>
      </c>
      <c r="E216" s="13">
        <v>3.1</v>
      </c>
      <c r="F216" s="14">
        <v>3.1</v>
      </c>
      <c r="G216" s="8">
        <f t="shared" si="3"/>
        <v>0</v>
      </c>
      <c r="H216" s="15"/>
      <c r="R216" s="11"/>
    </row>
    <row r="217" spans="1:18">
      <c r="A217" s="15"/>
      <c r="B217" s="13" t="s">
        <v>1450</v>
      </c>
      <c r="C217" s="13" t="s">
        <v>1451</v>
      </c>
      <c r="D217" s="14" t="s">
        <v>1451</v>
      </c>
      <c r="E217" s="13">
        <v>5.1</v>
      </c>
      <c r="F217" s="14">
        <v>5.1</v>
      </c>
      <c r="G217" s="8">
        <f t="shared" si="3"/>
        <v>0</v>
      </c>
      <c r="H217" s="15"/>
      <c r="R217" s="11"/>
    </row>
    <row r="218" spans="1:18">
      <c r="A218" s="15"/>
      <c r="B218" s="13" t="s">
        <v>1452</v>
      </c>
      <c r="C218" s="13" t="s">
        <v>1453</v>
      </c>
      <c r="D218" s="14" t="s">
        <v>1453</v>
      </c>
      <c r="E218" s="13">
        <v>12</v>
      </c>
      <c r="F218" s="14">
        <v>12</v>
      </c>
      <c r="G218" s="8">
        <f t="shared" si="3"/>
        <v>0</v>
      </c>
      <c r="H218" s="15"/>
      <c r="R218" s="11"/>
    </row>
    <row r="219" spans="1:18">
      <c r="A219" s="15"/>
      <c r="B219" s="13" t="s">
        <v>1454</v>
      </c>
      <c r="C219" s="13" t="s">
        <v>1394</v>
      </c>
      <c r="D219" s="14" t="s">
        <v>1394</v>
      </c>
      <c r="E219" s="13">
        <v>3.6</v>
      </c>
      <c r="F219" s="14">
        <v>3.6</v>
      </c>
      <c r="G219" s="8">
        <f t="shared" si="3"/>
        <v>0</v>
      </c>
      <c r="H219" s="15"/>
      <c r="R219" s="11"/>
    </row>
    <row r="220" spans="1:18">
      <c r="A220" s="15"/>
      <c r="B220" s="13" t="s">
        <v>1455</v>
      </c>
      <c r="C220" s="13" t="s">
        <v>1394</v>
      </c>
      <c r="D220" s="14" t="s">
        <v>1394</v>
      </c>
      <c r="E220" s="13">
        <v>3.6</v>
      </c>
      <c r="F220" s="14">
        <v>3.6</v>
      </c>
      <c r="G220" s="8">
        <f t="shared" si="3"/>
        <v>0</v>
      </c>
      <c r="H220" s="15"/>
      <c r="R220" s="11"/>
    </row>
    <row r="221" spans="1:18">
      <c r="A221" s="15"/>
      <c r="B221" s="13" t="s">
        <v>1456</v>
      </c>
      <c r="C221" s="13" t="s">
        <v>1457</v>
      </c>
      <c r="D221" s="14" t="s">
        <v>1457</v>
      </c>
      <c r="E221" s="13">
        <v>12</v>
      </c>
      <c r="F221" s="14">
        <v>12</v>
      </c>
      <c r="G221" s="8">
        <f t="shared" si="3"/>
        <v>0</v>
      </c>
      <c r="H221" s="15"/>
      <c r="R221" s="11"/>
    </row>
    <row r="222" spans="1:18">
      <c r="A222" s="15"/>
      <c r="B222" s="13" t="s">
        <v>1458</v>
      </c>
      <c r="C222" s="13" t="s">
        <v>1459</v>
      </c>
      <c r="D222" s="14" t="s">
        <v>1457</v>
      </c>
      <c r="E222" s="13">
        <v>1.5</v>
      </c>
      <c r="F222" s="14">
        <v>12</v>
      </c>
      <c r="G222" s="8">
        <f t="shared" si="3"/>
        <v>-0.875</v>
      </c>
      <c r="H222" s="15"/>
      <c r="R222" s="11"/>
    </row>
    <row r="223" spans="1:18">
      <c r="A223" s="15"/>
      <c r="B223" s="13" t="s">
        <v>1460</v>
      </c>
      <c r="C223" s="13" t="s">
        <v>1459</v>
      </c>
      <c r="D223" s="14" t="s">
        <v>1457</v>
      </c>
      <c r="E223" s="13">
        <v>1.5</v>
      </c>
      <c r="F223" s="14">
        <v>12</v>
      </c>
      <c r="G223" s="8">
        <f t="shared" si="3"/>
        <v>-0.875</v>
      </c>
      <c r="H223" s="15"/>
      <c r="R223" s="11"/>
    </row>
    <row r="224" spans="1:18">
      <c r="A224" s="15"/>
      <c r="B224" s="13" t="s">
        <v>1461</v>
      </c>
      <c r="C224" s="13" t="s">
        <v>1462</v>
      </c>
      <c r="D224" s="14" t="s">
        <v>1457</v>
      </c>
      <c r="E224" s="13">
        <v>10</v>
      </c>
      <c r="F224" s="14">
        <v>12</v>
      </c>
      <c r="G224" s="8">
        <f t="shared" si="3"/>
        <v>-0.166666666666667</v>
      </c>
      <c r="H224" s="15"/>
      <c r="R224" s="11"/>
    </row>
    <row r="225" spans="1:18">
      <c r="A225" s="15"/>
      <c r="B225" s="13" t="s">
        <v>1463</v>
      </c>
      <c r="C225" s="13" t="s">
        <v>1462</v>
      </c>
      <c r="D225" s="14" t="s">
        <v>1457</v>
      </c>
      <c r="E225" s="13">
        <v>10</v>
      </c>
      <c r="F225" s="14">
        <v>12</v>
      </c>
      <c r="G225" s="8">
        <f t="shared" si="3"/>
        <v>-0.166666666666667</v>
      </c>
      <c r="H225" s="15"/>
      <c r="R225" s="11"/>
    </row>
    <row r="226" spans="1:18">
      <c r="A226" s="15"/>
      <c r="B226" s="13" t="s">
        <v>1464</v>
      </c>
      <c r="C226" s="13" t="s">
        <v>1462</v>
      </c>
      <c r="D226" s="14" t="s">
        <v>1457</v>
      </c>
      <c r="E226" s="13">
        <v>10</v>
      </c>
      <c r="F226" s="14">
        <v>12</v>
      </c>
      <c r="G226" s="8">
        <f t="shared" si="3"/>
        <v>-0.166666666666667</v>
      </c>
      <c r="H226" s="15"/>
      <c r="R226" s="11"/>
    </row>
    <row r="227" spans="1:18">
      <c r="A227" s="15"/>
      <c r="B227" s="13" t="s">
        <v>1465</v>
      </c>
      <c r="C227" s="13" t="s">
        <v>1462</v>
      </c>
      <c r="D227" s="14" t="s">
        <v>1457</v>
      </c>
      <c r="E227" s="13">
        <v>10</v>
      </c>
      <c r="F227" s="14">
        <v>12</v>
      </c>
      <c r="G227" s="8">
        <f t="shared" si="3"/>
        <v>-0.166666666666667</v>
      </c>
      <c r="H227" s="15"/>
      <c r="R227" s="11"/>
    </row>
    <row r="228" spans="1:18">
      <c r="A228" s="15"/>
      <c r="B228" s="13" t="s">
        <v>1466</v>
      </c>
      <c r="C228" s="13" t="s">
        <v>1403</v>
      </c>
      <c r="D228" s="14" t="s">
        <v>1403</v>
      </c>
      <c r="E228" s="13">
        <v>2.3</v>
      </c>
      <c r="F228" s="14">
        <v>2.3</v>
      </c>
      <c r="G228" s="8">
        <f t="shared" si="3"/>
        <v>0</v>
      </c>
      <c r="H228" s="15"/>
      <c r="R228" s="11"/>
    </row>
    <row r="229" spans="1:18">
      <c r="A229" s="15"/>
      <c r="B229" s="13" t="s">
        <v>1467</v>
      </c>
      <c r="C229" s="13" t="s">
        <v>1403</v>
      </c>
      <c r="D229" s="14" t="s">
        <v>1403</v>
      </c>
      <c r="E229" s="13">
        <v>2.3</v>
      </c>
      <c r="F229" s="14">
        <v>2.3</v>
      </c>
      <c r="G229" s="8">
        <f t="shared" si="3"/>
        <v>0</v>
      </c>
      <c r="H229" s="15"/>
      <c r="R229" s="11"/>
    </row>
    <row r="230" spans="1:18">
      <c r="A230" s="15"/>
      <c r="B230" s="13" t="s">
        <v>1468</v>
      </c>
      <c r="C230" s="13" t="s">
        <v>1469</v>
      </c>
      <c r="D230" s="14" t="s">
        <v>1469</v>
      </c>
      <c r="E230" s="13">
        <v>7.1</v>
      </c>
      <c r="F230" s="14">
        <v>7.1</v>
      </c>
      <c r="G230" s="8">
        <f t="shared" si="3"/>
        <v>0</v>
      </c>
      <c r="H230" s="15"/>
      <c r="R230" s="11"/>
    </row>
    <row r="231" spans="1:18">
      <c r="A231" s="15"/>
      <c r="B231" s="13" t="s">
        <v>1470</v>
      </c>
      <c r="C231" s="13" t="s">
        <v>1375</v>
      </c>
      <c r="D231" s="14" t="s">
        <v>1375</v>
      </c>
      <c r="E231" s="13">
        <v>1.9</v>
      </c>
      <c r="F231" s="14">
        <v>1.9</v>
      </c>
      <c r="G231" s="8">
        <f t="shared" si="3"/>
        <v>0</v>
      </c>
      <c r="H231" s="15"/>
      <c r="R231" s="11"/>
    </row>
    <row r="232" spans="1:18">
      <c r="A232" s="15"/>
      <c r="B232" s="13" t="s">
        <v>1471</v>
      </c>
      <c r="C232" s="13" t="s">
        <v>1375</v>
      </c>
      <c r="D232" s="14" t="s">
        <v>1375</v>
      </c>
      <c r="E232" s="13">
        <v>1.9</v>
      </c>
      <c r="F232" s="14">
        <v>1.9</v>
      </c>
      <c r="G232" s="8">
        <f t="shared" si="3"/>
        <v>0</v>
      </c>
      <c r="H232" s="15"/>
      <c r="R232" s="11"/>
    </row>
    <row r="233" spans="1:18">
      <c r="A233" s="15"/>
      <c r="B233" s="13" t="s">
        <v>1472</v>
      </c>
      <c r="C233" s="13" t="s">
        <v>1473</v>
      </c>
      <c r="D233" s="14" t="s">
        <v>1473</v>
      </c>
      <c r="E233" s="13">
        <v>3.3</v>
      </c>
      <c r="F233" s="14">
        <v>3.3</v>
      </c>
      <c r="G233" s="8">
        <f t="shared" si="3"/>
        <v>0</v>
      </c>
      <c r="H233" s="15"/>
      <c r="R233" s="11"/>
    </row>
    <row r="234" spans="1:18">
      <c r="A234" s="15"/>
      <c r="B234" s="13" t="s">
        <v>1474</v>
      </c>
      <c r="C234" s="13" t="s">
        <v>1128</v>
      </c>
      <c r="D234" s="14" t="s">
        <v>1128</v>
      </c>
      <c r="E234" s="13">
        <v>40</v>
      </c>
      <c r="F234" s="14">
        <v>40</v>
      </c>
      <c r="G234" s="8">
        <f t="shared" si="3"/>
        <v>0</v>
      </c>
      <c r="H234" s="15"/>
      <c r="R234" s="11"/>
    </row>
    <row r="235" spans="1:18">
      <c r="A235" s="15"/>
      <c r="B235" s="13" t="s">
        <v>1475</v>
      </c>
      <c r="C235" s="13" t="s">
        <v>1157</v>
      </c>
      <c r="D235" s="14" t="s">
        <v>1157</v>
      </c>
      <c r="E235" s="13">
        <v>44</v>
      </c>
      <c r="F235" s="14">
        <v>44</v>
      </c>
      <c r="G235" s="8">
        <f t="shared" si="3"/>
        <v>0</v>
      </c>
      <c r="H235" s="15"/>
      <c r="R235" s="11"/>
    </row>
    <row r="236" spans="1:18">
      <c r="A236" s="15"/>
      <c r="B236" s="13" t="s">
        <v>1476</v>
      </c>
      <c r="C236" s="13" t="s">
        <v>1477</v>
      </c>
      <c r="D236" s="14" t="s">
        <v>1477</v>
      </c>
      <c r="E236" s="13">
        <v>292</v>
      </c>
      <c r="F236" s="14">
        <v>292</v>
      </c>
      <c r="G236" s="8">
        <f t="shared" si="3"/>
        <v>0</v>
      </c>
      <c r="H236" s="15"/>
      <c r="R236" s="11"/>
    </row>
    <row r="237" spans="1:18">
      <c r="A237" s="15"/>
      <c r="B237" s="13" t="s">
        <v>1478</v>
      </c>
      <c r="C237" s="13" t="s">
        <v>1473</v>
      </c>
      <c r="D237" s="14" t="s">
        <v>1479</v>
      </c>
      <c r="E237" s="13">
        <v>3.3</v>
      </c>
      <c r="F237" s="14">
        <v>3.2</v>
      </c>
      <c r="G237" s="8">
        <f t="shared" si="3"/>
        <v>0.0312499999999999</v>
      </c>
      <c r="H237" s="15"/>
      <c r="R237" s="11"/>
    </row>
    <row r="238" spans="1:18">
      <c r="A238" s="15"/>
      <c r="B238" s="13" t="s">
        <v>1480</v>
      </c>
      <c r="C238" s="13" t="s">
        <v>1473</v>
      </c>
      <c r="D238" s="14" t="s">
        <v>1479</v>
      </c>
      <c r="E238" s="13">
        <v>3.3</v>
      </c>
      <c r="F238" s="14">
        <v>3.2</v>
      </c>
      <c r="G238" s="8">
        <f t="shared" si="3"/>
        <v>0.0312499999999999</v>
      </c>
      <c r="H238" s="15"/>
      <c r="R238" s="11"/>
    </row>
    <row r="239" spans="1:18">
      <c r="A239" s="15"/>
      <c r="B239" s="13" t="s">
        <v>1481</v>
      </c>
      <c r="C239" s="13" t="s">
        <v>1482</v>
      </c>
      <c r="D239" s="14" t="s">
        <v>1483</v>
      </c>
      <c r="E239" s="13">
        <v>7.6</v>
      </c>
      <c r="F239" s="14">
        <v>7.3</v>
      </c>
      <c r="G239" s="8">
        <f t="shared" si="3"/>
        <v>0.0410958904109589</v>
      </c>
      <c r="H239" s="15"/>
      <c r="R239" s="11"/>
    </row>
    <row r="240" spans="1:18">
      <c r="A240" s="15"/>
      <c r="B240" s="13" t="s">
        <v>1484</v>
      </c>
      <c r="C240" s="13" t="s">
        <v>1485</v>
      </c>
      <c r="D240" s="14" t="s">
        <v>1486</v>
      </c>
      <c r="E240" s="13">
        <v>588</v>
      </c>
      <c r="F240" s="14">
        <v>584</v>
      </c>
      <c r="G240" s="8">
        <f t="shared" si="3"/>
        <v>0.00684931506849315</v>
      </c>
      <c r="H240" s="15"/>
      <c r="R240" s="11"/>
    </row>
    <row r="241" spans="1:18">
      <c r="A241" s="15"/>
      <c r="B241" s="13" t="s">
        <v>1487</v>
      </c>
      <c r="C241" s="13" t="s">
        <v>1488</v>
      </c>
      <c r="D241" s="14" t="s">
        <v>1485</v>
      </c>
      <c r="E241" s="13">
        <v>592</v>
      </c>
      <c r="F241" s="14">
        <v>588</v>
      </c>
      <c r="G241" s="8">
        <f t="shared" si="3"/>
        <v>0.00680272108843537</v>
      </c>
      <c r="H241" s="15"/>
      <c r="R241" s="11"/>
    </row>
    <row r="242" spans="1:18">
      <c r="A242" s="15"/>
      <c r="B242" s="13" t="s">
        <v>1489</v>
      </c>
      <c r="C242" s="13" t="s">
        <v>1490</v>
      </c>
      <c r="D242" s="14" t="s">
        <v>1491</v>
      </c>
      <c r="E242" s="13">
        <v>872</v>
      </c>
      <c r="F242" s="14">
        <v>868</v>
      </c>
      <c r="G242" s="8">
        <f t="shared" si="3"/>
        <v>0.00460829493087558</v>
      </c>
      <c r="H242" s="15"/>
      <c r="R242" s="11"/>
    </row>
    <row r="243" spans="1:18">
      <c r="A243" s="15"/>
      <c r="B243" s="13" t="s">
        <v>1492</v>
      </c>
      <c r="C243" s="13" t="s">
        <v>1493</v>
      </c>
      <c r="D243" s="14" t="s">
        <v>1493</v>
      </c>
      <c r="E243" s="13">
        <v>3</v>
      </c>
      <c r="F243" s="14">
        <v>3</v>
      </c>
      <c r="G243" s="8">
        <f t="shared" si="3"/>
        <v>0</v>
      </c>
      <c r="H243" s="15"/>
      <c r="R243" s="11"/>
    </row>
    <row r="244" spans="1:18">
      <c r="A244" s="15"/>
      <c r="B244" s="13" t="s">
        <v>1494</v>
      </c>
      <c r="C244" s="13" t="s">
        <v>1493</v>
      </c>
      <c r="D244" s="14" t="s">
        <v>1493</v>
      </c>
      <c r="E244" s="13">
        <v>3</v>
      </c>
      <c r="F244" s="14">
        <v>3</v>
      </c>
      <c r="G244" s="8">
        <f t="shared" si="3"/>
        <v>0</v>
      </c>
      <c r="H244" s="15"/>
      <c r="R244" s="11"/>
    </row>
    <row r="245" spans="1:18">
      <c r="A245" s="15"/>
      <c r="B245" s="13" t="s">
        <v>1495</v>
      </c>
      <c r="C245" s="13" t="s">
        <v>1136</v>
      </c>
      <c r="D245" s="14" t="s">
        <v>1136</v>
      </c>
      <c r="E245" s="13">
        <v>2.6</v>
      </c>
      <c r="F245" s="14">
        <v>2.6</v>
      </c>
      <c r="G245" s="8">
        <f t="shared" si="3"/>
        <v>0</v>
      </c>
      <c r="H245" s="15"/>
      <c r="R245" s="11"/>
    </row>
    <row r="246" spans="1:18">
      <c r="A246" s="15"/>
      <c r="B246" s="13" t="s">
        <v>1496</v>
      </c>
      <c r="C246" s="13" t="s">
        <v>1136</v>
      </c>
      <c r="D246" s="14" t="s">
        <v>1136</v>
      </c>
      <c r="E246" s="13">
        <v>2.6</v>
      </c>
      <c r="F246" s="14">
        <v>2.6</v>
      </c>
      <c r="G246" s="8">
        <f t="shared" si="3"/>
        <v>0</v>
      </c>
      <c r="H246" s="15"/>
      <c r="R246" s="11"/>
    </row>
    <row r="247" spans="1:18">
      <c r="A247" s="15"/>
      <c r="B247" s="13" t="s">
        <v>1497</v>
      </c>
      <c r="C247" s="13" t="s">
        <v>1498</v>
      </c>
      <c r="D247" s="14" t="s">
        <v>1498</v>
      </c>
      <c r="E247" s="13">
        <v>22</v>
      </c>
      <c r="F247" s="14">
        <v>22</v>
      </c>
      <c r="G247" s="8">
        <f t="shared" si="3"/>
        <v>0</v>
      </c>
      <c r="H247" s="15"/>
      <c r="R247" s="11"/>
    </row>
    <row r="248" spans="1:18">
      <c r="A248" s="15"/>
      <c r="B248" s="13" t="s">
        <v>1499</v>
      </c>
      <c r="C248" s="13" t="s">
        <v>1500</v>
      </c>
      <c r="D248" s="14" t="s">
        <v>1501</v>
      </c>
      <c r="E248" s="13">
        <v>142</v>
      </c>
      <c r="F248" s="14">
        <v>130</v>
      </c>
      <c r="G248" s="16">
        <f t="shared" si="3"/>
        <v>0.0923076923076923</v>
      </c>
      <c r="H248" s="15"/>
      <c r="R248" s="11"/>
    </row>
    <row r="249" spans="1:18">
      <c r="A249" s="15"/>
      <c r="B249" s="13" t="s">
        <v>1502</v>
      </c>
      <c r="C249" s="13" t="s">
        <v>1500</v>
      </c>
      <c r="D249" s="14" t="s">
        <v>1501</v>
      </c>
      <c r="E249" s="13">
        <v>142</v>
      </c>
      <c r="F249" s="14">
        <v>130</v>
      </c>
      <c r="G249" s="16">
        <f t="shared" si="3"/>
        <v>0.0923076923076923</v>
      </c>
      <c r="H249" s="15"/>
      <c r="R249" s="11"/>
    </row>
    <row r="250" spans="1:18">
      <c r="A250" s="15"/>
      <c r="B250" s="13" t="s">
        <v>1503</v>
      </c>
      <c r="C250" s="13" t="s">
        <v>1188</v>
      </c>
      <c r="D250" s="14" t="s">
        <v>1188</v>
      </c>
      <c r="E250" s="13">
        <v>76</v>
      </c>
      <c r="F250" s="14">
        <v>76</v>
      </c>
      <c r="G250" s="8">
        <f t="shared" si="3"/>
        <v>0</v>
      </c>
      <c r="H250" s="15"/>
      <c r="R250" s="11"/>
    </row>
    <row r="251" spans="1:18">
      <c r="A251" s="15"/>
      <c r="B251" s="13" t="s">
        <v>1504</v>
      </c>
      <c r="C251" s="13" t="s">
        <v>1355</v>
      </c>
      <c r="D251" s="14" t="s">
        <v>1355</v>
      </c>
      <c r="E251" s="13">
        <v>80</v>
      </c>
      <c r="F251" s="14">
        <v>80</v>
      </c>
      <c r="G251" s="8">
        <f t="shared" si="3"/>
        <v>0</v>
      </c>
      <c r="H251" s="15"/>
      <c r="R251" s="11"/>
    </row>
    <row r="252" spans="1:18">
      <c r="A252" s="15"/>
      <c r="B252" s="13" t="s">
        <v>1505</v>
      </c>
      <c r="C252" s="13" t="s">
        <v>1506</v>
      </c>
      <c r="D252" s="14" t="s">
        <v>1507</v>
      </c>
      <c r="E252" s="13">
        <v>295</v>
      </c>
      <c r="F252" s="14">
        <v>278</v>
      </c>
      <c r="G252" s="16">
        <f t="shared" si="3"/>
        <v>0.0611510791366906</v>
      </c>
      <c r="H252" s="15"/>
      <c r="R252" s="11"/>
    </row>
    <row r="253" spans="1:18">
      <c r="A253" s="15"/>
      <c r="B253" s="13" t="s">
        <v>1508</v>
      </c>
      <c r="C253" s="13" t="s">
        <v>1344</v>
      </c>
      <c r="D253" s="14" t="s">
        <v>1344</v>
      </c>
      <c r="E253" s="13">
        <v>6.9</v>
      </c>
      <c r="F253" s="14">
        <v>6.9</v>
      </c>
      <c r="G253" s="8">
        <f t="shared" si="3"/>
        <v>0</v>
      </c>
      <c r="H253" s="15"/>
      <c r="R253" s="11"/>
    </row>
    <row r="254" spans="1:18">
      <c r="A254" s="15"/>
      <c r="B254" s="13" t="s">
        <v>1509</v>
      </c>
      <c r="C254" s="13" t="s">
        <v>1344</v>
      </c>
      <c r="D254" s="14" t="s">
        <v>1344</v>
      </c>
      <c r="E254" s="13">
        <v>6.9</v>
      </c>
      <c r="F254" s="14">
        <v>6.9</v>
      </c>
      <c r="G254" s="8">
        <f t="shared" si="3"/>
        <v>0</v>
      </c>
      <c r="H254" s="15"/>
      <c r="R254" s="11"/>
    </row>
    <row r="255" spans="1:18">
      <c r="A255" s="15"/>
      <c r="B255" s="13" t="s">
        <v>1510</v>
      </c>
      <c r="C255" s="13" t="s">
        <v>1228</v>
      </c>
      <c r="D255" s="14" t="s">
        <v>1228</v>
      </c>
      <c r="E255" s="13">
        <v>60</v>
      </c>
      <c r="F255" s="14">
        <v>60</v>
      </c>
      <c r="G255" s="8">
        <f t="shared" si="3"/>
        <v>0</v>
      </c>
      <c r="H255" s="15"/>
      <c r="R255" s="11"/>
    </row>
    <row r="256" spans="1:18">
      <c r="A256" s="15"/>
      <c r="B256" s="13" t="s">
        <v>1511</v>
      </c>
      <c r="C256" s="13" t="s">
        <v>1197</v>
      </c>
      <c r="D256" s="14" t="s">
        <v>1197</v>
      </c>
      <c r="E256" s="13">
        <v>64</v>
      </c>
      <c r="F256" s="14">
        <v>64</v>
      </c>
      <c r="G256" s="8">
        <f t="shared" si="3"/>
        <v>0</v>
      </c>
      <c r="H256" s="15"/>
      <c r="R256" s="11"/>
    </row>
    <row r="257" spans="1:18">
      <c r="A257" s="15"/>
      <c r="B257" s="13" t="s">
        <v>1512</v>
      </c>
      <c r="C257" s="13" t="s">
        <v>1513</v>
      </c>
      <c r="D257" s="14" t="s">
        <v>1420</v>
      </c>
      <c r="E257" s="13">
        <v>71</v>
      </c>
      <c r="F257" s="14">
        <v>36</v>
      </c>
      <c r="G257" s="16">
        <f t="shared" si="3"/>
        <v>0.972222222222222</v>
      </c>
      <c r="H257" s="15"/>
      <c r="R257" s="11"/>
    </row>
    <row r="258" spans="1:18">
      <c r="A258" s="15"/>
      <c r="B258" s="13" t="s">
        <v>1514</v>
      </c>
      <c r="C258" s="13" t="s">
        <v>1515</v>
      </c>
      <c r="D258" s="14" t="s">
        <v>1515</v>
      </c>
      <c r="E258" s="13">
        <v>6.2</v>
      </c>
      <c r="F258" s="14">
        <v>6.2</v>
      </c>
      <c r="G258" s="8">
        <f t="shared" ref="G258:G321" si="4">(E258-F258)/F258</f>
        <v>0</v>
      </c>
      <c r="H258" s="15"/>
      <c r="R258" s="11"/>
    </row>
    <row r="259" spans="1:18">
      <c r="A259" s="15"/>
      <c r="B259" s="13" t="s">
        <v>1516</v>
      </c>
      <c r="C259" s="13" t="s">
        <v>1515</v>
      </c>
      <c r="D259" s="14" t="s">
        <v>1515</v>
      </c>
      <c r="E259" s="13">
        <v>6.2</v>
      </c>
      <c r="F259" s="14">
        <v>6.2</v>
      </c>
      <c r="G259" s="8">
        <f t="shared" si="4"/>
        <v>0</v>
      </c>
      <c r="H259" s="15"/>
      <c r="R259" s="11"/>
    </row>
    <row r="260" spans="1:18">
      <c r="A260" s="15"/>
      <c r="B260" s="13" t="s">
        <v>1517</v>
      </c>
      <c r="C260" s="13" t="s">
        <v>1518</v>
      </c>
      <c r="D260" s="14" t="s">
        <v>1519</v>
      </c>
      <c r="E260" s="13">
        <v>27</v>
      </c>
      <c r="F260" s="14">
        <v>26</v>
      </c>
      <c r="G260" s="8">
        <f t="shared" si="4"/>
        <v>0.0384615384615385</v>
      </c>
      <c r="H260" s="15"/>
      <c r="R260" s="11"/>
    </row>
    <row r="261" spans="1:18">
      <c r="A261" s="15"/>
      <c r="B261" s="13" t="s">
        <v>1520</v>
      </c>
      <c r="C261" s="13" t="s">
        <v>1302</v>
      </c>
      <c r="D261" s="14" t="s">
        <v>1302</v>
      </c>
      <c r="E261" s="13">
        <v>516</v>
      </c>
      <c r="F261" s="14">
        <v>516</v>
      </c>
      <c r="G261" s="8">
        <f t="shared" si="4"/>
        <v>0</v>
      </c>
      <c r="H261" s="15"/>
      <c r="R261" s="11"/>
    </row>
    <row r="262" spans="1:18">
      <c r="A262" s="15"/>
      <c r="B262" s="13" t="s">
        <v>1521</v>
      </c>
      <c r="C262" s="13" t="s">
        <v>1522</v>
      </c>
      <c r="D262" s="14" t="s">
        <v>1522</v>
      </c>
      <c r="E262" s="13">
        <v>520</v>
      </c>
      <c r="F262" s="14">
        <v>520</v>
      </c>
      <c r="G262" s="8">
        <f t="shared" si="4"/>
        <v>0</v>
      </c>
      <c r="H262" s="15"/>
      <c r="R262" s="11"/>
    </row>
    <row r="263" spans="1:18">
      <c r="A263" s="15"/>
      <c r="B263" s="13" t="s">
        <v>1523</v>
      </c>
      <c r="C263" s="13" t="s">
        <v>1524</v>
      </c>
      <c r="D263" s="14" t="s">
        <v>1524</v>
      </c>
      <c r="E263" s="13">
        <v>756</v>
      </c>
      <c r="F263" s="14">
        <v>756</v>
      </c>
      <c r="G263" s="8">
        <f t="shared" si="4"/>
        <v>0</v>
      </c>
      <c r="H263" s="15"/>
      <c r="R263" s="11"/>
    </row>
    <row r="264" spans="1:18">
      <c r="A264" s="15"/>
      <c r="B264" s="13" t="s">
        <v>1525</v>
      </c>
      <c r="C264" s="13" t="s">
        <v>1526</v>
      </c>
      <c r="D264" s="14" t="s">
        <v>1526</v>
      </c>
      <c r="E264" s="13">
        <v>312</v>
      </c>
      <c r="F264" s="14">
        <v>312</v>
      </c>
      <c r="G264" s="8">
        <f t="shared" si="4"/>
        <v>0</v>
      </c>
      <c r="H264" s="15"/>
      <c r="R264" s="11"/>
    </row>
    <row r="265" spans="1:18">
      <c r="A265" s="15"/>
      <c r="B265" s="13" t="s">
        <v>1527</v>
      </c>
      <c r="C265" s="13" t="s">
        <v>1528</v>
      </c>
      <c r="D265" s="14" t="s">
        <v>1528</v>
      </c>
      <c r="E265" s="13">
        <v>316</v>
      </c>
      <c r="F265" s="14">
        <v>316</v>
      </c>
      <c r="G265" s="8">
        <f t="shared" si="4"/>
        <v>0</v>
      </c>
      <c r="H265" s="15"/>
      <c r="R265" s="11"/>
    </row>
    <row r="266" spans="1:18">
      <c r="A266" s="15"/>
      <c r="B266" s="13" t="s">
        <v>1529</v>
      </c>
      <c r="C266" s="13" t="s">
        <v>1530</v>
      </c>
      <c r="D266" s="14" t="s">
        <v>1530</v>
      </c>
      <c r="E266" s="13">
        <v>812</v>
      </c>
      <c r="F266" s="14">
        <v>812</v>
      </c>
      <c r="G266" s="8">
        <f t="shared" si="4"/>
        <v>0</v>
      </c>
      <c r="H266" s="15"/>
      <c r="R266" s="11"/>
    </row>
    <row r="267" spans="1:18">
      <c r="A267" s="15"/>
      <c r="B267" s="13" t="s">
        <v>1531</v>
      </c>
      <c r="C267" s="17" t="s">
        <v>1532</v>
      </c>
      <c r="D267" s="18" t="s">
        <v>1532</v>
      </c>
      <c r="E267" s="17">
        <v>2.7</v>
      </c>
      <c r="F267" s="18">
        <v>2.7</v>
      </c>
      <c r="G267" s="8">
        <f t="shared" si="4"/>
        <v>0</v>
      </c>
      <c r="H267" s="15"/>
      <c r="R267" s="11"/>
    </row>
    <row r="268" spans="1:18">
      <c r="A268" s="15"/>
      <c r="B268" s="13" t="s">
        <v>1533</v>
      </c>
      <c r="C268" s="17" t="s">
        <v>1532</v>
      </c>
      <c r="D268" s="18" t="s">
        <v>1532</v>
      </c>
      <c r="E268" s="17">
        <v>2.7</v>
      </c>
      <c r="F268" s="18">
        <v>2.7</v>
      </c>
      <c r="G268" s="8">
        <f t="shared" si="4"/>
        <v>0</v>
      </c>
      <c r="H268" s="15"/>
      <c r="R268" s="11"/>
    </row>
    <row r="269" spans="1:18">
      <c r="A269" s="15"/>
      <c r="B269" s="13" t="s">
        <v>1534</v>
      </c>
      <c r="C269" s="13" t="s">
        <v>1535</v>
      </c>
      <c r="D269" s="14" t="s">
        <v>1535</v>
      </c>
      <c r="E269" s="13">
        <v>5.6</v>
      </c>
      <c r="F269" s="14">
        <v>5.6</v>
      </c>
      <c r="G269" s="8">
        <f t="shared" si="4"/>
        <v>0</v>
      </c>
      <c r="H269" s="15"/>
      <c r="R269" s="11"/>
    </row>
    <row r="270" spans="1:18">
      <c r="A270" s="15"/>
      <c r="B270" s="13" t="s">
        <v>1536</v>
      </c>
      <c r="C270" s="13" t="s">
        <v>1535</v>
      </c>
      <c r="D270" s="14" t="s">
        <v>1535</v>
      </c>
      <c r="E270" s="13">
        <v>5.6</v>
      </c>
      <c r="F270" s="14">
        <v>5.6</v>
      </c>
      <c r="G270" s="8">
        <f t="shared" si="4"/>
        <v>0</v>
      </c>
      <c r="H270" s="15"/>
      <c r="R270" s="11"/>
    </row>
    <row r="271" spans="1:18">
      <c r="A271" s="15"/>
      <c r="B271" s="13" t="s">
        <v>1537</v>
      </c>
      <c r="C271" s="13" t="s">
        <v>1538</v>
      </c>
      <c r="D271" s="14" t="s">
        <v>1538</v>
      </c>
      <c r="E271" s="13">
        <v>18</v>
      </c>
      <c r="F271" s="14">
        <v>18</v>
      </c>
      <c r="G271" s="8">
        <f t="shared" si="4"/>
        <v>0</v>
      </c>
      <c r="H271" s="15"/>
      <c r="R271" s="11"/>
    </row>
    <row r="272" spans="1:18">
      <c r="A272" s="15"/>
      <c r="B272" s="13" t="s">
        <v>1539</v>
      </c>
      <c r="C272" s="13" t="s">
        <v>1459</v>
      </c>
      <c r="D272" s="14" t="s">
        <v>1459</v>
      </c>
      <c r="E272" s="13">
        <v>1.5</v>
      </c>
      <c r="F272" s="14">
        <v>1.5</v>
      </c>
      <c r="G272" s="8">
        <f t="shared" si="4"/>
        <v>0</v>
      </c>
      <c r="H272" s="15"/>
      <c r="R272" s="11"/>
    </row>
    <row r="273" spans="1:18">
      <c r="A273" s="15"/>
      <c r="B273" s="13" t="s">
        <v>1540</v>
      </c>
      <c r="C273" s="13" t="s">
        <v>1459</v>
      </c>
      <c r="D273" s="14" t="s">
        <v>1459</v>
      </c>
      <c r="E273" s="13">
        <v>1.5</v>
      </c>
      <c r="F273" s="14">
        <v>1.5</v>
      </c>
      <c r="G273" s="8">
        <f t="shared" si="4"/>
        <v>0</v>
      </c>
      <c r="H273" s="15"/>
      <c r="R273" s="11"/>
    </row>
    <row r="274" spans="1:18">
      <c r="A274" s="15"/>
      <c r="B274" s="13" t="s">
        <v>1541</v>
      </c>
      <c r="C274" s="13" t="s">
        <v>1542</v>
      </c>
      <c r="D274" s="14" t="s">
        <v>1542</v>
      </c>
      <c r="E274" s="13">
        <v>120</v>
      </c>
      <c r="F274" s="14">
        <v>120</v>
      </c>
      <c r="G274" s="8">
        <f t="shared" si="4"/>
        <v>0</v>
      </c>
      <c r="H274" s="15"/>
      <c r="R274" s="11"/>
    </row>
    <row r="275" spans="1:18">
      <c r="A275" s="15"/>
      <c r="B275" s="13" t="s">
        <v>1543</v>
      </c>
      <c r="C275" s="13" t="s">
        <v>1544</v>
      </c>
      <c r="D275" s="14" t="s">
        <v>1544</v>
      </c>
      <c r="E275" s="13">
        <v>124</v>
      </c>
      <c r="F275" s="14">
        <v>124</v>
      </c>
      <c r="G275" s="8">
        <f t="shared" si="4"/>
        <v>0</v>
      </c>
      <c r="H275" s="15"/>
      <c r="R275" s="11"/>
    </row>
    <row r="276" spans="1:18">
      <c r="A276" s="15"/>
      <c r="B276" s="13" t="s">
        <v>1545</v>
      </c>
      <c r="C276" s="13" t="s">
        <v>1546</v>
      </c>
      <c r="D276" s="14" t="s">
        <v>1546</v>
      </c>
      <c r="E276" s="13">
        <v>23</v>
      </c>
      <c r="F276" s="14">
        <v>23</v>
      </c>
      <c r="G276" s="8">
        <f t="shared" si="4"/>
        <v>0</v>
      </c>
      <c r="H276" s="15"/>
      <c r="R276" s="11"/>
    </row>
    <row r="277" spans="1:18">
      <c r="A277" s="15"/>
      <c r="B277" s="13" t="s">
        <v>1547</v>
      </c>
      <c r="C277" s="13" t="s">
        <v>1479</v>
      </c>
      <c r="D277" s="14" t="s">
        <v>1479</v>
      </c>
      <c r="E277" s="13">
        <v>3.2</v>
      </c>
      <c r="F277" s="14">
        <v>3.2</v>
      </c>
      <c r="G277" s="8">
        <f t="shared" si="4"/>
        <v>0</v>
      </c>
      <c r="H277" s="15"/>
      <c r="R277" s="11"/>
    </row>
    <row r="278" spans="1:18">
      <c r="A278" s="15"/>
      <c r="B278" s="13" t="s">
        <v>1548</v>
      </c>
      <c r="C278" s="13" t="s">
        <v>1479</v>
      </c>
      <c r="D278" s="14" t="s">
        <v>1479</v>
      </c>
      <c r="E278" s="13">
        <v>3.2</v>
      </c>
      <c r="F278" s="14">
        <v>3.2</v>
      </c>
      <c r="G278" s="8">
        <f t="shared" si="4"/>
        <v>0</v>
      </c>
      <c r="H278" s="15"/>
      <c r="R278" s="11"/>
    </row>
    <row r="279" spans="1:18">
      <c r="A279" s="15"/>
      <c r="B279" s="13" t="s">
        <v>1549</v>
      </c>
      <c r="C279" s="13" t="s">
        <v>1550</v>
      </c>
      <c r="D279" s="14" t="s">
        <v>1550</v>
      </c>
      <c r="E279" s="13">
        <v>4.7</v>
      </c>
      <c r="F279" s="14">
        <v>4.7</v>
      </c>
      <c r="G279" s="8">
        <f t="shared" si="4"/>
        <v>0</v>
      </c>
      <c r="H279" s="15"/>
      <c r="R279" s="11"/>
    </row>
    <row r="280" spans="1:18">
      <c r="A280" s="15"/>
      <c r="B280" s="13" t="s">
        <v>1551</v>
      </c>
      <c r="C280" s="13" t="s">
        <v>1552</v>
      </c>
      <c r="D280" s="14" t="s">
        <v>1552</v>
      </c>
      <c r="E280" s="13">
        <v>636</v>
      </c>
      <c r="F280" s="14">
        <v>636</v>
      </c>
      <c r="G280" s="8">
        <f t="shared" si="4"/>
        <v>0</v>
      </c>
      <c r="H280" s="15"/>
      <c r="R280" s="11"/>
    </row>
    <row r="281" spans="1:18">
      <c r="A281" s="15"/>
      <c r="B281" s="13" t="s">
        <v>1553</v>
      </c>
      <c r="C281" s="13" t="s">
        <v>1554</v>
      </c>
      <c r="D281" s="14" t="s">
        <v>1554</v>
      </c>
      <c r="E281" s="13">
        <v>640</v>
      </c>
      <c r="F281" s="14">
        <v>640</v>
      </c>
      <c r="G281" s="8">
        <f t="shared" si="4"/>
        <v>0</v>
      </c>
      <c r="H281" s="15"/>
      <c r="R281" s="11"/>
    </row>
    <row r="282" spans="1:18">
      <c r="A282" s="15"/>
      <c r="B282" s="13" t="s">
        <v>1555</v>
      </c>
      <c r="C282" s="13" t="s">
        <v>1556</v>
      </c>
      <c r="D282" s="14" t="s">
        <v>1556</v>
      </c>
      <c r="E282" s="13">
        <v>944</v>
      </c>
      <c r="F282" s="14">
        <v>944</v>
      </c>
      <c r="G282" s="8">
        <f t="shared" si="4"/>
        <v>0</v>
      </c>
      <c r="H282" s="15"/>
      <c r="R282" s="11"/>
    </row>
    <row r="283" spans="1:18">
      <c r="A283" s="15"/>
      <c r="B283" s="13" t="s">
        <v>1557</v>
      </c>
      <c r="C283" s="13" t="s">
        <v>1180</v>
      </c>
      <c r="D283" s="14" t="s">
        <v>1180</v>
      </c>
      <c r="E283" s="13">
        <v>28</v>
      </c>
      <c r="F283" s="14">
        <v>28</v>
      </c>
      <c r="G283" s="8">
        <f t="shared" si="4"/>
        <v>0</v>
      </c>
      <c r="H283" s="15"/>
      <c r="R283" s="11"/>
    </row>
    <row r="284" spans="1:18">
      <c r="A284" s="15"/>
      <c r="B284" s="13" t="s">
        <v>1558</v>
      </c>
      <c r="C284" s="13" t="s">
        <v>1166</v>
      </c>
      <c r="D284" s="14" t="s">
        <v>1166</v>
      </c>
      <c r="E284" s="13">
        <v>32</v>
      </c>
      <c r="F284" s="14">
        <v>32</v>
      </c>
      <c r="G284" s="8">
        <f t="shared" si="4"/>
        <v>0</v>
      </c>
      <c r="H284" s="15"/>
      <c r="R284" s="11"/>
    </row>
    <row r="285" spans="1:18">
      <c r="A285" s="15"/>
      <c r="B285" s="13" t="s">
        <v>1559</v>
      </c>
      <c r="C285" s="13" t="s">
        <v>1157</v>
      </c>
      <c r="D285" s="14" t="s">
        <v>1157</v>
      </c>
      <c r="E285" s="13">
        <v>44</v>
      </c>
      <c r="F285" s="14">
        <v>44</v>
      </c>
      <c r="G285" s="8">
        <f t="shared" si="4"/>
        <v>0</v>
      </c>
      <c r="H285" s="15"/>
      <c r="R285" s="11"/>
    </row>
    <row r="286" spans="1:18">
      <c r="A286" s="15"/>
      <c r="B286" s="13" t="s">
        <v>1560</v>
      </c>
      <c r="C286" s="13" t="s">
        <v>1157</v>
      </c>
      <c r="D286" s="14" t="s">
        <v>1157</v>
      </c>
      <c r="E286" s="13">
        <v>44</v>
      </c>
      <c r="F286" s="14">
        <v>44</v>
      </c>
      <c r="G286" s="8">
        <f t="shared" si="4"/>
        <v>0</v>
      </c>
      <c r="H286" s="15"/>
      <c r="R286" s="11"/>
    </row>
    <row r="287" spans="1:18">
      <c r="A287" s="15"/>
      <c r="B287" s="13" t="s">
        <v>1561</v>
      </c>
      <c r="C287" s="13" t="s">
        <v>1157</v>
      </c>
      <c r="D287" s="14" t="s">
        <v>1157</v>
      </c>
      <c r="E287" s="13">
        <v>44</v>
      </c>
      <c r="F287" s="14">
        <v>44</v>
      </c>
      <c r="G287" s="8">
        <f t="shared" si="4"/>
        <v>0</v>
      </c>
      <c r="H287" s="15"/>
      <c r="R287" s="11"/>
    </row>
    <row r="288" spans="1:18">
      <c r="A288" s="15"/>
      <c r="B288" s="13" t="s">
        <v>1562</v>
      </c>
      <c r="C288" s="13" t="s">
        <v>1157</v>
      </c>
      <c r="D288" s="14" t="s">
        <v>1157</v>
      </c>
      <c r="E288" s="13">
        <v>44</v>
      </c>
      <c r="F288" s="14">
        <v>44</v>
      </c>
      <c r="G288" s="8">
        <f t="shared" si="4"/>
        <v>0</v>
      </c>
      <c r="H288" s="15"/>
      <c r="R288" s="11"/>
    </row>
    <row r="289" spans="1:18">
      <c r="A289" s="15"/>
      <c r="B289" s="13" t="s">
        <v>1563</v>
      </c>
      <c r="C289" s="13" t="s">
        <v>1157</v>
      </c>
      <c r="D289" s="14" t="s">
        <v>1157</v>
      </c>
      <c r="E289" s="13">
        <v>44</v>
      </c>
      <c r="F289" s="14">
        <v>44</v>
      </c>
      <c r="G289" s="8">
        <f t="shared" si="4"/>
        <v>0</v>
      </c>
      <c r="H289" s="15"/>
      <c r="R289" s="11"/>
    </row>
    <row r="290" spans="1:18">
      <c r="A290" s="15"/>
      <c r="B290" s="13" t="s">
        <v>1564</v>
      </c>
      <c r="C290" s="13" t="s">
        <v>1157</v>
      </c>
      <c r="D290" s="14" t="s">
        <v>1157</v>
      </c>
      <c r="E290" s="13">
        <v>44</v>
      </c>
      <c r="F290" s="14">
        <v>44</v>
      </c>
      <c r="G290" s="8">
        <f t="shared" si="4"/>
        <v>0</v>
      </c>
      <c r="H290" s="15"/>
      <c r="R290" s="11"/>
    </row>
    <row r="291" spans="1:18">
      <c r="A291" s="15"/>
      <c r="B291" s="13" t="s">
        <v>1565</v>
      </c>
      <c r="C291" s="13" t="s">
        <v>1157</v>
      </c>
      <c r="D291" s="14" t="s">
        <v>1566</v>
      </c>
      <c r="E291" s="13">
        <v>44</v>
      </c>
      <c r="F291" s="14">
        <v>884</v>
      </c>
      <c r="G291" s="8">
        <f t="shared" si="4"/>
        <v>-0.950226244343891</v>
      </c>
      <c r="H291" s="15"/>
      <c r="R291" s="11"/>
    </row>
    <row r="292" spans="1:18">
      <c r="A292" s="15"/>
      <c r="B292" s="13" t="s">
        <v>1567</v>
      </c>
      <c r="C292" s="13" t="s">
        <v>1391</v>
      </c>
      <c r="D292" s="14" t="s">
        <v>1568</v>
      </c>
      <c r="E292" s="13">
        <f>1.18*1024</f>
        <v>1208.32</v>
      </c>
      <c r="F292" s="14">
        <v>888</v>
      </c>
      <c r="G292" s="16">
        <f t="shared" si="4"/>
        <v>0.360720720720721</v>
      </c>
      <c r="H292" s="15"/>
      <c r="R292" s="11"/>
    </row>
    <row r="293" spans="1:18">
      <c r="A293" s="15"/>
      <c r="B293" s="13" t="s">
        <v>1569</v>
      </c>
      <c r="C293" s="13" t="s">
        <v>1391</v>
      </c>
      <c r="D293" s="14" t="s">
        <v>1228</v>
      </c>
      <c r="E293" s="13">
        <f>1.1*1024</f>
        <v>1126.4</v>
      </c>
      <c r="F293" s="14">
        <v>60</v>
      </c>
      <c r="G293" s="16">
        <f t="shared" si="4"/>
        <v>17.7733333333333</v>
      </c>
      <c r="H293" s="15"/>
      <c r="R293" s="11"/>
    </row>
    <row r="294" spans="1:18">
      <c r="A294" s="15"/>
      <c r="B294" s="13" t="s">
        <v>1570</v>
      </c>
      <c r="C294" s="13" t="s">
        <v>1205</v>
      </c>
      <c r="D294" s="14" t="s">
        <v>1197</v>
      </c>
      <c r="E294" s="13">
        <v>68</v>
      </c>
      <c r="F294" s="14">
        <v>64</v>
      </c>
      <c r="G294" s="16">
        <f t="shared" si="4"/>
        <v>0.0625</v>
      </c>
      <c r="H294" s="15"/>
      <c r="R294" s="11"/>
    </row>
    <row r="295" spans="1:18">
      <c r="A295" s="15"/>
      <c r="B295" s="13" t="s">
        <v>1571</v>
      </c>
      <c r="C295" s="13" t="s">
        <v>1326</v>
      </c>
      <c r="D295" s="14" t="s">
        <v>1572</v>
      </c>
      <c r="E295" s="13">
        <v>16</v>
      </c>
      <c r="F295" s="14">
        <v>17</v>
      </c>
      <c r="G295" s="8">
        <f t="shared" si="4"/>
        <v>-0.0588235294117647</v>
      </c>
      <c r="H295" s="15"/>
      <c r="R295" s="11"/>
    </row>
    <row r="296" spans="1:18">
      <c r="A296" s="15"/>
      <c r="B296" s="13" t="s">
        <v>1573</v>
      </c>
      <c r="C296" s="13" t="s">
        <v>1574</v>
      </c>
      <c r="D296" s="14" t="s">
        <v>1574</v>
      </c>
      <c r="E296" s="13">
        <v>1.4</v>
      </c>
      <c r="F296" s="14">
        <v>1.4</v>
      </c>
      <c r="G296" s="8">
        <f t="shared" si="4"/>
        <v>0</v>
      </c>
      <c r="H296" s="15"/>
      <c r="R296" s="11"/>
    </row>
    <row r="297" spans="1:18">
      <c r="A297" s="15"/>
      <c r="B297" s="13" t="s">
        <v>1575</v>
      </c>
      <c r="C297" s="13" t="s">
        <v>1574</v>
      </c>
      <c r="D297" s="14" t="s">
        <v>1574</v>
      </c>
      <c r="E297" s="13">
        <v>1.4</v>
      </c>
      <c r="F297" s="14">
        <v>1.4</v>
      </c>
      <c r="G297" s="8">
        <f t="shared" si="4"/>
        <v>0</v>
      </c>
      <c r="H297" s="15"/>
      <c r="R297" s="11"/>
    </row>
    <row r="298" spans="1:18">
      <c r="A298" s="15"/>
      <c r="B298" s="13" t="s">
        <v>1576</v>
      </c>
      <c r="C298" s="13" t="s">
        <v>1577</v>
      </c>
      <c r="D298" s="14" t="s">
        <v>1578</v>
      </c>
      <c r="E298" s="13">
        <v>6</v>
      </c>
      <c r="F298" s="14">
        <v>5.9</v>
      </c>
      <c r="G298" s="8">
        <f t="shared" si="4"/>
        <v>0.0169491525423728</v>
      </c>
      <c r="H298" s="15"/>
      <c r="R298" s="11"/>
    </row>
    <row r="299" spans="1:18">
      <c r="A299" s="15"/>
      <c r="B299" s="13" t="s">
        <v>1579</v>
      </c>
      <c r="C299" s="13" t="s">
        <v>1577</v>
      </c>
      <c r="D299" s="14" t="s">
        <v>1578</v>
      </c>
      <c r="E299" s="13">
        <v>6</v>
      </c>
      <c r="F299" s="14">
        <v>5.9</v>
      </c>
      <c r="G299" s="8">
        <f t="shared" si="4"/>
        <v>0.0169491525423728</v>
      </c>
      <c r="H299" s="15"/>
      <c r="R299" s="11"/>
    </row>
    <row r="300" spans="1:18">
      <c r="A300" s="15"/>
      <c r="B300" s="13" t="s">
        <v>1580</v>
      </c>
      <c r="C300" s="13" t="s">
        <v>1538</v>
      </c>
      <c r="D300" s="14" t="s">
        <v>1538</v>
      </c>
      <c r="E300" s="13">
        <v>18</v>
      </c>
      <c r="F300" s="14">
        <v>18</v>
      </c>
      <c r="G300" s="8">
        <f t="shared" si="4"/>
        <v>0</v>
      </c>
      <c r="H300" s="15"/>
      <c r="R300" s="11"/>
    </row>
    <row r="301" spans="1:18">
      <c r="A301" s="15"/>
      <c r="B301" s="13" t="s">
        <v>1581</v>
      </c>
      <c r="C301" s="13" t="s">
        <v>1582</v>
      </c>
      <c r="D301" s="14" t="s">
        <v>1583</v>
      </c>
      <c r="E301" s="13">
        <v>4.4</v>
      </c>
      <c r="F301" s="14">
        <v>4.8</v>
      </c>
      <c r="G301" s="8">
        <f t="shared" si="4"/>
        <v>-0.0833333333333332</v>
      </c>
      <c r="H301" s="15"/>
      <c r="R301" s="11"/>
    </row>
    <row r="302" spans="1:18">
      <c r="A302" s="15"/>
      <c r="B302" s="13" t="s">
        <v>1584</v>
      </c>
      <c r="C302" s="13" t="s">
        <v>1582</v>
      </c>
      <c r="D302" s="14" t="s">
        <v>1583</v>
      </c>
      <c r="E302" s="13">
        <v>4.4</v>
      </c>
      <c r="F302" s="14">
        <v>4.8</v>
      </c>
      <c r="G302" s="8">
        <f t="shared" si="4"/>
        <v>-0.0833333333333332</v>
      </c>
      <c r="H302" s="15"/>
      <c r="R302" s="11"/>
    </row>
    <row r="303" spans="1:18">
      <c r="A303" s="15"/>
      <c r="B303" s="13" t="s">
        <v>1585</v>
      </c>
      <c r="C303" s="13" t="s">
        <v>1344</v>
      </c>
      <c r="D303" s="14" t="s">
        <v>1483</v>
      </c>
      <c r="E303" s="13">
        <v>6.9</v>
      </c>
      <c r="F303" s="14">
        <v>7.3</v>
      </c>
      <c r="G303" s="8">
        <f t="shared" si="4"/>
        <v>-0.0547945205479451</v>
      </c>
      <c r="H303" s="15"/>
      <c r="R303" s="11"/>
    </row>
    <row r="304" spans="1:18">
      <c r="A304" s="15"/>
      <c r="B304" s="13" t="s">
        <v>1586</v>
      </c>
      <c r="C304" s="13" t="s">
        <v>1391</v>
      </c>
      <c r="D304" s="14" t="s">
        <v>1391</v>
      </c>
      <c r="E304" s="13">
        <v>1.1</v>
      </c>
      <c r="F304" s="14">
        <v>1.1</v>
      </c>
      <c r="G304" s="8">
        <f t="shared" si="4"/>
        <v>0</v>
      </c>
      <c r="H304" s="15"/>
      <c r="M304" s="11"/>
      <c r="R304" s="11"/>
    </row>
    <row r="305" spans="1:18">
      <c r="A305" s="15"/>
      <c r="B305" s="13" t="s">
        <v>1587</v>
      </c>
      <c r="C305" s="13" t="s">
        <v>1391</v>
      </c>
      <c r="D305" s="14" t="s">
        <v>1391</v>
      </c>
      <c r="E305" s="13">
        <v>1.1</v>
      </c>
      <c r="F305" s="14">
        <v>1.1</v>
      </c>
      <c r="G305" s="8">
        <f t="shared" si="4"/>
        <v>0</v>
      </c>
      <c r="H305" s="15"/>
      <c r="M305" s="11"/>
      <c r="R305" s="11"/>
    </row>
    <row r="306" spans="1:18">
      <c r="A306" s="15"/>
      <c r="B306" s="13" t="s">
        <v>1588</v>
      </c>
      <c r="C306" s="13" t="s">
        <v>1338</v>
      </c>
      <c r="D306" s="14" t="s">
        <v>1338</v>
      </c>
      <c r="E306" s="13">
        <v>15</v>
      </c>
      <c r="F306" s="14">
        <v>15</v>
      </c>
      <c r="G306" s="8">
        <f t="shared" si="4"/>
        <v>0</v>
      </c>
      <c r="H306" s="15"/>
      <c r="R306" s="11"/>
    </row>
    <row r="307" spans="1:18">
      <c r="A307" s="15"/>
      <c r="B307" s="13" t="s">
        <v>1589</v>
      </c>
      <c r="C307" s="13" t="s">
        <v>1479</v>
      </c>
      <c r="D307" s="14" t="s">
        <v>1479</v>
      </c>
      <c r="E307" s="13">
        <v>3.2</v>
      </c>
      <c r="F307" s="14">
        <v>3.2</v>
      </c>
      <c r="G307" s="8">
        <f t="shared" si="4"/>
        <v>0</v>
      </c>
      <c r="H307" s="15"/>
      <c r="R307" s="11"/>
    </row>
    <row r="308" spans="1:18">
      <c r="A308" s="15"/>
      <c r="B308" s="13" t="s">
        <v>1590</v>
      </c>
      <c r="C308" s="13" t="s">
        <v>1479</v>
      </c>
      <c r="D308" s="14" t="s">
        <v>1479</v>
      </c>
      <c r="E308" s="13">
        <v>3.2</v>
      </c>
      <c r="F308" s="14">
        <v>3.2</v>
      </c>
      <c r="G308" s="8">
        <f t="shared" si="4"/>
        <v>0</v>
      </c>
      <c r="H308" s="15"/>
      <c r="R308" s="11"/>
    </row>
    <row r="309" spans="1:18">
      <c r="A309" s="15"/>
      <c r="B309" s="13" t="s">
        <v>1591</v>
      </c>
      <c r="C309" s="13" t="s">
        <v>1592</v>
      </c>
      <c r="D309" s="14" t="s">
        <v>1592</v>
      </c>
      <c r="E309" s="13">
        <v>125</v>
      </c>
      <c r="F309" s="14">
        <v>125</v>
      </c>
      <c r="G309" s="8">
        <f t="shared" si="4"/>
        <v>0</v>
      </c>
      <c r="H309" s="15"/>
      <c r="R309" s="11"/>
    </row>
    <row r="310" spans="1:18">
      <c r="A310" s="15"/>
      <c r="B310" s="13" t="s">
        <v>1593</v>
      </c>
      <c r="C310" s="13" t="s">
        <v>1182</v>
      </c>
      <c r="D310" s="14" t="s">
        <v>1182</v>
      </c>
      <c r="E310" s="13">
        <v>4</v>
      </c>
      <c r="F310" s="14">
        <v>4</v>
      </c>
      <c r="G310" s="8">
        <f t="shared" si="4"/>
        <v>0</v>
      </c>
      <c r="H310" s="15"/>
      <c r="R310" s="11"/>
    </row>
    <row r="311" spans="1:18">
      <c r="A311" s="15"/>
      <c r="B311" s="13" t="s">
        <v>1594</v>
      </c>
      <c r="C311" s="13" t="s">
        <v>1184</v>
      </c>
      <c r="D311" s="14" t="s">
        <v>1184</v>
      </c>
      <c r="E311" s="13">
        <v>8</v>
      </c>
      <c r="F311" s="14">
        <v>8</v>
      </c>
      <c r="G311" s="8">
        <f t="shared" si="4"/>
        <v>0</v>
      </c>
      <c r="H311" s="15"/>
      <c r="R311" s="11"/>
    </row>
    <row r="312" spans="1:18">
      <c r="A312" s="15"/>
      <c r="B312" s="13" t="s">
        <v>1595</v>
      </c>
      <c r="C312" s="13" t="s">
        <v>1323</v>
      </c>
      <c r="D312" s="14" t="s">
        <v>1323</v>
      </c>
      <c r="E312" s="13">
        <v>2.4</v>
      </c>
      <c r="F312" s="14">
        <v>2.4</v>
      </c>
      <c r="G312" s="8">
        <f t="shared" si="4"/>
        <v>0</v>
      </c>
      <c r="H312" s="15"/>
      <c r="R312" s="11"/>
    </row>
    <row r="313" spans="1:18">
      <c r="A313" s="15"/>
      <c r="B313" s="13" t="s">
        <v>1596</v>
      </c>
      <c r="C313" s="13" t="s">
        <v>1323</v>
      </c>
      <c r="D313" s="14" t="s">
        <v>1323</v>
      </c>
      <c r="E313" s="13">
        <v>2.4</v>
      </c>
      <c r="F313" s="14">
        <v>2.4</v>
      </c>
      <c r="G313" s="8">
        <f t="shared" si="4"/>
        <v>0</v>
      </c>
      <c r="H313" s="15"/>
      <c r="R313" s="11"/>
    </row>
    <row r="314" spans="1:18">
      <c r="A314" s="15"/>
      <c r="B314" s="13" t="s">
        <v>1597</v>
      </c>
      <c r="C314" s="13" t="s">
        <v>1598</v>
      </c>
      <c r="D314" s="14" t="s">
        <v>1598</v>
      </c>
      <c r="E314" s="13">
        <v>9.1</v>
      </c>
      <c r="F314" s="14">
        <v>9.1</v>
      </c>
      <c r="G314" s="8">
        <f t="shared" si="4"/>
        <v>0</v>
      </c>
      <c r="H314" s="15"/>
      <c r="R314" s="11"/>
    </row>
    <row r="315" spans="1:18">
      <c r="A315" s="15"/>
      <c r="B315" s="13" t="s">
        <v>1599</v>
      </c>
      <c r="C315" s="13" t="s">
        <v>1598</v>
      </c>
      <c r="D315" s="14" t="s">
        <v>1598</v>
      </c>
      <c r="E315" s="13">
        <v>9.1</v>
      </c>
      <c r="F315" s="14">
        <v>9.1</v>
      </c>
      <c r="G315" s="8">
        <f t="shared" si="4"/>
        <v>0</v>
      </c>
      <c r="H315" s="15"/>
      <c r="R315" s="11"/>
    </row>
    <row r="316" spans="1:18">
      <c r="A316" s="15"/>
      <c r="B316" s="13" t="s">
        <v>1600</v>
      </c>
      <c r="C316" s="13" t="s">
        <v>1598</v>
      </c>
      <c r="D316" s="14" t="s">
        <v>1598</v>
      </c>
      <c r="E316" s="13">
        <v>9.1</v>
      </c>
      <c r="F316" s="14">
        <v>9.1</v>
      </c>
      <c r="G316" s="8">
        <f t="shared" si="4"/>
        <v>0</v>
      </c>
      <c r="H316" s="15"/>
      <c r="R316" s="11"/>
    </row>
    <row r="317" spans="1:18">
      <c r="A317" s="15"/>
      <c r="B317" s="13" t="s">
        <v>1601</v>
      </c>
      <c r="C317" s="13" t="s">
        <v>1598</v>
      </c>
      <c r="D317" s="14" t="s">
        <v>1598</v>
      </c>
      <c r="E317" s="13">
        <v>9.1</v>
      </c>
      <c r="F317" s="14">
        <v>9.1</v>
      </c>
      <c r="G317" s="8">
        <f t="shared" si="4"/>
        <v>0</v>
      </c>
      <c r="H317" s="15"/>
      <c r="R317" s="11"/>
    </row>
    <row r="318" spans="1:18">
      <c r="A318" s="15"/>
      <c r="B318" s="13" t="s">
        <v>1602</v>
      </c>
      <c r="C318" s="13" t="s">
        <v>1166</v>
      </c>
      <c r="D318" s="14" t="s">
        <v>1166</v>
      </c>
      <c r="E318" s="13">
        <v>32</v>
      </c>
      <c r="F318" s="14">
        <v>32</v>
      </c>
      <c r="G318" s="8">
        <f t="shared" si="4"/>
        <v>0</v>
      </c>
      <c r="H318" s="15"/>
      <c r="R318" s="11"/>
    </row>
    <row r="319" spans="1:18">
      <c r="A319" s="15"/>
      <c r="B319" s="13" t="s">
        <v>1603</v>
      </c>
      <c r="C319" s="13" t="s">
        <v>1126</v>
      </c>
      <c r="D319" s="14" t="s">
        <v>1126</v>
      </c>
      <c r="E319" s="13">
        <v>36</v>
      </c>
      <c r="F319" s="14">
        <v>36</v>
      </c>
      <c r="G319" s="8">
        <f t="shared" si="4"/>
        <v>0</v>
      </c>
      <c r="H319" s="15"/>
      <c r="R319" s="11"/>
    </row>
    <row r="320" spans="1:18">
      <c r="A320" s="15"/>
      <c r="B320" s="13" t="s">
        <v>1604</v>
      </c>
      <c r="C320" s="13" t="s">
        <v>1228</v>
      </c>
      <c r="D320" s="14" t="s">
        <v>1228</v>
      </c>
      <c r="E320" s="13">
        <v>60</v>
      </c>
      <c r="F320" s="14">
        <v>60</v>
      </c>
      <c r="G320" s="8">
        <f t="shared" si="4"/>
        <v>0</v>
      </c>
      <c r="H320" s="15"/>
      <c r="R320" s="11"/>
    </row>
    <row r="321" spans="1:18">
      <c r="A321" s="15"/>
      <c r="B321" s="13" t="s">
        <v>1605</v>
      </c>
      <c r="C321" s="13" t="s">
        <v>1606</v>
      </c>
      <c r="D321" s="14" t="s">
        <v>1606</v>
      </c>
      <c r="E321" s="13">
        <v>580</v>
      </c>
      <c r="F321" s="14">
        <v>580</v>
      </c>
      <c r="G321" s="8">
        <f t="shared" si="4"/>
        <v>0</v>
      </c>
      <c r="H321" s="15"/>
      <c r="R321" s="11"/>
    </row>
    <row r="322" spans="1:18">
      <c r="A322" s="15"/>
      <c r="B322" s="13" t="s">
        <v>1607</v>
      </c>
      <c r="C322" s="13" t="s">
        <v>1486</v>
      </c>
      <c r="D322" s="14" t="s">
        <v>1486</v>
      </c>
      <c r="E322" s="13">
        <v>584</v>
      </c>
      <c r="F322" s="14">
        <v>584</v>
      </c>
      <c r="G322" s="8">
        <f t="shared" ref="G322:G385" si="5">(E322-F322)/F322</f>
        <v>0</v>
      </c>
      <c r="H322" s="15"/>
      <c r="R322" s="11"/>
    </row>
    <row r="323" spans="1:18">
      <c r="A323" s="15"/>
      <c r="B323" s="13" t="s">
        <v>1608</v>
      </c>
      <c r="C323" s="13" t="s">
        <v>1609</v>
      </c>
      <c r="D323" s="14" t="s">
        <v>1609</v>
      </c>
      <c r="E323" s="13">
        <v>828</v>
      </c>
      <c r="F323" s="14">
        <v>828</v>
      </c>
      <c r="G323" s="8">
        <f t="shared" si="5"/>
        <v>0</v>
      </c>
      <c r="H323" s="15"/>
      <c r="R323" s="11"/>
    </row>
    <row r="324" spans="1:18">
      <c r="A324" s="15"/>
      <c r="B324" s="13" t="s">
        <v>1610</v>
      </c>
      <c r="C324" s="19" t="s">
        <v>1609</v>
      </c>
      <c r="D324" s="20" t="s">
        <v>1609</v>
      </c>
      <c r="E324" s="19">
        <v>828</v>
      </c>
      <c r="F324" s="20">
        <v>828</v>
      </c>
      <c r="G324" s="8">
        <f t="shared" si="5"/>
        <v>0</v>
      </c>
      <c r="H324" s="15"/>
      <c r="R324" s="11"/>
    </row>
    <row r="325" spans="1:18">
      <c r="A325" s="15"/>
      <c r="B325" s="13" t="s">
        <v>1611</v>
      </c>
      <c r="C325" s="19" t="s">
        <v>1609</v>
      </c>
      <c r="D325" s="20" t="s">
        <v>1609</v>
      </c>
      <c r="E325" s="19">
        <v>828</v>
      </c>
      <c r="F325" s="20">
        <v>828</v>
      </c>
      <c r="G325" s="8">
        <f t="shared" si="5"/>
        <v>0</v>
      </c>
      <c r="H325" s="15"/>
      <c r="R325" s="11"/>
    </row>
    <row r="326" spans="1:18">
      <c r="A326" s="15"/>
      <c r="B326" s="13" t="s">
        <v>1612</v>
      </c>
      <c r="C326" s="19" t="s">
        <v>1609</v>
      </c>
      <c r="D326" s="20" t="s">
        <v>1609</v>
      </c>
      <c r="E326" s="19">
        <v>828</v>
      </c>
      <c r="F326" s="20">
        <v>828</v>
      </c>
      <c r="G326" s="8">
        <f t="shared" si="5"/>
        <v>0</v>
      </c>
      <c r="H326" s="15"/>
      <c r="R326" s="11"/>
    </row>
    <row r="327" spans="1:18">
      <c r="A327" s="15"/>
      <c r="B327" s="13" t="s">
        <v>1613</v>
      </c>
      <c r="C327" s="19" t="s">
        <v>1609</v>
      </c>
      <c r="D327" s="20" t="s">
        <v>1609</v>
      </c>
      <c r="E327" s="19">
        <v>828</v>
      </c>
      <c r="F327" s="20">
        <v>828</v>
      </c>
      <c r="G327" s="8">
        <f t="shared" si="5"/>
        <v>0</v>
      </c>
      <c r="H327" s="15"/>
      <c r="R327" s="11"/>
    </row>
    <row r="328" spans="1:18">
      <c r="A328" s="15"/>
      <c r="B328" s="13" t="s">
        <v>1614</v>
      </c>
      <c r="C328" s="19" t="s">
        <v>1609</v>
      </c>
      <c r="D328" s="20" t="s">
        <v>1609</v>
      </c>
      <c r="E328" s="19">
        <v>828</v>
      </c>
      <c r="F328" s="20">
        <v>828</v>
      </c>
      <c r="G328" s="8">
        <f t="shared" si="5"/>
        <v>0</v>
      </c>
      <c r="H328" s="15"/>
      <c r="R328" s="11"/>
    </row>
    <row r="329" spans="1:18">
      <c r="A329" s="15"/>
      <c r="B329" s="13" t="s">
        <v>1615</v>
      </c>
      <c r="C329" s="13" t="s">
        <v>1228</v>
      </c>
      <c r="D329" s="14" t="s">
        <v>1228</v>
      </c>
      <c r="E329" s="13">
        <v>60</v>
      </c>
      <c r="F329" s="14">
        <v>60</v>
      </c>
      <c r="G329" s="8">
        <f t="shared" si="5"/>
        <v>0</v>
      </c>
      <c r="H329" s="15"/>
      <c r="R329" s="11"/>
    </row>
    <row r="330" spans="1:18">
      <c r="A330" s="15"/>
      <c r="B330" s="13" t="s">
        <v>1616</v>
      </c>
      <c r="C330" s="13" t="s">
        <v>1197</v>
      </c>
      <c r="D330" s="14" t="s">
        <v>1197</v>
      </c>
      <c r="E330" s="13">
        <v>64</v>
      </c>
      <c r="F330" s="14">
        <v>64</v>
      </c>
      <c r="G330" s="8">
        <f t="shared" si="5"/>
        <v>0</v>
      </c>
      <c r="H330" s="15"/>
      <c r="R330" s="11"/>
    </row>
    <row r="331" spans="1:18">
      <c r="A331" s="15"/>
      <c r="B331" s="13" t="s">
        <v>1617</v>
      </c>
      <c r="C331" s="13" t="s">
        <v>1618</v>
      </c>
      <c r="D331" s="14" t="s">
        <v>1618</v>
      </c>
      <c r="E331" s="13">
        <v>184</v>
      </c>
      <c r="F331" s="14">
        <v>184</v>
      </c>
      <c r="G331" s="8">
        <f t="shared" si="5"/>
        <v>0</v>
      </c>
      <c r="H331" s="15"/>
      <c r="R331" s="11"/>
    </row>
    <row r="332" spans="1:18">
      <c r="A332" s="15"/>
      <c r="B332" s="13" t="s">
        <v>1619</v>
      </c>
      <c r="C332" s="13" t="s">
        <v>1620</v>
      </c>
      <c r="D332" s="14" t="s">
        <v>1620</v>
      </c>
      <c r="E332" s="13">
        <v>1.7</v>
      </c>
      <c r="F332" s="14">
        <v>1.7</v>
      </c>
      <c r="G332" s="8">
        <f t="shared" si="5"/>
        <v>0</v>
      </c>
      <c r="H332" s="15"/>
      <c r="R332" s="11"/>
    </row>
    <row r="333" spans="1:18">
      <c r="A333" s="15"/>
      <c r="B333" s="13" t="s">
        <v>1621</v>
      </c>
      <c r="C333" s="13" t="s">
        <v>1620</v>
      </c>
      <c r="D333" s="14" t="s">
        <v>1620</v>
      </c>
      <c r="E333" s="13">
        <v>1.7</v>
      </c>
      <c r="F333" s="14">
        <v>1.7</v>
      </c>
      <c r="G333" s="8">
        <f t="shared" si="5"/>
        <v>0</v>
      </c>
      <c r="H333" s="15"/>
      <c r="R333" s="11"/>
    </row>
    <row r="334" spans="1:18">
      <c r="A334" s="15"/>
      <c r="B334" s="13" t="s">
        <v>1622</v>
      </c>
      <c r="C334" s="13" t="s">
        <v>1448</v>
      </c>
      <c r="D334" s="14" t="s">
        <v>1448</v>
      </c>
      <c r="E334" s="13">
        <v>3.1</v>
      </c>
      <c r="F334" s="14">
        <v>3.1</v>
      </c>
      <c r="G334" s="8">
        <f t="shared" si="5"/>
        <v>0</v>
      </c>
      <c r="H334" s="15"/>
      <c r="R334" s="11"/>
    </row>
    <row r="335" spans="1:18">
      <c r="A335" s="15"/>
      <c r="B335" s="13" t="s">
        <v>1623</v>
      </c>
      <c r="C335" s="13" t="s">
        <v>1459</v>
      </c>
      <c r="D335" s="14" t="s">
        <v>1459</v>
      </c>
      <c r="E335" s="13">
        <v>1.5</v>
      </c>
      <c r="F335" s="14">
        <v>1.5</v>
      </c>
      <c r="G335" s="8">
        <f t="shared" si="5"/>
        <v>0</v>
      </c>
      <c r="H335" s="15"/>
      <c r="R335" s="11"/>
    </row>
    <row r="336" spans="1:18">
      <c r="A336" s="15"/>
      <c r="B336" s="13" t="s">
        <v>1624</v>
      </c>
      <c r="C336" s="13" t="s">
        <v>1459</v>
      </c>
      <c r="D336" s="14" t="s">
        <v>1459</v>
      </c>
      <c r="E336" s="13">
        <v>1.5</v>
      </c>
      <c r="F336" s="14">
        <v>1.5</v>
      </c>
      <c r="G336" s="8">
        <f t="shared" si="5"/>
        <v>0</v>
      </c>
      <c r="H336" s="15"/>
      <c r="R336" s="11"/>
    </row>
    <row r="337" spans="1:18">
      <c r="A337" s="15"/>
      <c r="B337" s="13" t="s">
        <v>1625</v>
      </c>
      <c r="C337" s="13" t="s">
        <v>1312</v>
      </c>
      <c r="D337" s="14" t="s">
        <v>1312</v>
      </c>
      <c r="E337" s="13">
        <v>2.2</v>
      </c>
      <c r="F337" s="14">
        <v>2.2</v>
      </c>
      <c r="G337" s="8">
        <f t="shared" si="5"/>
        <v>0</v>
      </c>
      <c r="H337" s="15"/>
      <c r="R337" s="11"/>
    </row>
    <row r="338" spans="1:18">
      <c r="A338" s="15"/>
      <c r="B338" s="13" t="s">
        <v>1626</v>
      </c>
      <c r="C338" s="13" t="s">
        <v>1312</v>
      </c>
      <c r="D338" s="14" t="s">
        <v>1312</v>
      </c>
      <c r="E338" s="13">
        <v>2.2</v>
      </c>
      <c r="F338" s="14">
        <v>2.2</v>
      </c>
      <c r="G338" s="8">
        <f t="shared" si="5"/>
        <v>0</v>
      </c>
      <c r="H338" s="15"/>
      <c r="R338" s="11"/>
    </row>
    <row r="339" spans="1:18">
      <c r="A339" s="15"/>
      <c r="B339" s="13" t="s">
        <v>1627</v>
      </c>
      <c r="C339" s="13" t="s">
        <v>1628</v>
      </c>
      <c r="D339" s="14" t="s">
        <v>1628</v>
      </c>
      <c r="E339" s="13">
        <v>42</v>
      </c>
      <c r="F339" s="14">
        <v>42</v>
      </c>
      <c r="G339" s="8">
        <f t="shared" si="5"/>
        <v>0</v>
      </c>
      <c r="H339" s="15"/>
      <c r="R339" s="11"/>
    </row>
    <row r="340" spans="1:18">
      <c r="A340" s="15"/>
      <c r="B340" s="13" t="s">
        <v>1629</v>
      </c>
      <c r="C340" s="13" t="s">
        <v>1630</v>
      </c>
      <c r="D340" s="14" t="s">
        <v>1630</v>
      </c>
      <c r="E340" s="13">
        <v>2.5</v>
      </c>
      <c r="F340" s="14">
        <v>2.5</v>
      </c>
      <c r="G340" s="8">
        <f t="shared" si="5"/>
        <v>0</v>
      </c>
      <c r="H340" s="15"/>
      <c r="R340" s="11"/>
    </row>
    <row r="341" spans="1:18">
      <c r="A341" s="15"/>
      <c r="B341" s="13" t="s">
        <v>1631</v>
      </c>
      <c r="C341" s="13" t="s">
        <v>1630</v>
      </c>
      <c r="D341" s="14" t="s">
        <v>1630</v>
      </c>
      <c r="E341" s="13">
        <v>2.5</v>
      </c>
      <c r="F341" s="14">
        <v>2.5</v>
      </c>
      <c r="G341" s="8">
        <f t="shared" si="5"/>
        <v>0</v>
      </c>
      <c r="H341" s="15"/>
      <c r="R341" s="11"/>
    </row>
    <row r="342" spans="1:18">
      <c r="A342" s="15"/>
      <c r="B342" s="13" t="s">
        <v>1632</v>
      </c>
      <c r="C342" s="13" t="s">
        <v>1633</v>
      </c>
      <c r="D342" s="14" t="s">
        <v>1633</v>
      </c>
      <c r="E342" s="13">
        <v>4.2</v>
      </c>
      <c r="F342" s="14">
        <v>4.2</v>
      </c>
      <c r="G342" s="8">
        <f t="shared" si="5"/>
        <v>0</v>
      </c>
      <c r="H342" s="15"/>
      <c r="R342" s="11"/>
    </row>
    <row r="343" spans="1:18">
      <c r="A343" s="15"/>
      <c r="B343" s="13" t="s">
        <v>1634</v>
      </c>
      <c r="C343" s="13" t="s">
        <v>1399</v>
      </c>
      <c r="D343" s="14" t="s">
        <v>1399</v>
      </c>
      <c r="E343" s="13">
        <v>600</v>
      </c>
      <c r="F343" s="14">
        <v>600</v>
      </c>
      <c r="G343" s="8">
        <f t="shared" si="5"/>
        <v>0</v>
      </c>
      <c r="H343" s="15"/>
      <c r="R343" s="11"/>
    </row>
    <row r="344" spans="1:18">
      <c r="A344" s="15"/>
      <c r="B344" s="13" t="s">
        <v>1635</v>
      </c>
      <c r="C344" s="13" t="s">
        <v>1401</v>
      </c>
      <c r="D344" s="14" t="s">
        <v>1401</v>
      </c>
      <c r="E344" s="13">
        <v>604</v>
      </c>
      <c r="F344" s="14">
        <v>604</v>
      </c>
      <c r="G344" s="8">
        <f t="shared" si="5"/>
        <v>0</v>
      </c>
      <c r="H344" s="15"/>
      <c r="R344" s="11"/>
    </row>
    <row r="345" spans="1:18">
      <c r="A345" s="15"/>
      <c r="B345" s="13" t="s">
        <v>1636</v>
      </c>
      <c r="C345" s="13" t="s">
        <v>1637</v>
      </c>
      <c r="D345" s="14" t="s">
        <v>1637</v>
      </c>
      <c r="E345" s="13">
        <v>92</v>
      </c>
      <c r="F345" s="14">
        <v>92</v>
      </c>
      <c r="G345" s="8">
        <f t="shared" si="5"/>
        <v>0</v>
      </c>
      <c r="H345" s="15"/>
      <c r="R345" s="11"/>
    </row>
    <row r="346" spans="1:18">
      <c r="A346" s="15"/>
      <c r="B346" s="13" t="s">
        <v>1638</v>
      </c>
      <c r="C346" s="13" t="s">
        <v>1267</v>
      </c>
      <c r="D346" s="14" t="s">
        <v>1267</v>
      </c>
      <c r="E346" s="13">
        <v>96</v>
      </c>
      <c r="F346" s="14">
        <v>96</v>
      </c>
      <c r="G346" s="8">
        <f t="shared" si="5"/>
        <v>0</v>
      </c>
      <c r="H346" s="15"/>
      <c r="R346" s="11"/>
    </row>
    <row r="347" spans="1:18">
      <c r="A347" s="15"/>
      <c r="B347" s="13" t="s">
        <v>1639</v>
      </c>
      <c r="C347" s="13" t="s">
        <v>1518</v>
      </c>
      <c r="D347" s="14" t="s">
        <v>1518</v>
      </c>
      <c r="E347" s="13">
        <v>27</v>
      </c>
      <c r="F347" s="14">
        <v>27</v>
      </c>
      <c r="G347" s="8">
        <f t="shared" si="5"/>
        <v>0</v>
      </c>
      <c r="H347" s="15"/>
      <c r="R347" s="11"/>
    </row>
    <row r="348" spans="1:18">
      <c r="A348" s="15"/>
      <c r="B348" s="13" t="s">
        <v>1640</v>
      </c>
      <c r="C348" s="13" t="s">
        <v>1182</v>
      </c>
      <c r="D348" s="14" t="s">
        <v>1182</v>
      </c>
      <c r="E348" s="13">
        <v>4</v>
      </c>
      <c r="F348" s="14">
        <v>4</v>
      </c>
      <c r="G348" s="8">
        <f t="shared" si="5"/>
        <v>0</v>
      </c>
      <c r="H348" s="15"/>
      <c r="R348" s="11"/>
    </row>
    <row r="349" spans="1:18">
      <c r="A349" s="15"/>
      <c r="B349" s="13" t="s">
        <v>1641</v>
      </c>
      <c r="C349" s="13" t="s">
        <v>1184</v>
      </c>
      <c r="D349" s="14" t="s">
        <v>1184</v>
      </c>
      <c r="E349" s="13">
        <v>8</v>
      </c>
      <c r="F349" s="14">
        <v>8</v>
      </c>
      <c r="G349" s="8">
        <f t="shared" si="5"/>
        <v>0</v>
      </c>
      <c r="H349" s="15"/>
      <c r="R349" s="11"/>
    </row>
    <row r="350" spans="1:18">
      <c r="A350" s="15"/>
      <c r="B350" s="13" t="s">
        <v>1642</v>
      </c>
      <c r="C350" s="13" t="s">
        <v>1643</v>
      </c>
      <c r="D350" s="14" t="s">
        <v>1643</v>
      </c>
      <c r="E350" s="13">
        <v>328</v>
      </c>
      <c r="F350" s="14">
        <v>328</v>
      </c>
      <c r="G350" s="8">
        <f t="shared" si="5"/>
        <v>0</v>
      </c>
      <c r="H350" s="15"/>
      <c r="R350" s="11"/>
    </row>
    <row r="351" spans="1:18">
      <c r="A351" s="15"/>
      <c r="B351" s="13" t="s">
        <v>1644</v>
      </c>
      <c r="C351" s="13" t="s">
        <v>1645</v>
      </c>
      <c r="D351" s="14" t="s">
        <v>1645</v>
      </c>
      <c r="E351" s="13">
        <v>332</v>
      </c>
      <c r="F351" s="14">
        <v>332</v>
      </c>
      <c r="G351" s="8">
        <f t="shared" si="5"/>
        <v>0</v>
      </c>
      <c r="H351" s="15"/>
      <c r="R351" s="11"/>
    </row>
    <row r="352" spans="1:18">
      <c r="A352" s="15"/>
      <c r="B352" s="13" t="s">
        <v>1646</v>
      </c>
      <c r="C352" s="13" t="s">
        <v>1620</v>
      </c>
      <c r="D352" s="14" t="s">
        <v>1620</v>
      </c>
      <c r="E352" s="13">
        <v>1.7</v>
      </c>
      <c r="F352" s="14">
        <v>1.7</v>
      </c>
      <c r="G352" s="8">
        <f t="shared" si="5"/>
        <v>0</v>
      </c>
      <c r="H352" s="15"/>
      <c r="R352" s="11"/>
    </row>
    <row r="353" spans="1:18">
      <c r="A353" s="15"/>
      <c r="B353" s="13" t="s">
        <v>1647</v>
      </c>
      <c r="C353" s="13" t="s">
        <v>1182</v>
      </c>
      <c r="D353" s="14" t="s">
        <v>1182</v>
      </c>
      <c r="E353" s="13">
        <v>4</v>
      </c>
      <c r="F353" s="14">
        <v>4</v>
      </c>
      <c r="G353" s="8">
        <f t="shared" si="5"/>
        <v>0</v>
      </c>
      <c r="H353" s="15"/>
      <c r="R353" s="11"/>
    </row>
    <row r="354" spans="1:18">
      <c r="A354" s="15"/>
      <c r="B354" s="13" t="s">
        <v>1648</v>
      </c>
      <c r="C354" s="13" t="s">
        <v>1184</v>
      </c>
      <c r="D354" s="14" t="s">
        <v>1184</v>
      </c>
      <c r="E354" s="13">
        <v>8</v>
      </c>
      <c r="F354" s="14">
        <v>8</v>
      </c>
      <c r="G354" s="8">
        <f t="shared" si="5"/>
        <v>0</v>
      </c>
      <c r="H354" s="15"/>
      <c r="R354" s="11"/>
    </row>
    <row r="355" spans="1:18">
      <c r="A355" s="15"/>
      <c r="B355" s="13" t="s">
        <v>1649</v>
      </c>
      <c r="C355" s="13" t="s">
        <v>1126</v>
      </c>
      <c r="D355" s="14" t="s">
        <v>1126</v>
      </c>
      <c r="E355" s="13">
        <v>36</v>
      </c>
      <c r="F355" s="14">
        <v>36</v>
      </c>
      <c r="G355" s="8">
        <f t="shared" si="5"/>
        <v>0</v>
      </c>
      <c r="H355" s="15"/>
      <c r="R355" s="11"/>
    </row>
    <row r="356" spans="1:18">
      <c r="A356" s="15"/>
      <c r="B356" s="13" t="s">
        <v>1650</v>
      </c>
      <c r="C356" s="13" t="s">
        <v>1128</v>
      </c>
      <c r="D356" s="14" t="s">
        <v>1128</v>
      </c>
      <c r="E356" s="13">
        <v>40</v>
      </c>
      <c r="F356" s="14">
        <v>40</v>
      </c>
      <c r="G356" s="8">
        <f t="shared" si="5"/>
        <v>0</v>
      </c>
      <c r="H356" s="15"/>
      <c r="R356" s="11"/>
    </row>
    <row r="357" spans="1:18">
      <c r="A357" s="15"/>
      <c r="B357" s="13" t="s">
        <v>1651</v>
      </c>
      <c r="C357" s="13" t="s">
        <v>1228</v>
      </c>
      <c r="D357" s="14" t="s">
        <v>1228</v>
      </c>
      <c r="E357" s="13">
        <v>60</v>
      </c>
      <c r="F357" s="14">
        <v>60</v>
      </c>
      <c r="G357" s="8">
        <f t="shared" si="5"/>
        <v>0</v>
      </c>
      <c r="H357" s="15"/>
      <c r="R357" s="11"/>
    </row>
    <row r="358" spans="1:18">
      <c r="A358" s="15"/>
      <c r="B358" s="13" t="s">
        <v>1652</v>
      </c>
      <c r="C358" s="13" t="s">
        <v>1228</v>
      </c>
      <c r="D358" s="14" t="s">
        <v>1228</v>
      </c>
      <c r="E358" s="13">
        <v>60</v>
      </c>
      <c r="F358" s="14">
        <v>60</v>
      </c>
      <c r="G358" s="8">
        <f t="shared" si="5"/>
        <v>0</v>
      </c>
      <c r="H358" s="15"/>
      <c r="R358" s="11"/>
    </row>
    <row r="359" spans="1:18">
      <c r="A359" s="15"/>
      <c r="B359" s="13" t="s">
        <v>1653</v>
      </c>
      <c r="C359" s="13" t="s">
        <v>1228</v>
      </c>
      <c r="D359" s="14" t="s">
        <v>1228</v>
      </c>
      <c r="E359" s="13">
        <v>60</v>
      </c>
      <c r="F359" s="14">
        <v>60</v>
      </c>
      <c r="G359" s="8">
        <f t="shared" si="5"/>
        <v>0</v>
      </c>
      <c r="H359" s="15"/>
      <c r="R359" s="11"/>
    </row>
    <row r="360" spans="1:18">
      <c r="A360" s="15"/>
      <c r="B360" s="13" t="s">
        <v>1654</v>
      </c>
      <c r="C360" s="13" t="s">
        <v>1228</v>
      </c>
      <c r="D360" s="14" t="s">
        <v>1228</v>
      </c>
      <c r="E360" s="13">
        <v>60</v>
      </c>
      <c r="F360" s="14">
        <v>60</v>
      </c>
      <c r="G360" s="8">
        <f t="shared" si="5"/>
        <v>0</v>
      </c>
      <c r="H360" s="15"/>
      <c r="R360" s="11"/>
    </row>
    <row r="361" spans="1:18">
      <c r="A361" s="15"/>
      <c r="B361" s="13" t="s">
        <v>1655</v>
      </c>
      <c r="C361" s="13" t="s">
        <v>1656</v>
      </c>
      <c r="D361" s="14" t="s">
        <v>1656</v>
      </c>
      <c r="E361" s="13">
        <v>116</v>
      </c>
      <c r="F361" s="14">
        <v>116</v>
      </c>
      <c r="G361" s="8">
        <f t="shared" si="5"/>
        <v>0</v>
      </c>
      <c r="H361" s="15"/>
      <c r="R361" s="11"/>
    </row>
    <row r="362" spans="1:18">
      <c r="A362" s="15"/>
      <c r="B362" s="13" t="s">
        <v>1657</v>
      </c>
      <c r="C362" s="13" t="s">
        <v>1542</v>
      </c>
      <c r="D362" s="14" t="s">
        <v>1542</v>
      </c>
      <c r="E362" s="13">
        <v>120</v>
      </c>
      <c r="F362" s="14">
        <v>120</v>
      </c>
      <c r="G362" s="8">
        <f t="shared" si="5"/>
        <v>0</v>
      </c>
      <c r="H362" s="15"/>
      <c r="R362" s="11"/>
    </row>
    <row r="363" spans="1:18">
      <c r="A363" s="15"/>
      <c r="B363" s="13" t="s">
        <v>1658</v>
      </c>
      <c r="C363" s="13" t="s">
        <v>1142</v>
      </c>
      <c r="D363" s="14" t="s">
        <v>1142</v>
      </c>
      <c r="E363" s="13">
        <v>616</v>
      </c>
      <c r="F363" s="14">
        <v>616</v>
      </c>
      <c r="G363" s="8">
        <f t="shared" si="5"/>
        <v>0</v>
      </c>
      <c r="H363" s="15"/>
      <c r="R363" s="11"/>
    </row>
    <row r="364" spans="1:18">
      <c r="A364" s="15"/>
      <c r="B364" s="13" t="s">
        <v>1659</v>
      </c>
      <c r="C364" s="13" t="s">
        <v>1142</v>
      </c>
      <c r="D364" s="14" t="s">
        <v>1583</v>
      </c>
      <c r="E364" s="13">
        <v>616</v>
      </c>
      <c r="F364" s="14">
        <f>4.8*1024</f>
        <v>4915.2</v>
      </c>
      <c r="G364" s="8">
        <f t="shared" si="5"/>
        <v>-0.874674479166667</v>
      </c>
      <c r="H364" s="15"/>
      <c r="R364" s="11"/>
    </row>
    <row r="365" spans="1:18">
      <c r="A365" s="15"/>
      <c r="B365" s="13" t="s">
        <v>1660</v>
      </c>
      <c r="C365" s="13" t="s">
        <v>1142</v>
      </c>
      <c r="D365" s="14" t="s">
        <v>1583</v>
      </c>
      <c r="E365" s="13">
        <v>616</v>
      </c>
      <c r="F365" s="14">
        <f>4.8*1024</f>
        <v>4915.2</v>
      </c>
      <c r="G365" s="8">
        <f t="shared" si="5"/>
        <v>-0.874674479166667</v>
      </c>
      <c r="H365" s="15"/>
      <c r="R365" s="11"/>
    </row>
    <row r="366" spans="1:18">
      <c r="A366" s="15"/>
      <c r="B366" s="13" t="s">
        <v>1661</v>
      </c>
      <c r="C366" s="13" t="s">
        <v>1142</v>
      </c>
      <c r="D366" s="14" t="s">
        <v>1662</v>
      </c>
      <c r="E366" s="13">
        <v>616</v>
      </c>
      <c r="F366" s="14">
        <f>11*1024</f>
        <v>11264</v>
      </c>
      <c r="G366" s="8">
        <f t="shared" si="5"/>
        <v>-0.9453125</v>
      </c>
      <c r="H366" s="15"/>
      <c r="R366" s="11"/>
    </row>
    <row r="367" spans="1:18">
      <c r="A367" s="15"/>
      <c r="B367" s="13" t="s">
        <v>1663</v>
      </c>
      <c r="C367" s="13" t="s">
        <v>1126</v>
      </c>
      <c r="D367" s="14" t="s">
        <v>1126</v>
      </c>
      <c r="E367" s="13">
        <v>36</v>
      </c>
      <c r="F367" s="14">
        <v>36</v>
      </c>
      <c r="G367" s="8">
        <f t="shared" si="5"/>
        <v>0</v>
      </c>
      <c r="H367" s="15"/>
      <c r="R367" s="11"/>
    </row>
    <row r="368" spans="1:18">
      <c r="A368" s="15"/>
      <c r="B368" s="13" t="s">
        <v>1664</v>
      </c>
      <c r="C368" s="13" t="s">
        <v>1128</v>
      </c>
      <c r="D368" s="14" t="s">
        <v>1128</v>
      </c>
      <c r="E368" s="13">
        <v>40</v>
      </c>
      <c r="F368" s="14">
        <v>40</v>
      </c>
      <c r="G368" s="8">
        <f t="shared" si="5"/>
        <v>0</v>
      </c>
      <c r="H368" s="15"/>
      <c r="R368" s="11"/>
    </row>
    <row r="369" spans="1:18">
      <c r="A369" s="15"/>
      <c r="B369" s="13" t="s">
        <v>1665</v>
      </c>
      <c r="C369" s="13" t="s">
        <v>1132</v>
      </c>
      <c r="D369" s="14" t="s">
        <v>1132</v>
      </c>
      <c r="E369" s="13">
        <v>52</v>
      </c>
      <c r="F369" s="14">
        <v>52</v>
      </c>
      <c r="G369" s="8">
        <f t="shared" si="5"/>
        <v>0</v>
      </c>
      <c r="H369" s="15"/>
      <c r="R369" s="11"/>
    </row>
    <row r="370" spans="1:18">
      <c r="A370" s="15"/>
      <c r="B370" s="13" t="s">
        <v>1666</v>
      </c>
      <c r="C370" s="13" t="s">
        <v>1264</v>
      </c>
      <c r="D370" s="14" t="s">
        <v>1264</v>
      </c>
      <c r="E370" s="13">
        <v>552</v>
      </c>
      <c r="F370" s="14">
        <v>552</v>
      </c>
      <c r="G370" s="8">
        <f t="shared" si="5"/>
        <v>0</v>
      </c>
      <c r="H370" s="15"/>
      <c r="R370" s="11"/>
    </row>
    <row r="371" spans="1:18">
      <c r="A371" s="15"/>
      <c r="B371" s="13" t="s">
        <v>1667</v>
      </c>
      <c r="C371" s="13" t="s">
        <v>1668</v>
      </c>
      <c r="D371" s="14" t="s">
        <v>1668</v>
      </c>
      <c r="E371" s="13">
        <v>556</v>
      </c>
      <c r="F371" s="14">
        <v>556</v>
      </c>
      <c r="G371" s="8">
        <f t="shared" si="5"/>
        <v>0</v>
      </c>
      <c r="H371" s="15"/>
      <c r="R371" s="11"/>
    </row>
    <row r="372" spans="1:18">
      <c r="A372" s="15"/>
      <c r="B372" s="13" t="s">
        <v>1669</v>
      </c>
      <c r="C372" s="13" t="s">
        <v>1176</v>
      </c>
      <c r="D372" s="14" t="s">
        <v>1176</v>
      </c>
      <c r="E372" s="13">
        <v>1</v>
      </c>
      <c r="F372" s="14">
        <v>1</v>
      </c>
      <c r="G372" s="8">
        <f t="shared" si="5"/>
        <v>0</v>
      </c>
      <c r="H372" s="15"/>
      <c r="R372" s="11"/>
    </row>
    <row r="373" spans="1:18">
      <c r="A373" s="15"/>
      <c r="B373" s="13" t="s">
        <v>1670</v>
      </c>
      <c r="C373" s="13" t="s">
        <v>1671</v>
      </c>
      <c r="D373" s="14" t="s">
        <v>1671</v>
      </c>
      <c r="E373" s="13">
        <v>4.3</v>
      </c>
      <c r="F373" s="14">
        <v>4.3</v>
      </c>
      <c r="G373" s="8">
        <f t="shared" si="5"/>
        <v>0</v>
      </c>
      <c r="H373" s="15"/>
      <c r="R373" s="11"/>
    </row>
    <row r="374" spans="1:18">
      <c r="A374" s="15"/>
      <c r="B374" s="13" t="s">
        <v>1672</v>
      </c>
      <c r="C374" s="13" t="s">
        <v>1671</v>
      </c>
      <c r="D374" s="14" t="s">
        <v>1671</v>
      </c>
      <c r="E374" s="13">
        <v>4.3</v>
      </c>
      <c r="F374" s="14">
        <v>4.3</v>
      </c>
      <c r="G374" s="8">
        <f t="shared" si="5"/>
        <v>0</v>
      </c>
      <c r="H374" s="15"/>
      <c r="R374" s="11"/>
    </row>
    <row r="375" spans="1:18">
      <c r="A375" s="15"/>
      <c r="B375" s="13" t="s">
        <v>1673</v>
      </c>
      <c r="C375" s="13" t="s">
        <v>1674</v>
      </c>
      <c r="D375" s="14" t="s">
        <v>1674</v>
      </c>
      <c r="E375" s="13">
        <v>19</v>
      </c>
      <c r="F375" s="14">
        <v>19</v>
      </c>
      <c r="G375" s="8">
        <f t="shared" si="5"/>
        <v>0</v>
      </c>
      <c r="H375" s="15"/>
      <c r="R375" s="11"/>
    </row>
    <row r="376" spans="1:18">
      <c r="A376" s="15"/>
      <c r="B376" s="13" t="s">
        <v>1675</v>
      </c>
      <c r="C376" s="13" t="s">
        <v>1674</v>
      </c>
      <c r="D376" s="14" t="s">
        <v>1674</v>
      </c>
      <c r="E376" s="13">
        <v>19</v>
      </c>
      <c r="F376" s="14">
        <v>19</v>
      </c>
      <c r="G376" s="8">
        <f t="shared" si="5"/>
        <v>0</v>
      </c>
      <c r="H376" s="15"/>
      <c r="R376" s="11"/>
    </row>
    <row r="377" spans="1:18">
      <c r="A377" s="15"/>
      <c r="B377" s="13" t="s">
        <v>1676</v>
      </c>
      <c r="C377" s="13" t="s">
        <v>1674</v>
      </c>
      <c r="D377" s="14" t="s">
        <v>1674</v>
      </c>
      <c r="E377" s="13">
        <v>19</v>
      </c>
      <c r="F377" s="14">
        <v>19</v>
      </c>
      <c r="G377" s="8">
        <f t="shared" si="5"/>
        <v>0</v>
      </c>
      <c r="H377" s="15"/>
      <c r="R377" s="11"/>
    </row>
    <row r="378" spans="1:18">
      <c r="A378" s="15"/>
      <c r="B378" s="13" t="s">
        <v>1677</v>
      </c>
      <c r="C378" s="13" t="s">
        <v>1674</v>
      </c>
      <c r="D378" s="14" t="s">
        <v>1674</v>
      </c>
      <c r="E378" s="13">
        <v>19</v>
      </c>
      <c r="F378" s="14">
        <v>19</v>
      </c>
      <c r="G378" s="8">
        <f t="shared" si="5"/>
        <v>0</v>
      </c>
      <c r="H378" s="15"/>
      <c r="R378" s="11"/>
    </row>
    <row r="379" spans="1:18">
      <c r="A379" s="15"/>
      <c r="B379" s="13" t="s">
        <v>1678</v>
      </c>
      <c r="C379" s="13" t="s">
        <v>1375</v>
      </c>
      <c r="D379" s="14" t="s">
        <v>1375</v>
      </c>
      <c r="E379" s="13">
        <v>1.9</v>
      </c>
      <c r="F379" s="14">
        <v>1.9</v>
      </c>
      <c r="G379" s="8">
        <f t="shared" si="5"/>
        <v>0</v>
      </c>
      <c r="H379" s="15"/>
      <c r="R379" s="11"/>
    </row>
    <row r="380" spans="1:18">
      <c r="A380" s="15"/>
      <c r="B380" s="13" t="s">
        <v>1679</v>
      </c>
      <c r="C380" s="13" t="s">
        <v>1375</v>
      </c>
      <c r="D380" s="14" t="s">
        <v>1375</v>
      </c>
      <c r="E380" s="13">
        <v>1.9</v>
      </c>
      <c r="F380" s="14">
        <v>1.9</v>
      </c>
      <c r="G380" s="8">
        <f t="shared" si="5"/>
        <v>0</v>
      </c>
      <c r="H380" s="15"/>
      <c r="R380" s="11"/>
    </row>
    <row r="381" spans="1:18">
      <c r="A381" s="15"/>
      <c r="B381" s="13" t="s">
        <v>1680</v>
      </c>
      <c r="C381" s="13" t="s">
        <v>1448</v>
      </c>
      <c r="D381" s="14" t="s">
        <v>1448</v>
      </c>
      <c r="E381" s="13">
        <v>3.1</v>
      </c>
      <c r="F381" s="14">
        <v>3.1</v>
      </c>
      <c r="G381" s="8">
        <f t="shared" si="5"/>
        <v>0</v>
      </c>
      <c r="H381" s="15"/>
      <c r="R381" s="11"/>
    </row>
    <row r="382" spans="1:18">
      <c r="A382" s="15"/>
      <c r="B382" s="13" t="s">
        <v>1681</v>
      </c>
      <c r="C382" s="13" t="s">
        <v>1682</v>
      </c>
      <c r="D382" s="14" t="s">
        <v>1683</v>
      </c>
      <c r="E382" s="13">
        <v>4</v>
      </c>
      <c r="F382" s="14">
        <v>4.1</v>
      </c>
      <c r="G382" s="8">
        <f t="shared" si="5"/>
        <v>-0.0243902439024389</v>
      </c>
      <c r="H382" s="15"/>
      <c r="R382" s="11"/>
    </row>
    <row r="383" spans="1:18">
      <c r="A383" s="15"/>
      <c r="B383" s="13" t="s">
        <v>1684</v>
      </c>
      <c r="C383" s="13" t="s">
        <v>1682</v>
      </c>
      <c r="D383" s="14" t="s">
        <v>1683</v>
      </c>
      <c r="E383" s="13">
        <v>4</v>
      </c>
      <c r="F383" s="14">
        <v>4.1</v>
      </c>
      <c r="G383" s="8">
        <f t="shared" si="5"/>
        <v>-0.0243902439024389</v>
      </c>
      <c r="H383" s="15"/>
      <c r="R383" s="11"/>
    </row>
    <row r="384" spans="1:18">
      <c r="A384" s="15"/>
      <c r="B384" s="13" t="s">
        <v>1685</v>
      </c>
      <c r="C384" s="13" t="s">
        <v>1674</v>
      </c>
      <c r="D384" s="14" t="s">
        <v>1686</v>
      </c>
      <c r="E384" s="13">
        <v>19</v>
      </c>
      <c r="F384" s="14">
        <v>21</v>
      </c>
      <c r="G384" s="8">
        <f t="shared" si="5"/>
        <v>-0.0952380952380952</v>
      </c>
      <c r="H384" s="15"/>
      <c r="R384" s="11"/>
    </row>
    <row r="385" spans="1:18">
      <c r="A385" s="15"/>
      <c r="B385" s="13" t="s">
        <v>1687</v>
      </c>
      <c r="C385" s="13" t="s">
        <v>1688</v>
      </c>
      <c r="D385" s="14" t="s">
        <v>1688</v>
      </c>
      <c r="E385" s="13">
        <v>5.2</v>
      </c>
      <c r="F385" s="14">
        <v>5.2</v>
      </c>
      <c r="G385" s="8">
        <f t="shared" si="5"/>
        <v>0</v>
      </c>
      <c r="H385" s="15"/>
      <c r="R385" s="11"/>
    </row>
    <row r="386" spans="1:18">
      <c r="A386" s="15"/>
      <c r="B386" s="13" t="s">
        <v>1689</v>
      </c>
      <c r="C386" s="13" t="s">
        <v>1688</v>
      </c>
      <c r="D386" s="14" t="s">
        <v>1688</v>
      </c>
      <c r="E386" s="13">
        <v>5.2</v>
      </c>
      <c r="F386" s="14">
        <v>5.2</v>
      </c>
      <c r="G386" s="8">
        <f t="shared" ref="G386:G449" si="6">(E386-F386)/F386</f>
        <v>0</v>
      </c>
      <c r="H386" s="15"/>
      <c r="R386" s="11"/>
    </row>
    <row r="387" spans="1:18">
      <c r="A387" s="15"/>
      <c r="B387" s="13" t="s">
        <v>1690</v>
      </c>
      <c r="C387" s="13" t="s">
        <v>1691</v>
      </c>
      <c r="D387" s="14" t="s">
        <v>1692</v>
      </c>
      <c r="E387" s="13">
        <v>41</v>
      </c>
      <c r="F387" s="14">
        <v>40</v>
      </c>
      <c r="G387" s="8">
        <f t="shared" si="6"/>
        <v>0.025</v>
      </c>
      <c r="H387" s="15"/>
      <c r="R387" s="11"/>
    </row>
    <row r="388" spans="1:18">
      <c r="A388" s="15"/>
      <c r="B388" s="13" t="s">
        <v>1693</v>
      </c>
      <c r="C388" s="13" t="s">
        <v>1312</v>
      </c>
      <c r="D388" s="14" t="s">
        <v>1630</v>
      </c>
      <c r="E388" s="13">
        <v>2.2</v>
      </c>
      <c r="F388" s="14">
        <v>2.5</v>
      </c>
      <c r="G388" s="8">
        <f t="shared" si="6"/>
        <v>-0.12</v>
      </c>
      <c r="H388" s="15"/>
      <c r="R388" s="11"/>
    </row>
    <row r="389" spans="1:18">
      <c r="A389" s="15"/>
      <c r="B389" s="13" t="s">
        <v>1694</v>
      </c>
      <c r="C389" s="13" t="s">
        <v>1312</v>
      </c>
      <c r="D389" s="14" t="s">
        <v>1630</v>
      </c>
      <c r="E389" s="13">
        <v>2.2</v>
      </c>
      <c r="F389" s="14">
        <v>2.5</v>
      </c>
      <c r="G389" s="8">
        <f t="shared" si="6"/>
        <v>-0.12</v>
      </c>
      <c r="H389" s="15"/>
      <c r="R389" s="11"/>
    </row>
    <row r="390" spans="1:18">
      <c r="A390" s="15"/>
      <c r="B390" s="13" t="s">
        <v>1695</v>
      </c>
      <c r="C390" s="13" t="s">
        <v>1394</v>
      </c>
      <c r="D390" s="14" t="s">
        <v>1696</v>
      </c>
      <c r="E390" s="13">
        <v>3.6</v>
      </c>
      <c r="F390" s="14">
        <v>3.9</v>
      </c>
      <c r="G390" s="8">
        <f t="shared" si="6"/>
        <v>-0.0769230769230769</v>
      </c>
      <c r="H390" s="15"/>
      <c r="R390" s="11"/>
    </row>
    <row r="391" spans="1:18">
      <c r="A391" s="15"/>
      <c r="B391" s="13" t="s">
        <v>1697</v>
      </c>
      <c r="C391" s="19" t="s">
        <v>1394</v>
      </c>
      <c r="D391" s="20" t="s">
        <v>1696</v>
      </c>
      <c r="E391" s="19">
        <v>3.6</v>
      </c>
      <c r="F391" s="20">
        <v>3.9</v>
      </c>
      <c r="G391" s="8">
        <f t="shared" si="6"/>
        <v>-0.0769230769230769</v>
      </c>
      <c r="H391" s="15"/>
      <c r="R391" s="11"/>
    </row>
    <row r="392" spans="1:18">
      <c r="A392" s="15"/>
      <c r="B392" s="13" t="s">
        <v>1698</v>
      </c>
      <c r="C392" s="19" t="s">
        <v>1394</v>
      </c>
      <c r="D392" s="20" t="s">
        <v>1696</v>
      </c>
      <c r="E392" s="19">
        <v>3.6</v>
      </c>
      <c r="F392" s="20">
        <v>3.9</v>
      </c>
      <c r="G392" s="8">
        <f t="shared" si="6"/>
        <v>-0.0769230769230769</v>
      </c>
      <c r="H392" s="15"/>
      <c r="R392" s="11"/>
    </row>
    <row r="393" spans="1:18">
      <c r="A393" s="15"/>
      <c r="B393" s="13" t="s">
        <v>1699</v>
      </c>
      <c r="C393" s="13" t="s">
        <v>1493</v>
      </c>
      <c r="D393" s="14" t="s">
        <v>1493</v>
      </c>
      <c r="E393" s="13">
        <v>3</v>
      </c>
      <c r="F393" s="14">
        <v>3</v>
      </c>
      <c r="G393" s="8">
        <f t="shared" si="6"/>
        <v>0</v>
      </c>
      <c r="H393" s="15"/>
      <c r="R393" s="11"/>
    </row>
    <row r="394" spans="1:18">
      <c r="A394" s="15"/>
      <c r="B394" s="13" t="s">
        <v>1700</v>
      </c>
      <c r="C394" s="13" t="s">
        <v>1493</v>
      </c>
      <c r="D394" s="14" t="s">
        <v>1493</v>
      </c>
      <c r="E394" s="13">
        <v>3</v>
      </c>
      <c r="F394" s="14">
        <v>3</v>
      </c>
      <c r="G394" s="8">
        <f t="shared" si="6"/>
        <v>0</v>
      </c>
      <c r="H394" s="15"/>
      <c r="R394" s="11"/>
    </row>
    <row r="395" spans="1:18">
      <c r="A395" s="15"/>
      <c r="B395" s="13" t="s">
        <v>1701</v>
      </c>
      <c r="C395" s="13" t="s">
        <v>1702</v>
      </c>
      <c r="D395" s="14" t="s">
        <v>1702</v>
      </c>
      <c r="E395" s="13">
        <v>43</v>
      </c>
      <c r="F395" s="14">
        <v>43</v>
      </c>
      <c r="G395" s="8">
        <f t="shared" si="6"/>
        <v>0</v>
      </c>
      <c r="H395" s="15"/>
      <c r="R395" s="11"/>
    </row>
    <row r="396" spans="1:18">
      <c r="A396" s="15"/>
      <c r="B396" s="13" t="s">
        <v>1703</v>
      </c>
      <c r="C396" s="19" t="s">
        <v>1704</v>
      </c>
      <c r="D396" s="20" t="s">
        <v>1704</v>
      </c>
      <c r="E396" s="19">
        <v>2.8</v>
      </c>
      <c r="F396" s="20">
        <v>2.8</v>
      </c>
      <c r="G396" s="8">
        <f t="shared" si="6"/>
        <v>0</v>
      </c>
      <c r="H396" s="15"/>
      <c r="R396" s="11"/>
    </row>
    <row r="397" spans="1:18">
      <c r="A397" s="15"/>
      <c r="B397" s="13" t="s">
        <v>1705</v>
      </c>
      <c r="C397" s="19" t="s">
        <v>1704</v>
      </c>
      <c r="D397" s="20" t="s">
        <v>1704</v>
      </c>
      <c r="E397" s="19">
        <v>2.8</v>
      </c>
      <c r="F397" s="20">
        <v>2.8</v>
      </c>
      <c r="G397" s="8">
        <f t="shared" si="6"/>
        <v>0</v>
      </c>
      <c r="H397" s="15"/>
      <c r="R397" s="11"/>
    </row>
    <row r="398" spans="1:18">
      <c r="A398" s="15"/>
      <c r="B398" s="13" t="s">
        <v>1706</v>
      </c>
      <c r="C398" s="13" t="s">
        <v>1482</v>
      </c>
      <c r="D398" s="14" t="s">
        <v>1482</v>
      </c>
      <c r="E398" s="13">
        <v>7.6</v>
      </c>
      <c r="F398" s="14">
        <v>7.6</v>
      </c>
      <c r="G398" s="8">
        <f t="shared" si="6"/>
        <v>0</v>
      </c>
      <c r="H398" s="15"/>
      <c r="R398" s="11"/>
    </row>
    <row r="399" spans="1:18">
      <c r="A399" s="15"/>
      <c r="B399" s="13" t="s">
        <v>1707</v>
      </c>
      <c r="C399" s="13" t="s">
        <v>1482</v>
      </c>
      <c r="D399" s="14" t="s">
        <v>1482</v>
      </c>
      <c r="E399" s="13">
        <v>7.6</v>
      </c>
      <c r="F399" s="14">
        <v>7.6</v>
      </c>
      <c r="G399" s="8">
        <f t="shared" si="6"/>
        <v>0</v>
      </c>
      <c r="H399" s="15"/>
      <c r="R399" s="11"/>
    </row>
    <row r="400" spans="1:18">
      <c r="A400" s="15"/>
      <c r="B400" s="13" t="s">
        <v>1708</v>
      </c>
      <c r="C400" s="13" t="s">
        <v>1709</v>
      </c>
      <c r="D400" s="14" t="s">
        <v>1709</v>
      </c>
      <c r="E400" s="13">
        <v>290</v>
      </c>
      <c r="F400" s="14">
        <v>290</v>
      </c>
      <c r="G400" s="8">
        <f t="shared" si="6"/>
        <v>0</v>
      </c>
      <c r="H400" s="15"/>
      <c r="R400" s="11"/>
    </row>
    <row r="401" spans="1:18">
      <c r="A401" s="15"/>
      <c r="B401" s="13" t="s">
        <v>1710</v>
      </c>
      <c r="C401" s="13" t="s">
        <v>1711</v>
      </c>
      <c r="D401" s="14" t="s">
        <v>1711</v>
      </c>
      <c r="E401" s="13">
        <v>836</v>
      </c>
      <c r="F401" s="14">
        <v>836</v>
      </c>
      <c r="G401" s="8">
        <f t="shared" si="6"/>
        <v>0</v>
      </c>
      <c r="H401" s="15"/>
      <c r="R401" s="11"/>
    </row>
    <row r="402" spans="1:18">
      <c r="A402" s="15"/>
      <c r="B402" s="13" t="s">
        <v>1712</v>
      </c>
      <c r="C402" s="13" t="s">
        <v>1713</v>
      </c>
      <c r="D402" s="14" t="s">
        <v>1713</v>
      </c>
      <c r="E402" s="13">
        <v>840</v>
      </c>
      <c r="F402" s="14">
        <v>840</v>
      </c>
      <c r="G402" s="8">
        <f t="shared" si="6"/>
        <v>0</v>
      </c>
      <c r="H402" s="15"/>
      <c r="R402" s="11"/>
    </row>
    <row r="403" spans="1:18">
      <c r="A403" s="15"/>
      <c r="B403" s="13" t="s">
        <v>1714</v>
      </c>
      <c r="C403" s="13" t="s">
        <v>1233</v>
      </c>
      <c r="D403" s="14" t="s">
        <v>1233</v>
      </c>
      <c r="E403" s="13">
        <v>2.1</v>
      </c>
      <c r="F403" s="14">
        <v>2.1</v>
      </c>
      <c r="G403" s="8">
        <f t="shared" si="6"/>
        <v>0</v>
      </c>
      <c r="H403" s="15"/>
      <c r="R403" s="11"/>
    </row>
    <row r="404" spans="1:18">
      <c r="A404" s="15"/>
      <c r="B404" s="13" t="s">
        <v>1715</v>
      </c>
      <c r="C404" s="13" t="s">
        <v>1233</v>
      </c>
      <c r="D404" s="14" t="s">
        <v>1233</v>
      </c>
      <c r="E404" s="13">
        <v>2.1</v>
      </c>
      <c r="F404" s="14">
        <v>2.1</v>
      </c>
      <c r="G404" s="8">
        <f t="shared" si="6"/>
        <v>0</v>
      </c>
      <c r="H404" s="15"/>
      <c r="R404" s="11"/>
    </row>
    <row r="405" spans="1:18">
      <c r="A405" s="15"/>
      <c r="B405" s="13" t="s">
        <v>1716</v>
      </c>
      <c r="C405" s="13" t="s">
        <v>1717</v>
      </c>
      <c r="D405" s="14" t="s">
        <v>1717</v>
      </c>
      <c r="E405" s="13">
        <v>24</v>
      </c>
      <c r="F405" s="14">
        <v>24</v>
      </c>
      <c r="G405" s="8">
        <f t="shared" si="6"/>
        <v>0</v>
      </c>
      <c r="H405" s="15"/>
      <c r="R405" s="11"/>
    </row>
    <row r="406" spans="1:18">
      <c r="A406" s="15"/>
      <c r="B406" s="13" t="s">
        <v>1718</v>
      </c>
      <c r="C406" s="13" t="s">
        <v>1717</v>
      </c>
      <c r="D406" s="14" t="s">
        <v>1717</v>
      </c>
      <c r="E406" s="13">
        <v>24</v>
      </c>
      <c r="F406" s="14">
        <v>24</v>
      </c>
      <c r="G406" s="8">
        <f t="shared" si="6"/>
        <v>0</v>
      </c>
      <c r="H406" s="15"/>
      <c r="R406" s="11"/>
    </row>
    <row r="407" spans="1:18">
      <c r="A407" s="15"/>
      <c r="B407" s="13" t="s">
        <v>1719</v>
      </c>
      <c r="C407" s="13" t="s">
        <v>1717</v>
      </c>
      <c r="D407" s="14" t="s">
        <v>1717</v>
      </c>
      <c r="E407" s="13">
        <v>24</v>
      </c>
      <c r="F407" s="14">
        <v>24</v>
      </c>
      <c r="G407" s="8">
        <f t="shared" si="6"/>
        <v>0</v>
      </c>
      <c r="H407" s="15"/>
      <c r="R407" s="11"/>
    </row>
    <row r="408" spans="1:18">
      <c r="A408" s="15"/>
      <c r="B408" s="13" t="s">
        <v>1720</v>
      </c>
      <c r="C408" s="13" t="s">
        <v>1717</v>
      </c>
      <c r="D408" s="14" t="s">
        <v>1717</v>
      </c>
      <c r="E408" s="13">
        <v>24</v>
      </c>
      <c r="F408" s="14">
        <v>24</v>
      </c>
      <c r="G408" s="8">
        <f t="shared" si="6"/>
        <v>0</v>
      </c>
      <c r="H408" s="15"/>
      <c r="R408" s="11"/>
    </row>
    <row r="409" spans="1:18">
      <c r="A409" s="15"/>
      <c r="B409" s="13" t="s">
        <v>1721</v>
      </c>
      <c r="C409" s="13" t="s">
        <v>1544</v>
      </c>
      <c r="D409" s="14" t="s">
        <v>1544</v>
      </c>
      <c r="E409" s="13">
        <v>124</v>
      </c>
      <c r="F409" s="14">
        <v>124</v>
      </c>
      <c r="G409" s="8">
        <f t="shared" si="6"/>
        <v>0</v>
      </c>
      <c r="H409" s="15"/>
      <c r="R409" s="11"/>
    </row>
    <row r="410" spans="1:18">
      <c r="A410" s="15"/>
      <c r="B410" s="13" t="s">
        <v>1722</v>
      </c>
      <c r="C410" s="13" t="s">
        <v>1723</v>
      </c>
      <c r="D410" s="14" t="s">
        <v>1723</v>
      </c>
      <c r="E410" s="13">
        <v>128</v>
      </c>
      <c r="F410" s="14">
        <v>128</v>
      </c>
      <c r="G410" s="8">
        <f t="shared" si="6"/>
        <v>0</v>
      </c>
      <c r="H410" s="15"/>
      <c r="R410" s="11"/>
    </row>
    <row r="411" spans="1:18">
      <c r="A411" s="15"/>
      <c r="B411" s="13" t="s">
        <v>1724</v>
      </c>
      <c r="C411" s="13" t="s">
        <v>1364</v>
      </c>
      <c r="D411" s="14" t="s">
        <v>1364</v>
      </c>
      <c r="E411" s="13">
        <v>308</v>
      </c>
      <c r="F411" s="14">
        <v>308</v>
      </c>
      <c r="G411" s="8">
        <f t="shared" si="6"/>
        <v>0</v>
      </c>
      <c r="H411" s="15"/>
      <c r="R411" s="11"/>
    </row>
    <row r="412" spans="1:18">
      <c r="A412" s="15"/>
      <c r="B412" s="13" t="s">
        <v>1725</v>
      </c>
      <c r="C412" s="19" t="s">
        <v>1583</v>
      </c>
      <c r="D412" s="20" t="s">
        <v>1583</v>
      </c>
      <c r="E412" s="19">
        <v>4.8</v>
      </c>
      <c r="F412" s="20">
        <v>4.8</v>
      </c>
      <c r="G412" s="8">
        <f t="shared" si="6"/>
        <v>0</v>
      </c>
      <c r="H412" s="15"/>
      <c r="R412" s="11"/>
    </row>
    <row r="413" spans="1:18">
      <c r="A413" s="15"/>
      <c r="B413" s="13" t="s">
        <v>1726</v>
      </c>
      <c r="C413" s="19" t="s">
        <v>1583</v>
      </c>
      <c r="D413" s="20" t="s">
        <v>1583</v>
      </c>
      <c r="E413" s="19">
        <v>4.8</v>
      </c>
      <c r="F413" s="20">
        <v>4.8</v>
      </c>
      <c r="G413" s="8">
        <f t="shared" si="6"/>
        <v>0</v>
      </c>
      <c r="H413" s="15"/>
      <c r="R413" s="11"/>
    </row>
    <row r="414" spans="1:18">
      <c r="A414" s="15"/>
      <c r="B414" s="13" t="s">
        <v>1727</v>
      </c>
      <c r="C414" s="19" t="s">
        <v>1628</v>
      </c>
      <c r="D414" s="20" t="s">
        <v>1628</v>
      </c>
      <c r="E414" s="19">
        <v>42</v>
      </c>
      <c r="F414" s="20">
        <v>42</v>
      </c>
      <c r="G414" s="8">
        <f t="shared" si="6"/>
        <v>0</v>
      </c>
      <c r="H414" s="15"/>
      <c r="R414" s="11"/>
    </row>
    <row r="415" spans="1:18">
      <c r="A415" s="15"/>
      <c r="B415" s="13" t="s">
        <v>1728</v>
      </c>
      <c r="C415" s="13" t="s">
        <v>1628</v>
      </c>
      <c r="D415" s="14" t="s">
        <v>1628</v>
      </c>
      <c r="E415" s="13">
        <v>42</v>
      </c>
      <c r="F415" s="14">
        <v>42</v>
      </c>
      <c r="G415" s="8">
        <f t="shared" si="6"/>
        <v>0</v>
      </c>
      <c r="H415" s="15"/>
      <c r="R415" s="11"/>
    </row>
    <row r="416" spans="1:18">
      <c r="A416" s="15"/>
      <c r="B416" s="13" t="s">
        <v>1729</v>
      </c>
      <c r="C416" s="13" t="s">
        <v>1628</v>
      </c>
      <c r="D416" s="14" t="s">
        <v>1628</v>
      </c>
      <c r="E416" s="13">
        <v>42</v>
      </c>
      <c r="F416" s="14">
        <v>42</v>
      </c>
      <c r="G416" s="8">
        <f t="shared" si="6"/>
        <v>0</v>
      </c>
      <c r="H416" s="15"/>
      <c r="R416" s="11"/>
    </row>
    <row r="417" spans="1:18">
      <c r="A417" s="15"/>
      <c r="B417" s="13" t="s">
        <v>1730</v>
      </c>
      <c r="C417" s="13" t="s">
        <v>1628</v>
      </c>
      <c r="D417" s="14" t="s">
        <v>1628</v>
      </c>
      <c r="E417" s="13">
        <v>42</v>
      </c>
      <c r="F417" s="14">
        <v>42</v>
      </c>
      <c r="G417" s="8">
        <f t="shared" si="6"/>
        <v>0</v>
      </c>
      <c r="H417" s="15"/>
      <c r="R417" s="11"/>
    </row>
    <row r="418" spans="1:18">
      <c r="A418" s="15"/>
      <c r="B418" s="13" t="s">
        <v>1731</v>
      </c>
      <c r="C418" s="13" t="s">
        <v>1628</v>
      </c>
      <c r="D418" s="14" t="s">
        <v>1628</v>
      </c>
      <c r="E418" s="13">
        <v>42</v>
      </c>
      <c r="F418" s="14">
        <v>42</v>
      </c>
      <c r="G418" s="8">
        <f t="shared" si="6"/>
        <v>0</v>
      </c>
      <c r="H418" s="15"/>
      <c r="R418" s="11"/>
    </row>
    <row r="419" spans="1:18">
      <c r="A419" s="15"/>
      <c r="B419" s="13" t="s">
        <v>1732</v>
      </c>
      <c r="C419" s="13" t="s">
        <v>1628</v>
      </c>
      <c r="D419" s="14" t="s">
        <v>1628</v>
      </c>
      <c r="E419" s="13">
        <v>42</v>
      </c>
      <c r="F419" s="14">
        <v>42</v>
      </c>
      <c r="G419" s="8">
        <f t="shared" si="6"/>
        <v>0</v>
      </c>
      <c r="H419" s="15"/>
      <c r="R419" s="11"/>
    </row>
    <row r="420" spans="1:18">
      <c r="A420" s="15"/>
      <c r="B420" s="13" t="s">
        <v>1733</v>
      </c>
      <c r="C420" s="19" t="s">
        <v>1628</v>
      </c>
      <c r="D420" s="20" t="s">
        <v>1628</v>
      </c>
      <c r="E420" s="19">
        <v>42</v>
      </c>
      <c r="F420" s="20">
        <v>42</v>
      </c>
      <c r="G420" s="8">
        <f t="shared" si="6"/>
        <v>0</v>
      </c>
      <c r="H420" s="15"/>
      <c r="R420" s="11"/>
    </row>
    <row r="421" spans="1:18">
      <c r="A421" s="15"/>
      <c r="B421" s="13" t="s">
        <v>1734</v>
      </c>
      <c r="C421" s="19" t="s">
        <v>1628</v>
      </c>
      <c r="D421" s="20" t="s">
        <v>1628</v>
      </c>
      <c r="E421" s="19">
        <v>42</v>
      </c>
      <c r="F421" s="20">
        <v>42</v>
      </c>
      <c r="G421" s="8">
        <f t="shared" si="6"/>
        <v>0</v>
      </c>
      <c r="H421" s="15"/>
      <c r="R421" s="11"/>
    </row>
    <row r="422" spans="1:18">
      <c r="A422" s="15"/>
      <c r="B422" s="13" t="s">
        <v>1735</v>
      </c>
      <c r="C422" s="19" t="s">
        <v>1628</v>
      </c>
      <c r="D422" s="20" t="s">
        <v>1628</v>
      </c>
      <c r="E422" s="19">
        <v>42</v>
      </c>
      <c r="F422" s="20">
        <v>42</v>
      </c>
      <c r="G422" s="8">
        <f t="shared" si="6"/>
        <v>0</v>
      </c>
      <c r="H422" s="15"/>
      <c r="R422" s="11"/>
    </row>
    <row r="423" spans="1:18">
      <c r="A423" s="15"/>
      <c r="B423" s="13" t="s">
        <v>1736</v>
      </c>
      <c r="C423" s="13" t="s">
        <v>1157</v>
      </c>
      <c r="D423" s="14" t="s">
        <v>1157</v>
      </c>
      <c r="E423" s="13">
        <v>44</v>
      </c>
      <c r="F423" s="14">
        <v>44</v>
      </c>
      <c r="G423" s="8">
        <f t="shared" si="6"/>
        <v>0</v>
      </c>
      <c r="H423" s="15"/>
      <c r="R423" s="11"/>
    </row>
    <row r="424" spans="1:18">
      <c r="A424" s="15"/>
      <c r="B424" s="13" t="s">
        <v>1737</v>
      </c>
      <c r="C424" s="13" t="s">
        <v>1368</v>
      </c>
      <c r="D424" s="14" t="s">
        <v>1368</v>
      </c>
      <c r="E424" s="13">
        <v>48</v>
      </c>
      <c r="F424" s="14">
        <v>48</v>
      </c>
      <c r="G424" s="8">
        <f t="shared" si="6"/>
        <v>0</v>
      </c>
      <c r="H424" s="15"/>
      <c r="R424" s="11"/>
    </row>
    <row r="425" spans="1:18">
      <c r="A425" s="15"/>
      <c r="B425" s="13" t="s">
        <v>1738</v>
      </c>
      <c r="C425" s="13" t="s">
        <v>1355</v>
      </c>
      <c r="D425" s="14" t="s">
        <v>1355</v>
      </c>
      <c r="E425" s="13">
        <v>80</v>
      </c>
      <c r="F425" s="14">
        <v>80</v>
      </c>
      <c r="G425" s="8">
        <f t="shared" si="6"/>
        <v>0</v>
      </c>
      <c r="H425" s="15"/>
      <c r="R425" s="11"/>
    </row>
    <row r="426" spans="1:18">
      <c r="A426" s="15"/>
      <c r="B426" s="13" t="s">
        <v>1739</v>
      </c>
      <c r="C426" s="13" t="s">
        <v>1740</v>
      </c>
      <c r="D426" s="14" t="s">
        <v>1741</v>
      </c>
      <c r="E426" s="13">
        <v>4.9</v>
      </c>
      <c r="F426" s="14">
        <v>7.5</v>
      </c>
      <c r="G426" s="8">
        <f t="shared" si="6"/>
        <v>-0.346666666666667</v>
      </c>
      <c r="H426" s="15"/>
      <c r="R426" s="11"/>
    </row>
    <row r="427" spans="1:18">
      <c r="A427" s="15"/>
      <c r="B427" s="13" t="s">
        <v>1742</v>
      </c>
      <c r="C427" s="13" t="s">
        <v>1740</v>
      </c>
      <c r="D427" s="14" t="s">
        <v>1741</v>
      </c>
      <c r="E427" s="13">
        <v>4.9</v>
      </c>
      <c r="F427" s="14">
        <v>7.5</v>
      </c>
      <c r="G427" s="8">
        <f t="shared" si="6"/>
        <v>-0.346666666666667</v>
      </c>
      <c r="H427" s="15"/>
      <c r="R427" s="11"/>
    </row>
    <row r="428" spans="1:18">
      <c r="A428" s="15"/>
      <c r="B428" s="13" t="s">
        <v>1743</v>
      </c>
      <c r="C428" s="13" t="s">
        <v>1538</v>
      </c>
      <c r="D428" s="14" t="s">
        <v>1686</v>
      </c>
      <c r="E428" s="13">
        <v>18</v>
      </c>
      <c r="F428" s="14">
        <v>21</v>
      </c>
      <c r="G428" s="8">
        <f t="shared" si="6"/>
        <v>-0.142857142857143</v>
      </c>
      <c r="H428" s="15"/>
      <c r="R428" s="11"/>
    </row>
    <row r="429" spans="1:18">
      <c r="A429" s="15"/>
      <c r="B429" s="13" t="s">
        <v>1744</v>
      </c>
      <c r="C429" s="13" t="s">
        <v>1312</v>
      </c>
      <c r="D429" s="14" t="s">
        <v>1312</v>
      </c>
      <c r="E429" s="13">
        <v>2.2</v>
      </c>
      <c r="F429" s="14">
        <v>2.2</v>
      </c>
      <c r="G429" s="8">
        <f t="shared" si="6"/>
        <v>0</v>
      </c>
      <c r="H429" s="15"/>
      <c r="R429" s="11"/>
    </row>
    <row r="430" spans="1:18">
      <c r="A430" s="15"/>
      <c r="B430" s="13" t="s">
        <v>1745</v>
      </c>
      <c r="C430" s="13" t="s">
        <v>1312</v>
      </c>
      <c r="D430" s="14" t="s">
        <v>1312</v>
      </c>
      <c r="E430" s="13">
        <v>2.2</v>
      </c>
      <c r="F430" s="14">
        <v>2.2</v>
      </c>
      <c r="G430" s="8">
        <f t="shared" si="6"/>
        <v>0</v>
      </c>
      <c r="H430" s="15"/>
      <c r="R430" s="11"/>
    </row>
    <row r="431" spans="1:18">
      <c r="A431" s="15"/>
      <c r="B431" s="13" t="s">
        <v>1746</v>
      </c>
      <c r="C431" s="13" t="s">
        <v>1373</v>
      </c>
      <c r="D431" s="14" t="s">
        <v>1373</v>
      </c>
      <c r="E431" s="13">
        <v>3.7</v>
      </c>
      <c r="F431" s="14">
        <v>3.7</v>
      </c>
      <c r="G431" s="8">
        <f t="shared" si="6"/>
        <v>0</v>
      </c>
      <c r="H431" s="15"/>
      <c r="R431" s="11"/>
    </row>
    <row r="432" spans="1:18">
      <c r="A432" s="15"/>
      <c r="B432" s="13" t="s">
        <v>1747</v>
      </c>
      <c r="C432" s="19" t="s">
        <v>1373</v>
      </c>
      <c r="D432" s="20" t="s">
        <v>1373</v>
      </c>
      <c r="E432" s="19">
        <v>3.7</v>
      </c>
      <c r="F432" s="20">
        <v>3.7</v>
      </c>
      <c r="G432" s="8">
        <f t="shared" si="6"/>
        <v>0</v>
      </c>
      <c r="H432" s="15"/>
      <c r="R432" s="11"/>
    </row>
    <row r="433" spans="1:18">
      <c r="A433" s="15"/>
      <c r="B433" s="13" t="s">
        <v>1748</v>
      </c>
      <c r="C433" s="19" t="s">
        <v>1373</v>
      </c>
      <c r="D433" s="20" t="s">
        <v>1373</v>
      </c>
      <c r="E433" s="19">
        <v>3.7</v>
      </c>
      <c r="F433" s="20">
        <v>3.7</v>
      </c>
      <c r="G433" s="8">
        <f t="shared" si="6"/>
        <v>0</v>
      </c>
      <c r="H433" s="15"/>
      <c r="R433" s="11"/>
    </row>
    <row r="434" spans="1:18">
      <c r="A434" s="15"/>
      <c r="B434" s="13" t="s">
        <v>1749</v>
      </c>
      <c r="C434" s="13" t="s">
        <v>1448</v>
      </c>
      <c r="D434" s="14" t="s">
        <v>1448</v>
      </c>
      <c r="E434" s="13">
        <v>3.1</v>
      </c>
      <c r="F434" s="14">
        <v>3.1</v>
      </c>
      <c r="G434" s="8">
        <f t="shared" si="6"/>
        <v>0</v>
      </c>
      <c r="H434" s="15"/>
      <c r="R434" s="11"/>
    </row>
    <row r="435" spans="1:18">
      <c r="A435" s="15"/>
      <c r="B435" s="13" t="s">
        <v>1750</v>
      </c>
      <c r="C435" s="13" t="s">
        <v>1448</v>
      </c>
      <c r="D435" s="14" t="s">
        <v>1448</v>
      </c>
      <c r="E435" s="13">
        <v>3.1</v>
      </c>
      <c r="F435" s="14">
        <v>3.1</v>
      </c>
      <c r="G435" s="8">
        <f t="shared" si="6"/>
        <v>0</v>
      </c>
      <c r="H435" s="15"/>
      <c r="R435" s="11"/>
    </row>
    <row r="436" spans="1:18">
      <c r="A436" s="15"/>
      <c r="B436" s="13" t="s">
        <v>1751</v>
      </c>
      <c r="C436" s="13" t="s">
        <v>1420</v>
      </c>
      <c r="D436" s="14" t="s">
        <v>1752</v>
      </c>
      <c r="E436" s="13">
        <v>36</v>
      </c>
      <c r="F436" s="14">
        <v>35</v>
      </c>
      <c r="G436" s="8">
        <f t="shared" si="6"/>
        <v>0.0285714285714286</v>
      </c>
      <c r="H436" s="15"/>
      <c r="R436" s="11"/>
    </row>
    <row r="437" spans="1:18">
      <c r="A437" s="15"/>
      <c r="B437" s="13" t="s">
        <v>1753</v>
      </c>
      <c r="C437" s="13" t="s">
        <v>1448</v>
      </c>
      <c r="D437" s="14" t="s">
        <v>1448</v>
      </c>
      <c r="E437" s="13">
        <v>3.1</v>
      </c>
      <c r="F437" s="14">
        <v>3.1</v>
      </c>
      <c r="G437" s="8">
        <f t="shared" si="6"/>
        <v>0</v>
      </c>
      <c r="H437" s="15"/>
      <c r="R437" s="11"/>
    </row>
    <row r="438" spans="1:18">
      <c r="A438" s="15"/>
      <c r="B438" s="13" t="s">
        <v>1754</v>
      </c>
      <c r="C438" s="13" t="s">
        <v>1448</v>
      </c>
      <c r="D438" s="14" t="s">
        <v>1448</v>
      </c>
      <c r="E438" s="13">
        <v>3.1</v>
      </c>
      <c r="F438" s="14">
        <v>3.1</v>
      </c>
      <c r="G438" s="8">
        <f t="shared" si="6"/>
        <v>0</v>
      </c>
      <c r="H438" s="15"/>
      <c r="R438" s="11"/>
    </row>
    <row r="439" spans="1:18">
      <c r="A439" s="15"/>
      <c r="B439" s="13" t="s">
        <v>1755</v>
      </c>
      <c r="C439" s="13" t="s">
        <v>1740</v>
      </c>
      <c r="D439" s="14" t="s">
        <v>1740</v>
      </c>
      <c r="E439" s="13">
        <v>4.9</v>
      </c>
      <c r="F439" s="14">
        <v>4.9</v>
      </c>
      <c r="G439" s="8">
        <f t="shared" si="6"/>
        <v>0</v>
      </c>
      <c r="H439" s="15"/>
      <c r="R439" s="11"/>
    </row>
    <row r="440" spans="1:18">
      <c r="A440" s="15"/>
      <c r="B440" s="13" t="s">
        <v>1756</v>
      </c>
      <c r="C440" s="13" t="s">
        <v>1197</v>
      </c>
      <c r="D440" s="14" t="s">
        <v>1197</v>
      </c>
      <c r="E440" s="13">
        <v>64</v>
      </c>
      <c r="F440" s="14">
        <v>64</v>
      </c>
      <c r="G440" s="8">
        <f t="shared" si="6"/>
        <v>0</v>
      </c>
      <c r="H440" s="15"/>
      <c r="R440" s="11"/>
    </row>
    <row r="441" spans="1:18">
      <c r="A441" s="15"/>
      <c r="B441" s="13" t="s">
        <v>1757</v>
      </c>
      <c r="C441" s="13" t="s">
        <v>1205</v>
      </c>
      <c r="D441" s="14" t="s">
        <v>1205</v>
      </c>
      <c r="E441" s="13">
        <v>68</v>
      </c>
      <c r="F441" s="14">
        <v>68</v>
      </c>
      <c r="G441" s="8">
        <f t="shared" si="6"/>
        <v>0</v>
      </c>
      <c r="H441" s="15"/>
      <c r="R441" s="11"/>
    </row>
    <row r="442" spans="1:18">
      <c r="A442" s="15"/>
      <c r="B442" s="13" t="s">
        <v>1758</v>
      </c>
      <c r="C442" s="13" t="s">
        <v>1267</v>
      </c>
      <c r="D442" s="14" t="s">
        <v>1267</v>
      </c>
      <c r="E442" s="13">
        <v>96</v>
      </c>
      <c r="F442" s="14">
        <v>96</v>
      </c>
      <c r="G442" s="8">
        <f t="shared" si="6"/>
        <v>0</v>
      </c>
      <c r="H442" s="15"/>
      <c r="R442" s="11"/>
    </row>
    <row r="443" spans="1:18">
      <c r="A443" s="15"/>
      <c r="B443" s="13" t="s">
        <v>1759</v>
      </c>
      <c r="C443" s="13" t="s">
        <v>1126</v>
      </c>
      <c r="D443" s="14" t="s">
        <v>1126</v>
      </c>
      <c r="E443" s="13">
        <v>36</v>
      </c>
      <c r="F443" s="14">
        <v>36</v>
      </c>
      <c r="G443" s="8">
        <f t="shared" si="6"/>
        <v>0</v>
      </c>
      <c r="H443" s="15"/>
      <c r="R443" s="11"/>
    </row>
    <row r="444" spans="1:18">
      <c r="A444" s="15"/>
      <c r="B444" s="13" t="s">
        <v>1760</v>
      </c>
      <c r="C444" s="13" t="s">
        <v>1128</v>
      </c>
      <c r="D444" s="14" t="s">
        <v>1128</v>
      </c>
      <c r="E444" s="13">
        <v>40</v>
      </c>
      <c r="F444" s="14">
        <v>40</v>
      </c>
      <c r="G444" s="8">
        <f t="shared" si="6"/>
        <v>0</v>
      </c>
      <c r="H444" s="15"/>
      <c r="R444" s="11"/>
    </row>
    <row r="445" spans="1:18">
      <c r="A445" s="15"/>
      <c r="B445" s="13" t="s">
        <v>1761</v>
      </c>
      <c r="C445" s="13" t="s">
        <v>1134</v>
      </c>
      <c r="D445" s="14" t="s">
        <v>1134</v>
      </c>
      <c r="E445" s="13">
        <v>56</v>
      </c>
      <c r="F445" s="14">
        <v>56</v>
      </c>
      <c r="G445" s="8">
        <f t="shared" si="6"/>
        <v>0</v>
      </c>
      <c r="H445" s="15"/>
      <c r="R445" s="11"/>
    </row>
    <row r="446" spans="1:18">
      <c r="A446" s="15"/>
      <c r="B446" s="13" t="s">
        <v>1762</v>
      </c>
      <c r="C446" s="13" t="s">
        <v>1368</v>
      </c>
      <c r="D446" s="14" t="s">
        <v>1368</v>
      </c>
      <c r="E446" s="13">
        <v>48</v>
      </c>
      <c r="F446" s="14">
        <v>48</v>
      </c>
      <c r="G446" s="8">
        <f t="shared" si="6"/>
        <v>0</v>
      </c>
      <c r="H446" s="15"/>
      <c r="R446" s="11"/>
    </row>
    <row r="447" spans="1:18">
      <c r="A447" s="15"/>
      <c r="B447" s="13" t="s">
        <v>1763</v>
      </c>
      <c r="C447" s="13" t="s">
        <v>1132</v>
      </c>
      <c r="D447" s="14" t="s">
        <v>1132</v>
      </c>
      <c r="E447" s="13">
        <v>52</v>
      </c>
      <c r="F447" s="14">
        <v>52</v>
      </c>
      <c r="G447" s="8">
        <f t="shared" si="6"/>
        <v>0</v>
      </c>
      <c r="H447" s="15"/>
      <c r="R447" s="11"/>
    </row>
    <row r="448" spans="1:18">
      <c r="A448" s="15"/>
      <c r="B448" s="13" t="s">
        <v>1764</v>
      </c>
      <c r="C448" s="13" t="s">
        <v>1544</v>
      </c>
      <c r="D448" s="14" t="s">
        <v>1544</v>
      </c>
      <c r="E448" s="13">
        <v>124</v>
      </c>
      <c r="F448" s="14">
        <v>124</v>
      </c>
      <c r="G448" s="8">
        <f t="shared" si="6"/>
        <v>0</v>
      </c>
      <c r="H448" s="15"/>
      <c r="R448" s="11"/>
    </row>
    <row r="449" spans="1:18">
      <c r="A449" s="15"/>
      <c r="B449" s="13" t="s">
        <v>1765</v>
      </c>
      <c r="C449" s="13" t="s">
        <v>1368</v>
      </c>
      <c r="D449" s="14" t="s">
        <v>1368</v>
      </c>
      <c r="E449" s="13">
        <v>48</v>
      </c>
      <c r="F449" s="14">
        <v>48</v>
      </c>
      <c r="G449" s="8">
        <f t="shared" si="6"/>
        <v>0</v>
      </c>
      <c r="H449" s="15"/>
      <c r="R449" s="11"/>
    </row>
    <row r="450" spans="1:18">
      <c r="A450" s="15"/>
      <c r="B450" s="13" t="s">
        <v>1766</v>
      </c>
      <c r="C450" s="13" t="s">
        <v>1132</v>
      </c>
      <c r="D450" s="14" t="s">
        <v>1132</v>
      </c>
      <c r="E450" s="13">
        <v>52</v>
      </c>
      <c r="F450" s="14">
        <v>52</v>
      </c>
      <c r="G450" s="8">
        <f t="shared" ref="G450:G498" si="7">(E450-F450)/F450</f>
        <v>0</v>
      </c>
      <c r="H450" s="15"/>
      <c r="R450" s="11"/>
    </row>
    <row r="451" spans="1:18">
      <c r="A451" s="15"/>
      <c r="B451" s="13" t="s">
        <v>1767</v>
      </c>
      <c r="C451" s="13" t="s">
        <v>1159</v>
      </c>
      <c r="D451" s="14" t="s">
        <v>1159</v>
      </c>
      <c r="E451" s="13">
        <v>72</v>
      </c>
      <c r="F451" s="14">
        <v>72</v>
      </c>
      <c r="G451" s="8">
        <f t="shared" si="7"/>
        <v>0</v>
      </c>
      <c r="H451" s="15"/>
      <c r="R451" s="11"/>
    </row>
    <row r="452" spans="1:18">
      <c r="A452" s="15"/>
      <c r="B452" s="13" t="s">
        <v>1768</v>
      </c>
      <c r="C452" s="13" t="s">
        <v>1159</v>
      </c>
      <c r="D452" s="14" t="s">
        <v>1159</v>
      </c>
      <c r="E452" s="13">
        <v>72</v>
      </c>
      <c r="F452" s="14">
        <v>72</v>
      </c>
      <c r="G452" s="8">
        <f t="shared" si="7"/>
        <v>0</v>
      </c>
      <c r="H452" s="15"/>
      <c r="R452" s="11"/>
    </row>
    <row r="453" spans="1:18">
      <c r="A453" s="15"/>
      <c r="B453" s="13" t="s">
        <v>1769</v>
      </c>
      <c r="C453" s="13" t="s">
        <v>1159</v>
      </c>
      <c r="D453" s="14" t="s">
        <v>1159</v>
      </c>
      <c r="E453" s="13">
        <v>72</v>
      </c>
      <c r="F453" s="14">
        <v>72</v>
      </c>
      <c r="G453" s="8">
        <f t="shared" si="7"/>
        <v>0</v>
      </c>
      <c r="H453" s="15"/>
      <c r="R453" s="11"/>
    </row>
    <row r="454" spans="1:18">
      <c r="A454" s="15"/>
      <c r="B454" s="13" t="s">
        <v>1770</v>
      </c>
      <c r="C454" s="13" t="s">
        <v>1159</v>
      </c>
      <c r="D454" s="14" t="s">
        <v>1159</v>
      </c>
      <c r="E454" s="13">
        <v>72</v>
      </c>
      <c r="F454" s="14">
        <v>72</v>
      </c>
      <c r="G454" s="8">
        <f t="shared" si="7"/>
        <v>0</v>
      </c>
      <c r="H454" s="15"/>
      <c r="R454" s="11"/>
    </row>
    <row r="455" spans="1:18">
      <c r="A455" s="15"/>
      <c r="B455" s="13" t="s">
        <v>1771</v>
      </c>
      <c r="C455" s="13" t="s">
        <v>1159</v>
      </c>
      <c r="D455" s="14" t="s">
        <v>1159</v>
      </c>
      <c r="E455" s="13">
        <v>72</v>
      </c>
      <c r="F455" s="14">
        <v>72</v>
      </c>
      <c r="G455" s="8">
        <f t="shared" si="7"/>
        <v>0</v>
      </c>
      <c r="H455" s="15"/>
      <c r="R455" s="11"/>
    </row>
    <row r="456" spans="1:18">
      <c r="A456" s="15"/>
      <c r="B456" s="13" t="s">
        <v>1772</v>
      </c>
      <c r="C456" s="13" t="s">
        <v>1159</v>
      </c>
      <c r="D456" s="14" t="s">
        <v>1159</v>
      </c>
      <c r="E456" s="13">
        <v>72</v>
      </c>
      <c r="F456" s="14">
        <v>72</v>
      </c>
      <c r="G456" s="8">
        <f t="shared" si="7"/>
        <v>0</v>
      </c>
      <c r="H456" s="15"/>
      <c r="R456" s="11"/>
    </row>
    <row r="457" spans="1:18">
      <c r="A457" s="15"/>
      <c r="B457" s="13" t="s">
        <v>1773</v>
      </c>
      <c r="C457" s="13" t="s">
        <v>1696</v>
      </c>
      <c r="D457" s="14" t="s">
        <v>1696</v>
      </c>
      <c r="E457" s="13">
        <v>3.9</v>
      </c>
      <c r="F457" s="14">
        <v>3.9</v>
      </c>
      <c r="G457" s="8">
        <f t="shared" si="7"/>
        <v>0</v>
      </c>
      <c r="H457" s="15"/>
      <c r="R457" s="11"/>
    </row>
    <row r="458" spans="1:18">
      <c r="A458" s="15"/>
      <c r="B458" s="13" t="s">
        <v>1774</v>
      </c>
      <c r="C458" s="13" t="s">
        <v>1696</v>
      </c>
      <c r="D458" s="14" t="s">
        <v>1696</v>
      </c>
      <c r="E458" s="13">
        <v>3.9</v>
      </c>
      <c r="F458" s="14">
        <v>3.9</v>
      </c>
      <c r="G458" s="8">
        <f t="shared" si="7"/>
        <v>0</v>
      </c>
      <c r="H458" s="15"/>
      <c r="R458" s="11"/>
    </row>
    <row r="459" spans="1:18">
      <c r="A459" s="15"/>
      <c r="B459" s="13" t="s">
        <v>1775</v>
      </c>
      <c r="C459" s="13" t="s">
        <v>1457</v>
      </c>
      <c r="D459" s="14" t="s">
        <v>1457</v>
      </c>
      <c r="E459" s="13">
        <v>12</v>
      </c>
      <c r="F459" s="14">
        <v>12</v>
      </c>
      <c r="G459" s="8">
        <f t="shared" si="7"/>
        <v>0</v>
      </c>
      <c r="H459" s="15"/>
      <c r="R459" s="11"/>
    </row>
    <row r="460" spans="1:18">
      <c r="A460" s="15"/>
      <c r="B460" s="13" t="s">
        <v>1776</v>
      </c>
      <c r="C460" s="13" t="s">
        <v>1682</v>
      </c>
      <c r="D460" s="14" t="s">
        <v>1682</v>
      </c>
      <c r="E460" s="13">
        <v>4</v>
      </c>
      <c r="F460" s="14">
        <v>4</v>
      </c>
      <c r="G460" s="8">
        <f t="shared" si="7"/>
        <v>0</v>
      </c>
      <c r="H460" s="15"/>
      <c r="R460" s="11"/>
    </row>
    <row r="461" spans="1:18">
      <c r="A461" s="15"/>
      <c r="B461" s="13" t="s">
        <v>1777</v>
      </c>
      <c r="C461" s="13" t="s">
        <v>1682</v>
      </c>
      <c r="D461" s="14" t="s">
        <v>1682</v>
      </c>
      <c r="E461" s="13">
        <v>4</v>
      </c>
      <c r="F461" s="14">
        <v>4</v>
      </c>
      <c r="G461" s="8">
        <f t="shared" si="7"/>
        <v>0</v>
      </c>
      <c r="H461" s="15"/>
      <c r="R461" s="11"/>
    </row>
    <row r="462" spans="1:18">
      <c r="A462" s="15"/>
      <c r="B462" s="13" t="s">
        <v>1778</v>
      </c>
      <c r="C462" s="13" t="s">
        <v>1686</v>
      </c>
      <c r="D462" s="14" t="s">
        <v>1686</v>
      </c>
      <c r="E462" s="13">
        <v>21</v>
      </c>
      <c r="F462" s="14">
        <v>21</v>
      </c>
      <c r="G462" s="8">
        <f t="shared" si="7"/>
        <v>0</v>
      </c>
      <c r="H462" s="15"/>
      <c r="R462" s="11"/>
    </row>
    <row r="463" spans="1:18">
      <c r="A463" s="15"/>
      <c r="B463" s="13" t="s">
        <v>1779</v>
      </c>
      <c r="C463" s="13" t="s">
        <v>1780</v>
      </c>
      <c r="D463" s="14" t="s">
        <v>1780</v>
      </c>
      <c r="E463" s="13">
        <v>84</v>
      </c>
      <c r="F463" s="14">
        <v>84</v>
      </c>
      <c r="G463" s="8">
        <f t="shared" si="7"/>
        <v>0</v>
      </c>
      <c r="H463" s="15"/>
      <c r="R463" s="11"/>
    </row>
    <row r="464" spans="1:18">
      <c r="A464" s="15"/>
      <c r="B464" s="13" t="s">
        <v>1781</v>
      </c>
      <c r="C464" s="13" t="s">
        <v>1231</v>
      </c>
      <c r="D464" s="14" t="s">
        <v>1231</v>
      </c>
      <c r="E464" s="13">
        <v>88</v>
      </c>
      <c r="F464" s="14">
        <v>88</v>
      </c>
      <c r="G464" s="8">
        <f t="shared" si="7"/>
        <v>0</v>
      </c>
      <c r="H464" s="15"/>
      <c r="R464" s="11"/>
    </row>
    <row r="465" spans="1:18">
      <c r="A465" s="15"/>
      <c r="B465" s="13" t="s">
        <v>1782</v>
      </c>
      <c r="C465" s="13" t="s">
        <v>1542</v>
      </c>
      <c r="D465" s="14" t="s">
        <v>1542</v>
      </c>
      <c r="E465" s="13">
        <v>120</v>
      </c>
      <c r="F465" s="14">
        <v>120</v>
      </c>
      <c r="G465" s="8">
        <f t="shared" si="7"/>
        <v>0</v>
      </c>
      <c r="H465" s="15"/>
      <c r="R465" s="11"/>
    </row>
    <row r="466" spans="1:18">
      <c r="A466" s="15"/>
      <c r="B466" s="13" t="s">
        <v>1783</v>
      </c>
      <c r="C466" s="13" t="s">
        <v>1355</v>
      </c>
      <c r="D466" s="14" t="s">
        <v>1355</v>
      </c>
      <c r="E466" s="13">
        <v>80</v>
      </c>
      <c r="F466" s="14">
        <v>80</v>
      </c>
      <c r="G466" s="8">
        <f t="shared" si="7"/>
        <v>0</v>
      </c>
      <c r="H466" s="15"/>
      <c r="R466" s="11"/>
    </row>
    <row r="467" spans="1:18">
      <c r="A467" s="15"/>
      <c r="B467" s="13" t="s">
        <v>1784</v>
      </c>
      <c r="C467" s="13" t="s">
        <v>1780</v>
      </c>
      <c r="D467" s="14" t="s">
        <v>1780</v>
      </c>
      <c r="E467" s="13">
        <v>84</v>
      </c>
      <c r="F467" s="14">
        <v>84</v>
      </c>
      <c r="G467" s="8">
        <f t="shared" si="7"/>
        <v>0</v>
      </c>
      <c r="H467" s="15"/>
      <c r="R467" s="11"/>
    </row>
    <row r="468" spans="1:18">
      <c r="A468" s="15"/>
      <c r="B468" s="13" t="s">
        <v>1785</v>
      </c>
      <c r="C468" s="13" t="s">
        <v>1786</v>
      </c>
      <c r="D468" s="14" t="s">
        <v>1786</v>
      </c>
      <c r="E468" s="13">
        <v>112</v>
      </c>
      <c r="F468" s="14">
        <v>112</v>
      </c>
      <c r="G468" s="8">
        <f t="shared" si="7"/>
        <v>0</v>
      </c>
      <c r="H468" s="15"/>
      <c r="R468" s="11"/>
    </row>
    <row r="469" spans="1:18">
      <c r="A469" s="15"/>
      <c r="B469" s="13" t="s">
        <v>1787</v>
      </c>
      <c r="C469" s="13" t="s">
        <v>1788</v>
      </c>
      <c r="D469" s="14" t="s">
        <v>1788</v>
      </c>
      <c r="E469" s="13">
        <v>2</v>
      </c>
      <c r="F469" s="14">
        <v>2</v>
      </c>
      <c r="G469" s="8">
        <f t="shared" si="7"/>
        <v>0</v>
      </c>
      <c r="H469" s="15"/>
      <c r="R469" s="11"/>
    </row>
    <row r="470" spans="1:18">
      <c r="A470" s="15"/>
      <c r="B470" s="13" t="s">
        <v>1789</v>
      </c>
      <c r="C470" s="13" t="s">
        <v>1788</v>
      </c>
      <c r="D470" s="14" t="s">
        <v>1788</v>
      </c>
      <c r="E470" s="13">
        <v>2</v>
      </c>
      <c r="F470" s="14">
        <v>2</v>
      </c>
      <c r="G470" s="8">
        <f t="shared" si="7"/>
        <v>0</v>
      </c>
      <c r="H470" s="15"/>
      <c r="R470" s="11"/>
    </row>
    <row r="471" spans="1:18">
      <c r="A471" s="15"/>
      <c r="B471" s="13" t="s">
        <v>1790</v>
      </c>
      <c r="C471" s="13" t="s">
        <v>1682</v>
      </c>
      <c r="D471" s="14" t="s">
        <v>1682</v>
      </c>
      <c r="E471" s="13">
        <v>4</v>
      </c>
      <c r="F471" s="14">
        <v>4</v>
      </c>
      <c r="G471" s="8">
        <f t="shared" si="7"/>
        <v>0</v>
      </c>
      <c r="H471" s="15"/>
      <c r="R471" s="11"/>
    </row>
    <row r="472" spans="1:18">
      <c r="A472" s="15"/>
      <c r="B472" s="13" t="s">
        <v>1791</v>
      </c>
      <c r="C472" s="13" t="s">
        <v>1792</v>
      </c>
      <c r="D472" s="14" t="s">
        <v>1792</v>
      </c>
      <c r="E472" s="13">
        <v>116</v>
      </c>
      <c r="F472" s="14">
        <v>116</v>
      </c>
      <c r="G472" s="8">
        <f t="shared" si="7"/>
        <v>0</v>
      </c>
      <c r="H472" s="15"/>
      <c r="R472" s="11"/>
    </row>
    <row r="473" ht="13" spans="1:18">
      <c r="A473" s="12" t="s">
        <v>1793</v>
      </c>
      <c r="B473" s="13" t="s">
        <v>1794</v>
      </c>
      <c r="C473" s="13" t="s">
        <v>1713</v>
      </c>
      <c r="D473" s="14" t="s">
        <v>1713</v>
      </c>
      <c r="E473" s="13">
        <v>840</v>
      </c>
      <c r="F473" s="14">
        <v>840</v>
      </c>
      <c r="G473" s="8">
        <f t="shared" si="7"/>
        <v>0</v>
      </c>
      <c r="H473" s="15"/>
      <c r="R473" s="11"/>
    </row>
    <row r="474" spans="1:18">
      <c r="A474" s="15"/>
      <c r="B474" s="13" t="s">
        <v>1795</v>
      </c>
      <c r="C474" s="13" t="s">
        <v>1796</v>
      </c>
      <c r="D474" s="14" t="s">
        <v>1796</v>
      </c>
      <c r="E474" s="13">
        <v>844</v>
      </c>
      <c r="F474" s="14">
        <v>844</v>
      </c>
      <c r="G474" s="8">
        <f t="shared" si="7"/>
        <v>0</v>
      </c>
      <c r="H474" s="15"/>
      <c r="R474" s="11"/>
    </row>
    <row r="475" spans="1:18">
      <c r="A475" s="21"/>
      <c r="B475" s="13" t="s">
        <v>1797</v>
      </c>
      <c r="C475" s="13" t="s">
        <v>1391</v>
      </c>
      <c r="D475" s="14" t="s">
        <v>1391</v>
      </c>
      <c r="E475" s="13">
        <v>1.1</v>
      </c>
      <c r="F475" s="14">
        <v>1.1</v>
      </c>
      <c r="G475" s="8">
        <f t="shared" si="7"/>
        <v>0</v>
      </c>
      <c r="H475" s="21"/>
      <c r="R475" s="11"/>
    </row>
    <row r="476" ht="13" spans="1:18">
      <c r="A476" s="12" t="s">
        <v>1793</v>
      </c>
      <c r="B476" s="13" t="s">
        <v>1798</v>
      </c>
      <c r="C476" s="13" t="s">
        <v>1157</v>
      </c>
      <c r="D476" s="14" t="s">
        <v>1157</v>
      </c>
      <c r="E476" s="13">
        <v>44</v>
      </c>
      <c r="F476" s="14">
        <v>44</v>
      </c>
      <c r="G476" s="8">
        <f t="shared" si="7"/>
        <v>0</v>
      </c>
      <c r="H476" s="15"/>
      <c r="R476" s="11"/>
    </row>
    <row r="477" spans="1:18">
      <c r="A477" s="15"/>
      <c r="B477" s="13" t="s">
        <v>1799</v>
      </c>
      <c r="C477" s="13" t="s">
        <v>1368</v>
      </c>
      <c r="D477" s="14" t="s">
        <v>1368</v>
      </c>
      <c r="E477" s="13">
        <v>48</v>
      </c>
      <c r="F477" s="14">
        <v>48</v>
      </c>
      <c r="G477" s="8">
        <f t="shared" si="7"/>
        <v>0</v>
      </c>
      <c r="H477" s="15"/>
      <c r="R477" s="11"/>
    </row>
    <row r="478" spans="1:18">
      <c r="A478" s="15"/>
      <c r="B478" s="13" t="s">
        <v>1800</v>
      </c>
      <c r="C478" s="13" t="s">
        <v>1270</v>
      </c>
      <c r="D478" s="14" t="s">
        <v>1270</v>
      </c>
      <c r="E478" s="13">
        <v>144</v>
      </c>
      <c r="F478" s="14">
        <v>144</v>
      </c>
      <c r="G478" s="8">
        <f t="shared" si="7"/>
        <v>0</v>
      </c>
      <c r="H478" s="15"/>
      <c r="R478" s="11"/>
    </row>
    <row r="479" spans="1:18">
      <c r="A479" s="15"/>
      <c r="B479" s="13" t="s">
        <v>1801</v>
      </c>
      <c r="C479" s="13" t="s">
        <v>1802</v>
      </c>
      <c r="D479" s="14" t="s">
        <v>1802</v>
      </c>
      <c r="E479" s="13">
        <v>5.4</v>
      </c>
      <c r="F479" s="14">
        <v>5.4</v>
      </c>
      <c r="G479" s="8">
        <f t="shared" si="7"/>
        <v>0</v>
      </c>
      <c r="H479" s="15"/>
      <c r="R479" s="11"/>
    </row>
    <row r="480" spans="1:18">
      <c r="A480" s="15"/>
      <c r="B480" s="13" t="s">
        <v>1803</v>
      </c>
      <c r="C480" s="13" t="s">
        <v>1802</v>
      </c>
      <c r="D480" s="14" t="s">
        <v>1802</v>
      </c>
      <c r="E480" s="13">
        <v>5.4</v>
      </c>
      <c r="F480" s="14">
        <v>5.4</v>
      </c>
      <c r="G480" s="8">
        <f t="shared" si="7"/>
        <v>0</v>
      </c>
      <c r="H480" s="15"/>
      <c r="R480" s="11"/>
    </row>
    <row r="481" spans="1:18">
      <c r="A481" s="15"/>
      <c r="B481" s="13" t="s">
        <v>1804</v>
      </c>
      <c r="C481" s="13" t="s">
        <v>1805</v>
      </c>
      <c r="D481" s="14" t="s">
        <v>1805</v>
      </c>
      <c r="E481" s="13">
        <v>8.9</v>
      </c>
      <c r="F481" s="14">
        <v>8.9</v>
      </c>
      <c r="G481" s="8">
        <f t="shared" si="7"/>
        <v>0</v>
      </c>
      <c r="H481" s="15"/>
      <c r="R481" s="11"/>
    </row>
    <row r="482" spans="1:18">
      <c r="A482" s="15"/>
      <c r="B482" s="13" t="s">
        <v>1806</v>
      </c>
      <c r="C482" s="13" t="s">
        <v>1312</v>
      </c>
      <c r="D482" s="14" t="s">
        <v>1312</v>
      </c>
      <c r="E482" s="13">
        <v>2.2</v>
      </c>
      <c r="F482" s="14">
        <v>2.2</v>
      </c>
      <c r="G482" s="8">
        <f t="shared" si="7"/>
        <v>0</v>
      </c>
      <c r="H482" s="15"/>
      <c r="R482" s="11"/>
    </row>
    <row r="483" spans="1:18">
      <c r="A483" s="15"/>
      <c r="B483" s="13" t="s">
        <v>1807</v>
      </c>
      <c r="C483" s="13" t="s">
        <v>1312</v>
      </c>
      <c r="D483" s="14" t="s">
        <v>1312</v>
      </c>
      <c r="E483" s="13">
        <v>2.2</v>
      </c>
      <c r="F483" s="14">
        <v>2.2</v>
      </c>
      <c r="G483" s="8">
        <f t="shared" si="7"/>
        <v>0</v>
      </c>
      <c r="H483" s="15"/>
      <c r="R483" s="11"/>
    </row>
    <row r="484" spans="1:18">
      <c r="A484" s="15"/>
      <c r="B484" s="13" t="s">
        <v>1808</v>
      </c>
      <c r="C484" s="13" t="s">
        <v>1683</v>
      </c>
      <c r="D484" s="14" t="s">
        <v>1683</v>
      </c>
      <c r="E484" s="13">
        <v>4.1</v>
      </c>
      <c r="F484" s="14">
        <v>4.1</v>
      </c>
      <c r="G484" s="8">
        <f t="shared" si="7"/>
        <v>0</v>
      </c>
      <c r="H484" s="15"/>
      <c r="R484" s="11"/>
    </row>
    <row r="485" spans="1:18">
      <c r="A485" s="15"/>
      <c r="B485" s="13" t="s">
        <v>1809</v>
      </c>
      <c r="C485" s="13" t="s">
        <v>1637</v>
      </c>
      <c r="D485" s="14" t="s">
        <v>1637</v>
      </c>
      <c r="E485" s="13">
        <v>92</v>
      </c>
      <c r="F485" s="14">
        <v>92</v>
      </c>
      <c r="G485" s="8">
        <f t="shared" si="7"/>
        <v>0</v>
      </c>
      <c r="H485" s="15"/>
      <c r="R485" s="11"/>
    </row>
    <row r="486" spans="1:18">
      <c r="A486" s="15"/>
      <c r="B486" s="13" t="s">
        <v>1810</v>
      </c>
      <c r="C486" s="13" t="s">
        <v>1267</v>
      </c>
      <c r="D486" s="14" t="s">
        <v>1267</v>
      </c>
      <c r="E486" s="13">
        <v>96</v>
      </c>
      <c r="F486" s="14">
        <v>96</v>
      </c>
      <c r="G486" s="8">
        <f t="shared" si="7"/>
        <v>0</v>
      </c>
      <c r="H486" s="15"/>
      <c r="R486" s="11"/>
    </row>
    <row r="487" spans="1:18">
      <c r="A487" s="15"/>
      <c r="B487" s="13" t="s">
        <v>1811</v>
      </c>
      <c r="C487" s="13" t="s">
        <v>1812</v>
      </c>
      <c r="D487" s="14" t="s">
        <v>1812</v>
      </c>
      <c r="E487" s="13">
        <v>168</v>
      </c>
      <c r="F487" s="14">
        <v>168</v>
      </c>
      <c r="G487" s="8">
        <f t="shared" si="7"/>
        <v>0</v>
      </c>
      <c r="H487" s="15"/>
      <c r="R487" s="11"/>
    </row>
    <row r="488" spans="1:18">
      <c r="A488" s="15"/>
      <c r="B488" s="13" t="s">
        <v>1813</v>
      </c>
      <c r="C488" s="13" t="s">
        <v>1136</v>
      </c>
      <c r="D488" s="14" t="s">
        <v>1136</v>
      </c>
      <c r="E488" s="13">
        <v>2.6</v>
      </c>
      <c r="F488" s="14">
        <v>2.6</v>
      </c>
      <c r="G488" s="8">
        <f t="shared" si="7"/>
        <v>0</v>
      </c>
      <c r="H488" s="15"/>
      <c r="R488" s="11"/>
    </row>
    <row r="489" spans="1:18">
      <c r="A489" s="15"/>
      <c r="B489" s="13" t="s">
        <v>1814</v>
      </c>
      <c r="C489" s="13" t="s">
        <v>1136</v>
      </c>
      <c r="D489" s="14" t="s">
        <v>1136</v>
      </c>
      <c r="E489" s="13">
        <v>2.6</v>
      </c>
      <c r="F489" s="14">
        <v>2.6</v>
      </c>
      <c r="G489" s="8">
        <f t="shared" si="7"/>
        <v>0</v>
      </c>
      <c r="H489" s="15"/>
      <c r="R489" s="11"/>
    </row>
    <row r="490" spans="1:18">
      <c r="A490" s="15"/>
      <c r="B490" s="13" t="s">
        <v>1815</v>
      </c>
      <c r="C490" s="13" t="s">
        <v>1816</v>
      </c>
      <c r="D490" s="14" t="s">
        <v>1816</v>
      </c>
      <c r="E490" s="13">
        <v>3.8</v>
      </c>
      <c r="F490" s="14">
        <v>3.8</v>
      </c>
      <c r="G490" s="8">
        <f t="shared" si="7"/>
        <v>0</v>
      </c>
      <c r="H490" s="15"/>
      <c r="R490" s="11"/>
    </row>
    <row r="491" spans="1:18">
      <c r="A491" s="15"/>
      <c r="B491" s="13" t="s">
        <v>1817</v>
      </c>
      <c r="C491" s="13" t="s">
        <v>1182</v>
      </c>
      <c r="D491" s="14" t="s">
        <v>1182</v>
      </c>
      <c r="E491" s="13">
        <v>4</v>
      </c>
      <c r="F491" s="14">
        <v>4</v>
      </c>
      <c r="G491" s="8">
        <f t="shared" si="7"/>
        <v>0</v>
      </c>
      <c r="H491" s="15"/>
      <c r="R491" s="11"/>
    </row>
    <row r="492" spans="1:18">
      <c r="A492" s="15"/>
      <c r="B492" s="13" t="s">
        <v>1818</v>
      </c>
      <c r="C492" s="13" t="s">
        <v>1184</v>
      </c>
      <c r="D492" s="14" t="s">
        <v>1184</v>
      </c>
      <c r="E492" s="13">
        <v>8</v>
      </c>
      <c r="F492" s="14">
        <v>8</v>
      </c>
      <c r="G492" s="8">
        <f t="shared" si="7"/>
        <v>0</v>
      </c>
      <c r="H492" s="15"/>
      <c r="R492" s="11"/>
    </row>
    <row r="493" spans="1:18">
      <c r="A493" s="15"/>
      <c r="B493" s="13" t="s">
        <v>1819</v>
      </c>
      <c r="C493" s="13" t="s">
        <v>1146</v>
      </c>
      <c r="D493" s="14" t="s">
        <v>1146</v>
      </c>
      <c r="E493" s="13">
        <v>412</v>
      </c>
      <c r="F493" s="14">
        <v>412</v>
      </c>
      <c r="G493" s="8">
        <f t="shared" si="7"/>
        <v>0</v>
      </c>
      <c r="H493" s="15"/>
      <c r="R493" s="11"/>
    </row>
    <row r="494" spans="1:18">
      <c r="A494" s="15"/>
      <c r="B494" s="13" t="s">
        <v>1820</v>
      </c>
      <c r="C494" s="13" t="s">
        <v>1821</v>
      </c>
      <c r="D494" s="14" t="s">
        <v>1821</v>
      </c>
      <c r="E494" s="13">
        <v>416</v>
      </c>
      <c r="F494" s="14">
        <v>416</v>
      </c>
      <c r="G494" s="8">
        <f t="shared" si="7"/>
        <v>0</v>
      </c>
      <c r="H494" s="15"/>
      <c r="R494" s="11"/>
    </row>
    <row r="495" spans="1:18">
      <c r="A495" s="15"/>
      <c r="B495" s="13" t="s">
        <v>1822</v>
      </c>
      <c r="C495" s="13" t="s">
        <v>1272</v>
      </c>
      <c r="D495" s="14" t="s">
        <v>1272</v>
      </c>
      <c r="E495" s="13">
        <v>1.8</v>
      </c>
      <c r="F495" s="14">
        <v>1.8</v>
      </c>
      <c r="G495" s="8">
        <f t="shared" si="7"/>
        <v>0</v>
      </c>
      <c r="H495" s="15"/>
      <c r="R495" s="11"/>
    </row>
    <row r="496" spans="1:18">
      <c r="A496" s="15"/>
      <c r="B496" s="13" t="s">
        <v>1823</v>
      </c>
      <c r="C496" s="13" t="s">
        <v>1231</v>
      </c>
      <c r="D496" s="14" t="s">
        <v>1231</v>
      </c>
      <c r="E496" s="13">
        <v>88</v>
      </c>
      <c r="F496" s="14">
        <v>88</v>
      </c>
      <c r="G496" s="8">
        <f t="shared" si="7"/>
        <v>0</v>
      </c>
      <c r="H496" s="15"/>
      <c r="R496" s="11"/>
    </row>
    <row r="497" spans="1:18">
      <c r="A497" s="15"/>
      <c r="B497" s="13" t="s">
        <v>1824</v>
      </c>
      <c r="C497" s="13" t="s">
        <v>1637</v>
      </c>
      <c r="D497" s="14" t="s">
        <v>1637</v>
      </c>
      <c r="E497" s="13">
        <v>92</v>
      </c>
      <c r="F497" s="14">
        <v>92</v>
      </c>
      <c r="G497" s="8">
        <f t="shared" si="7"/>
        <v>0</v>
      </c>
      <c r="H497" s="15"/>
      <c r="R497" s="11"/>
    </row>
    <row r="498" spans="1:18">
      <c r="A498" s="15"/>
      <c r="B498" s="13" t="s">
        <v>1825</v>
      </c>
      <c r="C498" s="13" t="s">
        <v>1391</v>
      </c>
      <c r="D498" s="14" t="s">
        <v>1391</v>
      </c>
      <c r="E498" s="13">
        <v>1.1</v>
      </c>
      <c r="F498" s="14">
        <v>1.1</v>
      </c>
      <c r="G498" s="8">
        <f t="shared" si="7"/>
        <v>0</v>
      </c>
      <c r="H498" s="15"/>
      <c r="R498"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CDX706L R07</vt:lpstr>
      <vt:lpstr>遗留bug list</vt:lpstr>
      <vt:lpstr>Jira问题汇总</vt:lpstr>
      <vt:lpstr>语音专项测试</vt:lpstr>
      <vt:lpstr>埋点测试</vt:lpstr>
      <vt:lpstr>APP source</vt:lpstr>
      <vt:lpstr>综合评分</vt:lpstr>
      <vt:lpstr>响应时间</vt:lpstr>
      <vt:lpstr>baidu APP</vt:lpstr>
      <vt:lpstr>内存走势图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2022-09-20T19:33:00Z</dcterms:created>
  <dcterms:modified xsi:type="dcterms:W3CDTF">2022-09-28T21:44:36Z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3D639D19ADE02187C44F3463C78F5858</vt:lpwstr>
  </property>
</Properties>
</file>