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060" firstSheet="2" activeTab="5"/>
  </bookViews>
  <sheets>
    <sheet name="CD542ICA H R07" sheetId="1" r:id="rId1"/>
    <sheet name="jira遗留buglist" sheetId="10" r:id="rId2"/>
    <sheet name="百度自测buglist" sheetId="11" r:id="rId3"/>
    <sheet name="埋点测试" sheetId="3" r:id="rId4"/>
    <sheet name="APP Source" sheetId="4" r:id="rId5"/>
    <sheet name="综合评分" sheetId="5" r:id="rId6"/>
    <sheet name="响应时间" sheetId="6" r:id="rId7"/>
    <sheet name="baidu APP" sheetId="7" r:id="rId8"/>
    <sheet name="内存走势图" sheetId="9" r:id="rId9"/>
    <sheet name="Scenes Sources" sheetId="8" r:id="rId10"/>
  </sheets>
  <definedNames>
    <definedName name="_xlnm._FilterDatabase" localSheetId="4" hidden="1">'APP Source'!$A$1:$CD$312</definedName>
    <definedName name="_xlnm._FilterDatabase" localSheetId="5" hidden="1">综合评分!$A$1:$AY$147</definedName>
    <definedName name="_xlnm._FilterDatabase" localSheetId="6" hidden="1">响应时间!$A$1:$W$263</definedName>
  </definedNames>
  <calcPr calcId="144525"/>
</workbook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sharedStrings.xml><?xml version="1.0" encoding="utf-8"?>
<sst xmlns="http://schemas.openxmlformats.org/spreadsheetml/2006/main" count="4841" uniqueCount="1824">
  <si>
    <r>
      <rPr>
        <b/>
        <sz val="11"/>
        <rFont val="宋体"/>
        <charset val="134"/>
      </rPr>
      <t>1.质量标准基础指标达成情况：</t>
    </r>
    <r>
      <rPr>
        <sz val="1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</si>
  <si>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</si>
  <si>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</si>
  <si>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</si>
  <si>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</si>
  <si>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</si>
  <si>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</si>
  <si>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</si>
  <si>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</si>
  <si>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</si>
  <si>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</si>
  <si>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</si>
  <si>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</si>
  <si>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bug共14个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</si>
  <si>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</si>
  <si>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</si>
  <si>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</si>
  <si>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</si>
  <si>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</si>
  <si>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</si>
  <si>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anr：地图、语音</t>
  </si>
  <si>
    <t>内存泄露</t>
  </si>
  <si>
    <t>无内存泄漏</t>
  </si>
  <si>
    <t>无内存泄露</t>
  </si>
  <si>
    <t>版本性能</t>
  </si>
  <si>
    <t>流畅度</t>
  </si>
  <si>
    <t>无明显卡顿</t>
  </si>
  <si>
    <t>单独使用AR功能存在较明显的卡顿情况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</si>
  <si>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</si>
  <si>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</si>
  <si>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</si>
  <si>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</si>
  <si>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</si>
  <si>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</si>
  <si>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</si>
  <si>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 APP source sheet</t>
  </si>
  <si>
    <t>响应时间</t>
  </si>
  <si>
    <t>见响应时间 sheet</t>
  </si>
  <si>
    <t>3.质量标准效果类指标达成情况：</t>
  </si>
  <si>
    <t>AI能力</t>
  </si>
  <si>
    <t>唤醒词</t>
  </si>
  <si>
    <t>唤醒率-低噪</t>
  </si>
  <si>
    <t>小度小度：98.33%
你好福特：95.00%</t>
  </si>
  <si>
    <t>唤醒率-中噪</t>
  </si>
  <si>
    <t>小度小度：100%
你好福特：94.17%</t>
  </si>
  <si>
    <t>唤醒率-高噪</t>
  </si>
  <si>
    <t>小度小度：97.5%
你好福特：96.67%</t>
  </si>
  <si>
    <t>场景化命令词</t>
  </si>
  <si>
    <t>误唤醒</t>
  </si>
  <si>
    <t>小度小度</t>
  </si>
  <si>
    <t>0.3次/h</t>
  </si>
  <si>
    <t>0次/h</t>
  </si>
  <si>
    <t>你好福特</t>
  </si>
  <si>
    <t>1.2次/h</t>
  </si>
  <si>
    <t>二、Bug解决情况</t>
  </si>
  <si>
    <t>jira遗留 P0 0个， P1bug 14个，其中7个是R07测试新增问题</t>
  </si>
  <si>
    <t>三、版本已知风险/遗留严重问题</t>
  </si>
  <si>
    <t>严重问题:</t>
  </si>
  <si>
    <r>
      <rPr>
        <u/>
        <sz val="11"/>
        <color rgb="FF0000FF"/>
        <rFont val="宋体-简"/>
        <charset val="134"/>
      </rPr>
      <t>【</t>
    </r>
    <r>
      <rPr>
        <u/>
        <sz val="11"/>
        <color rgb="FF0000FF"/>
        <rFont val="Calibri"/>
        <charset val="134"/>
      </rPr>
      <t>CD542ICA H</t>
    </r>
    <r>
      <rPr>
        <u/>
        <sz val="11"/>
        <color rgb="FF0000FF"/>
        <rFont val="宋体-简"/>
        <charset val="134"/>
      </rPr>
      <t>】【偶现】导航中，路口放大图展示黑框，没有图片</t>
    </r>
  </si>
  <si>
    <r>
      <rPr>
        <u/>
        <sz val="11"/>
        <color rgb="FF0000FF"/>
        <rFont val="宋体-简"/>
        <charset val="134"/>
      </rPr>
      <t>【</t>
    </r>
    <r>
      <rPr>
        <u/>
        <sz val="11"/>
        <color rgb="FF0000FF"/>
        <rFont val="Calibri"/>
        <charset val="134"/>
      </rPr>
      <t>CD542ICA H</t>
    </r>
    <r>
      <rPr>
        <u/>
        <sz val="11"/>
        <color rgb="FF0000FF"/>
        <rFont val="宋体-简"/>
        <charset val="134"/>
      </rPr>
      <t>】【偶现】行驶中，发起实景导航，摄像头显示黑色</t>
    </r>
  </si>
  <si>
    <r>
      <rPr>
        <u/>
        <sz val="11"/>
        <color rgb="FF0000FF"/>
        <rFont val="Calibri"/>
        <charset val="134"/>
      </rPr>
      <t>[CD542ICAH] [</t>
    </r>
    <r>
      <rPr>
        <u/>
        <sz val="11"/>
        <color rgb="FF0000FF"/>
        <rFont val="宋体-简"/>
        <charset val="134"/>
      </rPr>
      <t>地图</t>
    </r>
    <r>
      <rPr>
        <u/>
        <sz val="11"/>
        <color rgb="FF0000FF"/>
        <rFont val="Calibri"/>
        <charset val="134"/>
      </rPr>
      <t>] [</t>
    </r>
    <r>
      <rPr>
        <u/>
        <sz val="11"/>
        <color rgb="FF0000FF"/>
        <rFont val="宋体-简"/>
        <charset val="134"/>
      </rPr>
      <t>必现</t>
    </r>
    <r>
      <rPr>
        <u/>
        <sz val="11"/>
        <color rgb="FF0000FF"/>
        <rFont val="Calibri"/>
        <charset val="134"/>
      </rPr>
      <t>]AR</t>
    </r>
    <r>
      <rPr>
        <u/>
        <sz val="11"/>
        <color rgb="FF0000FF"/>
        <rFont val="宋体-简"/>
        <charset val="134"/>
      </rPr>
      <t>导航中，点击</t>
    </r>
    <r>
      <rPr>
        <u/>
        <sz val="11"/>
        <color rgb="FF0000FF"/>
        <rFont val="Calibri"/>
        <charset val="134"/>
      </rPr>
      <t>Home</t>
    </r>
    <r>
      <rPr>
        <u/>
        <sz val="11"/>
        <color rgb="FF0000FF"/>
        <rFont val="宋体-简"/>
        <charset val="134"/>
      </rPr>
      <t>键回到</t>
    </r>
    <r>
      <rPr>
        <u/>
        <sz val="11"/>
        <color rgb="FF0000FF"/>
        <rFont val="Calibri"/>
        <charset val="134"/>
      </rPr>
      <t>launcher</t>
    </r>
    <r>
      <rPr>
        <u/>
        <sz val="11"/>
        <color rgb="FF0000FF"/>
        <rFont val="宋体-简"/>
        <charset val="134"/>
      </rPr>
      <t>界面后再进入地图，会闪一下</t>
    </r>
  </si>
  <si>
    <t>三、项目风险（阻塞项、进度风险、功能需求未实现、质量风险、依赖实车、依赖环境）</t>
  </si>
  <si>
    <t>地图</t>
  </si>
  <si>
    <t>（1）存在4个P1 bug，数量较多</t>
  </si>
  <si>
    <t>语音</t>
  </si>
  <si>
    <t>暂无</t>
  </si>
  <si>
    <t>launcher</t>
  </si>
  <si>
    <t>EM</t>
  </si>
  <si>
    <t>车家互联</t>
  </si>
  <si>
    <t>随心听</t>
  </si>
  <si>
    <t>随心看</t>
  </si>
  <si>
    <t>图像</t>
  </si>
  <si>
    <t>随心拍</t>
  </si>
  <si>
    <t>随心唱</t>
  </si>
  <si>
    <t>安全</t>
  </si>
  <si>
    <t>（1）共享车辆位置无法关闭阻塞部分功能测试</t>
  </si>
  <si>
    <t xml:space="preserve">账号 </t>
  </si>
  <si>
    <t>（1）支付部分case依赖用户余额不足</t>
  </si>
  <si>
    <t>激活</t>
  </si>
  <si>
    <t>（1）部分case依赖OTA升级</t>
  </si>
  <si>
    <t>消息中心</t>
  </si>
  <si>
    <t>（1）使用demo模拟发送消息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</si>
  <si>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</si>
  <si>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</si>
  <si>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</si>
  <si>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</si>
  <si>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</si>
  <si>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</si>
  <si>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</si>
  <si>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</si>
  <si>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</si>
  <si>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</si>
  <si>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</si>
  <si>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依赖OTA升级</t>
  </si>
  <si>
    <t>无法模拟摄像头温度异常</t>
  </si>
  <si>
    <t>·</t>
  </si>
  <si>
    <t>共享车辆位置无法关闭阻塞测试</t>
  </si>
  <si>
    <t>账号</t>
  </si>
  <si>
    <t>支付case依赖用户余额 不足</t>
  </si>
  <si>
    <t>依赖关机发送消息</t>
  </si>
  <si>
    <t>埋点</t>
  </si>
  <si>
    <t>无遗留P0P1 bug</t>
  </si>
  <si>
    <t>项目整体测试覆盖率</t>
  </si>
  <si>
    <t>五、测试环境及版本说明</t>
  </si>
  <si>
    <t>SOC版本</t>
  </si>
  <si>
    <t xml:space="preserve">20230318_0893_F2F27_R07.PRO_Debug </t>
  </si>
  <si>
    <t>MCU版本</t>
  </si>
  <si>
    <t xml:space="preserve">20230316_583_PRO </t>
  </si>
  <si>
    <t>屏幕尺寸</t>
  </si>
  <si>
    <t>27寸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</si>
  <si>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</si>
  <si>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</si>
  <si>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</si>
  <si>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</si>
  <si>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</si>
  <si>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</si>
  <si>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</si>
  <si>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</si>
  <si>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</si>
  <si>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</si>
  <si>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</si>
  <si>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</si>
  <si>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</si>
  <si>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</si>
  <si>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</si>
  <si>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AW2-17633</t>
  </si>
  <si>
    <t>Phase4: [CD542ICA_H][100%][VPA]VPA can not play QQ music</t>
  </si>
  <si>
    <t>Sun, Ying (Y.)</t>
  </si>
  <si>
    <t>mingjie hu</t>
  </si>
  <si>
    <t>Gating (migrated)</t>
  </si>
  <si>
    <t>New</t>
  </si>
  <si>
    <t>未解决</t>
  </si>
  <si>
    <t>22/三月/23 7:00 上午</t>
  </si>
  <si>
    <t>22/三月/23 7:10 上午</t>
  </si>
  <si>
    <t>Virtual Personal Assistant</t>
  </si>
  <si>
    <t>APIMCIS_WAVE2, CD542ICA_H, Phase4_CVPPTst, VPA</t>
  </si>
  <si>
    <t>AW2-17620</t>
  </si>
  <si>
    <t>【CD542ICA H】【高频偶现】【随心听】分屏模式下副驾随心听从FM切换到其他音源时有短暂黑屏</t>
  </si>
  <si>
    <t>LinYuzhang</t>
  </si>
  <si>
    <t>Luyao Han</t>
  </si>
  <si>
    <t>Gating</t>
  </si>
  <si>
    <t>22/三月/23 4:56 上午</t>
  </si>
  <si>
    <t>百度-随心听</t>
  </si>
  <si>
    <t>APIMCIS_WAVE2, Baidu, CD542ICA_H, Phase4_IVITst</t>
  </si>
  <si>
    <t>AW2-17555</t>
  </si>
  <si>
    <t>Phase4:[CD542ICA_H][stage]Iqiyi has no network after connecting to wifi</t>
  </si>
  <si>
    <t>Qiuming Wei</t>
  </si>
  <si>
    <t>Analysis</t>
  </si>
  <si>
    <t>21/三月/23 11:02 上午</t>
  </si>
  <si>
    <t>22/三月/23 7:35 上午</t>
  </si>
  <si>
    <t>Wireless Interface Router</t>
  </si>
  <si>
    <t>APIMCIS_WAVE2, CD542ICA_H, Phase4_CVPPTst</t>
  </si>
  <si>
    <t>AW2-17528</t>
  </si>
  <si>
    <t>[CD542ICA_H][偶现][语音]副驾侧语音“我想听USB音乐”，副驾侧进入USB音乐界面，主驾侧进入QQ音乐</t>
  </si>
  <si>
    <t>Yang Fan</t>
  </si>
  <si>
    <t>21/三月/23 8:15 上午</t>
  </si>
  <si>
    <t>21/三月/23 8:17 上午</t>
  </si>
  <si>
    <t>百度-语音</t>
  </si>
  <si>
    <t>AW2-17482</t>
  </si>
  <si>
    <t>Phase4:[100%]Some content of Himalaya cannot be played</t>
  </si>
  <si>
    <t>Ying Sun</t>
  </si>
  <si>
    <t>qing zhang</t>
  </si>
  <si>
    <t>21/三月/23 7:10 上午</t>
  </si>
  <si>
    <t>21/三月/23 7:30 上午</t>
  </si>
  <si>
    <t>Himalaya</t>
  </si>
  <si>
    <t>APIMCIS_WAVE2, CD542ICA-H, Phase4_CVPPTst</t>
  </si>
  <si>
    <t>AW2-17441</t>
  </si>
  <si>
    <t>[CD542ICA_H][必现][语音]未登陆QQ音乐账号，语音“我想听XXX的歌”，直接退出语音，无TTS回复</t>
  </si>
  <si>
    <t>21/三月/23 3:22 上午</t>
  </si>
  <si>
    <t>21/三月/23 3:26 上午</t>
  </si>
  <si>
    <t>AW2-17370</t>
  </si>
  <si>
    <t>【CD542ICA】网络正常，爱奇艺却显示加载失败</t>
  </si>
  <si>
    <t>Kaige Guan</t>
  </si>
  <si>
    <t>20/三月/23 2:35 上午</t>
  </si>
  <si>
    <t>20/三月/23 2:39 上午</t>
  </si>
  <si>
    <t>Baidu, CD542ICA_H, Desaytest, Wave2</t>
  </si>
  <si>
    <t>AW2-13921</t>
  </si>
  <si>
    <r>
      <rPr>
        <sz val="12"/>
        <color rgb="FF000000"/>
        <rFont val="Arial"/>
        <charset val="134"/>
      </rPr>
      <t>[CD542ICAH] 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 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]AR</t>
    </r>
    <r>
      <rPr>
        <sz val="12"/>
        <color rgb="FF000000"/>
        <rFont val="宋体-简"/>
        <charset val="134"/>
      </rPr>
      <t>导航中，点击</t>
    </r>
    <r>
      <rPr>
        <sz val="12"/>
        <color rgb="FF000000"/>
        <rFont val="Arial"/>
        <charset val="134"/>
      </rPr>
      <t>Home</t>
    </r>
    <r>
      <rPr>
        <sz val="12"/>
        <color rgb="FF000000"/>
        <rFont val="宋体-简"/>
        <charset val="134"/>
      </rPr>
      <t>键回到</t>
    </r>
    <r>
      <rPr>
        <sz val="12"/>
        <color rgb="FF000000"/>
        <rFont val="Arial"/>
        <charset val="134"/>
      </rPr>
      <t>launcher</t>
    </r>
    <r>
      <rPr>
        <sz val="12"/>
        <color rgb="FF000000"/>
        <rFont val="宋体-简"/>
        <charset val="134"/>
      </rPr>
      <t>界面后再进入地图，会闪一下</t>
    </r>
  </si>
  <si>
    <t>changjiang Jing</t>
  </si>
  <si>
    <t>18/一月/23 8:35 上午</t>
  </si>
  <si>
    <t>09/三月/23 7:07 上午</t>
  </si>
  <si>
    <t>百度-地图</t>
  </si>
  <si>
    <t>APIMCIS_WAVE2, Baidu, CD542ICA_H, SW_FLEET</t>
  </si>
  <si>
    <t>AW2-13536</t>
  </si>
  <si>
    <t>【CD542ICA H】【偶现一次】【KTV】最后一首已点歌曲播放结束未退出演唱页面</t>
  </si>
  <si>
    <t>Defined</t>
  </si>
  <si>
    <t>14/一月/23 3:28 上午</t>
  </si>
  <si>
    <t>22/三月/23 5:14 上午</t>
  </si>
  <si>
    <t>KTV</t>
  </si>
  <si>
    <t>APIMCIS_WAVE2, Baidu, CD542ICA_H, KTV, Phase4_IVITst</t>
  </si>
  <si>
    <t>F2F27_R07.PRO</t>
  </si>
  <si>
    <t>AW2-13029</t>
  </si>
  <si>
    <r>
      <rPr>
        <sz val="12"/>
        <color rgb="FF000000"/>
        <rFont val="宋体-简"/>
        <charset val="134"/>
      </rPr>
      <t>【</t>
    </r>
    <r>
      <rPr>
        <sz val="12"/>
        <color rgb="FF000000"/>
        <rFont val="Arial"/>
        <charset val="134"/>
      </rPr>
      <t>CD542ICA H</t>
    </r>
    <r>
      <rPr>
        <sz val="12"/>
        <color rgb="FF000000"/>
        <rFont val="宋体-简"/>
        <charset val="134"/>
      </rPr>
      <t>】【偶现】导航中，路口放大图展示黑框，没有图片</t>
    </r>
  </si>
  <si>
    <t>Tang Manman</t>
  </si>
  <si>
    <t>10/一月/23 1:40 下午</t>
  </si>
  <si>
    <t>17/三月/23 6:48 上午</t>
  </si>
  <si>
    <t>APIMCIS_WAVE2,, CD542ICA_H, Map5.0, Phase4_IVITst, REC_SW_FLEET, baidu</t>
  </si>
  <si>
    <t>AW2-12959</t>
  </si>
  <si>
    <t>【CD542ICA_H】【必现】【在线收音机】语音：我想听西江之声，在线收音机出现的是襄阳之声</t>
  </si>
  <si>
    <t>Yueyang Qiu</t>
  </si>
  <si>
    <t>10/一月/23 7:14 上午</t>
  </si>
  <si>
    <t>22/三月/23 7:16 上午</t>
  </si>
  <si>
    <t>APIMCIS_WAVE2, Baidu, CD542ICA_H, Phase4_IVITst, 百度-语义</t>
  </si>
  <si>
    <t>AW2-12192</t>
  </si>
  <si>
    <r>
      <rPr>
        <sz val="12"/>
        <color rgb="FF000000"/>
        <rFont val="宋体-简"/>
        <charset val="134"/>
      </rPr>
      <t>【</t>
    </r>
    <r>
      <rPr>
        <sz val="12"/>
        <color rgb="FF000000"/>
        <rFont val="Arial"/>
        <charset val="134"/>
      </rPr>
      <t>CD542ICA H</t>
    </r>
    <r>
      <rPr>
        <sz val="12"/>
        <color rgb="FF000000"/>
        <rFont val="宋体-简"/>
        <charset val="134"/>
      </rPr>
      <t>】【偶现】行驶中，发起实景导航，摄像头显示黑色</t>
    </r>
  </si>
  <si>
    <t>sunduo01</t>
  </si>
  <si>
    <t>03/一月/23 6:42 上午</t>
  </si>
  <si>
    <t>15/三月/23 10:23 上午</t>
  </si>
  <si>
    <t>CD542ICA_H, Map5.0, Phase4_IVITst, REC_SW_FLEET, baidu</t>
  </si>
  <si>
    <t>AW2-9032</t>
  </si>
  <si>
    <t>[CD542ICA H][高频]清除地图后台进程，再打开地图显示百度账号未登录</t>
  </si>
  <si>
    <t>31/十月/22 8:31 上午</t>
  </si>
  <si>
    <t>22/三月/23 6:30 上午</t>
  </si>
  <si>
    <t>APIMCIS_WAVE2, CD542ICA_H, Phase4_IVITst, baidu, map</t>
  </si>
  <si>
    <t>G2F13_R07.PRO</t>
  </si>
  <si>
    <t>AW2-7528</t>
  </si>
  <si>
    <t>【CD542ICA_H】【必现】【爱奇艺】删除关键词后页面重叠</t>
  </si>
  <si>
    <t>08/十月/22 8:23 上午</t>
  </si>
  <si>
    <t>22/三月/23 5:22 上午</t>
  </si>
  <si>
    <t>百度-随心看</t>
  </si>
  <si>
    <t>标题</t>
  </si>
  <si>
    <t>类型</t>
  </si>
  <si>
    <t>所属模块</t>
  </si>
  <si>
    <t>【实车】【CD542ICA-H】【地图】11-04 IVI 实景导航中，设置语音播报、路线偏好，无高亮（必现）</t>
  </si>
  <si>
    <t>Bug</t>
  </si>
  <si>
    <t>【台架】【CD542H_ICA】【地图】【必现】路线全览模式自动关闭开关应该默认开启，不是默认关闭</t>
  </si>
  <si>
    <t>【实车】【542ICA-H】【地图】【必现】14-09 IVI实景导航中，①点击沿途搜，无操作，页面返回ar后；②专业导航中，打开分屏，切换至副驾，关闭分屏，打开地图，发起AR导航==&gt;实景导航窗口显示异常（必现）</t>
  </si>
  <si>
    <t>【实车】【CD542ICA-H】【地图】15-16 IVI实景导航中，切换到主页，按OK键，无响应（必现）</t>
  </si>
  <si>
    <t>【实车】【CD542ICA-H】【地图】10-09 实景导航中，打开分屏，全览地图闪烁专业导航页面（必现）</t>
  </si>
  <si>
    <t>【实车】【CD542H_ICA】【地图】【必现】当前在南京，限行提醒显示0123456789尾号限行，且部分字被隐藏5.0.1.131</t>
  </si>
  <si>
    <t>【重庆路测】【实车】【542L-ICA】【语音】【必现】1403 爱奇艺界面 唤醒语音输入切换清晰度，跳转到收音机</t>
  </si>
  <si>
    <t>序号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</si>
  <si>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</si>
  <si>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</si>
  <si>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</si>
  <si>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</si>
  <si>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</si>
  <si>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</si>
  <si>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备注</t>
  </si>
  <si>
    <t>依赖正式环境&amp;设备vin+sync&amp;P1bug阻塞</t>
  </si>
  <si>
    <t>订单中心</t>
  </si>
  <si>
    <t>依赖余额不足</t>
  </si>
  <si>
    <t>个人中心</t>
  </si>
  <si>
    <t>check_code不通过，上传的attach字段中缺少规则约束的字段,缺少time_cost字段</t>
  </si>
  <si>
    <t>无法触发测试条件或依赖正式环境和设备vin+sync</t>
  </si>
  <si>
    <t>依赖支付</t>
  </si>
  <si>
    <t>R04</t>
  </si>
  <si>
    <t>R05</t>
  </si>
  <si>
    <t>R06</t>
  </si>
  <si>
    <t>R07</t>
  </si>
  <si>
    <t>R08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</si>
  <si>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</si>
  <si>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</si>
  <si>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</si>
  <si>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</si>
  <si>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</si>
  <si>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</si>
  <si>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</si>
  <si>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</si>
  <si>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</si>
  <si>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</si>
  <si>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</si>
  <si>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</si>
  <si>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</si>
  <si>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</si>
  <si>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</si>
  <si>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</si>
  <si>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</si>
  <si>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</si>
  <si>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</si>
  <si>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</si>
  <si>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</si>
  <si>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</si>
  <si>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</si>
  <si>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</si>
  <si>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</si>
  <si>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</si>
  <si>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</si>
  <si>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</si>
  <si>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</si>
  <si>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</si>
  <si>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</si>
  <si>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</si>
  <si>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</si>
  <si>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</si>
  <si>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</si>
  <si>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</si>
  <si>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</si>
  <si>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</si>
  <si>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</si>
  <si>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</si>
  <si>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</si>
  <si>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</si>
  <si>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</si>
  <si>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</si>
  <si>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</si>
  <si>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</si>
  <si>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</si>
  <si>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</si>
  <si>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</si>
  <si>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</si>
  <si>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</si>
  <si>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</si>
  <si>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</si>
  <si>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</si>
  <si>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</si>
  <si>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</si>
  <si>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</si>
  <si>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</si>
  <si>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</si>
  <si>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</si>
  <si>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</si>
  <si>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</si>
  <si>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</si>
  <si>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</si>
  <si>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</si>
  <si>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</si>
  <si>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</si>
  <si>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</si>
  <si>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</si>
  <si>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</si>
  <si>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</si>
  <si>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</si>
  <si>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</si>
  <si>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</si>
  <si>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</si>
  <si>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</si>
  <si>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</si>
  <si>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</si>
  <si>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</si>
  <si>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</si>
  <si>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R05实车无摄像头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</si>
  <si>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</si>
  <si>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</si>
  <si>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</si>
  <si>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</si>
  <si>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</si>
  <si>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</si>
  <si>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</si>
  <si>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</si>
  <si>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</si>
  <si>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</si>
  <si>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</si>
  <si>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</si>
  <si>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无此模块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</si>
  <si>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</si>
  <si>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</si>
  <si>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</si>
  <si>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</si>
  <si>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</si>
  <si>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</si>
  <si>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</si>
  <si>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</si>
  <si>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</si>
  <si>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</si>
  <si>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</si>
  <si>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</si>
  <si>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</si>
  <si>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</si>
  <si>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</si>
  <si>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</si>
  <si>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</si>
  <si>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</si>
  <si>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</si>
  <si>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</si>
  <si>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</si>
  <si>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</si>
  <si>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</si>
  <si>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</si>
  <si>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</si>
  <si>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</si>
  <si>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</si>
  <si>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</si>
  <si>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</si>
  <si>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</si>
  <si>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</si>
  <si>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R05功能未开发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</si>
  <si>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</si>
  <si>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</si>
  <si>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</si>
  <si>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</si>
  <si>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</si>
  <si>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</si>
  <si>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</si>
  <si>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29..3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</si>
  <si>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</si>
  <si>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</si>
  <si>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</si>
  <si>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</si>
  <si>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</si>
  <si>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</si>
  <si>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</si>
  <si>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</si>
  <si>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</si>
  <si>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</si>
  <si>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</si>
  <si>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</si>
  <si>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</si>
  <si>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</si>
  <si>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</si>
  <si>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</si>
  <si>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</si>
  <si>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</si>
  <si>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</si>
  <si>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</si>
  <si>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</si>
  <si>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</si>
  <si>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</si>
  <si>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</si>
  <si>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</si>
  <si>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</si>
  <si>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</si>
  <si>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</si>
  <si>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</si>
  <si>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</si>
  <si>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</si>
  <si>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</si>
  <si>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</si>
  <si>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</si>
  <si>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</si>
  <si>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</si>
  <si>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</si>
  <si>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</si>
  <si>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</si>
  <si>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</si>
  <si>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</si>
  <si>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</si>
  <si>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</si>
  <si>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</si>
  <si>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</si>
  <si>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</si>
  <si>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</si>
  <si>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</si>
  <si>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</si>
  <si>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允许偏差上限</t>
  </si>
  <si>
    <t>R00</t>
  </si>
  <si>
    <t>R07第1次</t>
  </si>
  <si>
    <t>R07第2次</t>
  </si>
  <si>
    <t>R07第3次</t>
  </si>
  <si>
    <t>R07平均</t>
  </si>
  <si>
    <t>R07和R05偏差</t>
  </si>
  <si>
    <t>R07和上限偏差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</si>
  <si>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</si>
  <si>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</si>
  <si>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</si>
  <si>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</si>
  <si>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</si>
  <si>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</si>
  <si>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</si>
  <si>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</si>
  <si>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</si>
  <si>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</si>
  <si>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</si>
  <si>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</si>
  <si>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</si>
  <si>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</si>
  <si>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</si>
  <si>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</si>
  <si>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</si>
  <si>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</si>
  <si>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</si>
  <si>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</si>
  <si>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</si>
  <si>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</si>
  <si>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</si>
  <si>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</si>
  <si>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</si>
  <si>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</si>
  <si>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</si>
  <si>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</si>
  <si>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</si>
  <si>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</si>
  <si>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</si>
  <si>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</si>
  <si>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</si>
  <si>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</si>
  <si>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</si>
  <si>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</si>
  <si>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</si>
  <si>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</si>
  <si>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</si>
  <si>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</si>
  <si>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</si>
  <si>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</si>
  <si>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</si>
  <si>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</si>
  <si>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</si>
  <si>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</si>
  <si>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</si>
  <si>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</si>
  <si>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</si>
  <si>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</si>
  <si>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</si>
  <si>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</si>
  <si>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</si>
  <si>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</si>
  <si>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</si>
  <si>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</si>
  <si>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</si>
  <si>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</si>
  <si>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</si>
  <si>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</si>
  <si>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</si>
  <si>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</si>
  <si>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</si>
  <si>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</si>
  <si>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</si>
  <si>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</si>
  <si>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</si>
  <si>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</si>
  <si>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</si>
  <si>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</si>
  <si>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</si>
  <si>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</si>
  <si>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</si>
  <si>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</si>
  <si>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</si>
  <si>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</si>
  <si>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</si>
  <si>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</si>
  <si>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</si>
  <si>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</si>
  <si>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</si>
  <si>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</si>
  <si>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</si>
  <si>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</si>
  <si>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</si>
  <si>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</si>
  <si>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</si>
  <si>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</si>
  <si>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</si>
  <si>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</si>
  <si>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</si>
  <si>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</si>
  <si>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</si>
  <si>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</si>
  <si>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</si>
  <si>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</si>
  <si>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</si>
  <si>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</si>
  <si>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</si>
  <si>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</si>
  <si>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</si>
  <si>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t>Launcher显示到语音播放音乐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</si>
  <si>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</si>
  <si>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</si>
  <si>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</si>
  <si>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</si>
  <si>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</si>
  <si>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</si>
  <si>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</si>
  <si>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</si>
  <si>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</si>
  <si>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</si>
  <si>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</si>
  <si>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</si>
  <si>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</si>
  <si>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</si>
  <si>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</si>
  <si>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</si>
  <si>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</si>
  <si>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</si>
  <si>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</si>
  <si>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</si>
  <si>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</si>
  <si>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</si>
  <si>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</si>
  <si>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</si>
  <si>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</si>
  <si>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</si>
  <si>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</si>
  <si>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</si>
  <si>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</si>
  <si>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</si>
  <si>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</si>
  <si>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</si>
  <si>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</si>
  <si>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</si>
  <si>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</si>
  <si>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</si>
  <si>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</si>
  <si>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</si>
  <si>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</si>
  <si>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</si>
  <si>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</si>
  <si>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</si>
  <si>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</si>
  <si>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</si>
  <si>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</si>
  <si>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</si>
  <si>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</si>
  <si>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</si>
  <si>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</si>
  <si>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t>Launcher显示到空调设置界面打开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</si>
  <si>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</si>
  <si>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</si>
  <si>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</si>
  <si>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</si>
  <si>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</si>
  <si>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</si>
  <si>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</si>
  <si>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</si>
  <si>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</si>
  <si>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</si>
  <si>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</si>
  <si>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</si>
  <si>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</si>
  <si>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</si>
  <si>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</si>
  <si>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</si>
  <si>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</si>
  <si>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</si>
  <si>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</si>
  <si>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</si>
  <si>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</si>
  <si>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</si>
  <si>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</si>
  <si>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</si>
  <si>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</si>
  <si>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</si>
  <si>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</si>
  <si>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</si>
  <si>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</si>
  <si>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</si>
  <si>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</si>
  <si>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</si>
  <si>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</si>
  <si>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</si>
  <si>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</si>
  <si>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</si>
  <si>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</si>
  <si>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</si>
  <si>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</si>
  <si>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</si>
  <si>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</si>
  <si>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</si>
  <si>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</si>
  <si>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</si>
  <si>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</si>
  <si>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</si>
  <si>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</si>
  <si>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</si>
  <si>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</si>
  <si>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</si>
  <si>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</si>
  <si>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</si>
  <si>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</si>
  <si>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</si>
  <si>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</si>
  <si>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</si>
  <si>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</si>
  <si>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</si>
  <si>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</si>
  <si>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</si>
  <si>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</si>
  <si>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</si>
  <si>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</si>
  <si>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</si>
  <si>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</si>
  <si>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</si>
  <si>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</si>
  <si>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</si>
  <si>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</si>
  <si>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</si>
  <si>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</si>
  <si>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</si>
  <si>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</si>
  <si>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</si>
  <si>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</si>
  <si>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</si>
  <si>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</si>
  <si>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</si>
  <si>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</si>
  <si>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</si>
  <si>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</si>
  <si>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</si>
  <si>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</si>
  <si>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</si>
  <si>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</si>
  <si>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</si>
  <si>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</si>
  <si>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</si>
  <si>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</si>
  <si>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</si>
  <si>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</si>
  <si>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</si>
  <si>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</si>
  <si>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</si>
  <si>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</si>
  <si>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</si>
  <si>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</si>
  <si>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</si>
  <si>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</si>
  <si>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</si>
  <si>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</si>
  <si>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</si>
  <si>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</si>
  <si>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</si>
  <si>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</si>
  <si>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</si>
  <si>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</si>
  <si>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</si>
  <si>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</si>
  <si>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</si>
  <si>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</si>
  <si>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</si>
  <si>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</si>
  <si>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</si>
  <si>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</si>
  <si>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</si>
  <si>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</si>
  <si>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</si>
  <si>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</si>
  <si>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</si>
  <si>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</si>
  <si>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</si>
  <si>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</si>
  <si>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</si>
  <si>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</si>
  <si>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</si>
  <si>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</si>
  <si>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</si>
  <si>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</si>
  <si>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</si>
  <si>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</si>
  <si>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</si>
  <si>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</si>
  <si>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</si>
  <si>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</si>
  <si>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</si>
  <si>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</si>
  <si>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</si>
  <si>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</si>
  <si>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</si>
  <si>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</si>
  <si>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</si>
  <si>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</si>
  <si>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</si>
  <si>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</si>
  <si>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</si>
  <si>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</si>
  <si>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</si>
  <si>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</si>
  <si>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</si>
  <si>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</si>
  <si>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</si>
  <si>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</si>
  <si>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</si>
  <si>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</si>
  <si>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</si>
  <si>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</si>
  <si>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</si>
  <si>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</si>
  <si>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</si>
  <si>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</si>
  <si>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</si>
  <si>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</si>
  <si>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</si>
  <si>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</si>
  <si>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</si>
  <si>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</si>
  <si>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</si>
  <si>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</si>
  <si>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</si>
  <si>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</si>
  <si>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</si>
  <si>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</si>
  <si>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</si>
  <si>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</si>
  <si>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</si>
  <si>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</si>
  <si>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</si>
  <si>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</si>
  <si>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</si>
  <si>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</si>
  <si>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</si>
  <si>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</si>
  <si>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</si>
  <si>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</si>
  <si>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</si>
  <si>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</si>
  <si>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</si>
  <si>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</si>
  <si>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</si>
  <si>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</si>
  <si>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</si>
  <si>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</si>
  <si>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</si>
  <si>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</si>
  <si>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</si>
  <si>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</si>
  <si>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</si>
  <si>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</si>
  <si>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</si>
  <si>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</si>
  <si>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</si>
  <si>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</si>
  <si>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</si>
  <si>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</si>
  <si>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</si>
  <si>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</si>
  <si>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</si>
  <si>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</si>
  <si>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</si>
  <si>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</si>
  <si>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</si>
  <si>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</si>
  <si>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</si>
  <si>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</si>
  <si>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</si>
  <si>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</si>
  <si>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</si>
  <si>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</si>
  <si>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</si>
  <si>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</si>
  <si>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</si>
  <si>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</si>
  <si>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</si>
  <si>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</si>
  <si>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</si>
  <si>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</si>
  <si>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</si>
  <si>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</si>
  <si>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</si>
  <si>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</si>
  <si>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</si>
  <si>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</si>
  <si>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</si>
  <si>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</si>
  <si>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</si>
  <si>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</si>
  <si>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</si>
  <si>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</si>
  <si>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</si>
  <si>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</si>
  <si>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</si>
  <si>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</si>
  <si>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</si>
  <si>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</si>
  <si>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</si>
  <si>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</si>
  <si>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</si>
  <si>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</si>
  <si>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</si>
  <si>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</si>
  <si>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</si>
  <si>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</si>
  <si>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依赖实车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</si>
  <si>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</si>
  <si>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</si>
  <si>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</si>
  <si>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</si>
  <si>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</si>
  <si>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</si>
  <si>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</si>
  <si>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</si>
  <si>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如AW2-13936，随心看当前已无优化空间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</si>
  <si>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</si>
  <si>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</si>
  <si>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</si>
  <si>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</si>
  <si>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</si>
  <si>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</si>
  <si>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车家互联无热启动模式，进入后台自动退出，每次点击均为冷启动。需耗时3s左右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</si>
  <si>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</si>
  <si>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</si>
  <si>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</si>
  <si>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</si>
  <si>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</si>
  <si>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</si>
  <si>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</si>
  <si>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</si>
  <si>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</si>
  <si>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</si>
  <si>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</si>
  <si>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</si>
  <si>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</si>
  <si>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</si>
  <si>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</si>
  <si>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</si>
  <si>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功能未开发完成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</si>
  <si>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</si>
  <si>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</si>
  <si>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</si>
  <si>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</si>
  <si>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</si>
  <si>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</si>
  <si>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</si>
  <si>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</si>
  <si>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</si>
  <si>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</si>
  <si>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</si>
  <si>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</si>
  <si>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</si>
  <si>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</si>
  <si>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</si>
  <si>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</si>
  <si>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</si>
  <si>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</si>
  <si>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</si>
  <si>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</si>
  <si>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</si>
  <si>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</si>
  <si>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</si>
  <si>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</si>
  <si>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</si>
  <si>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</si>
  <si>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</si>
  <si>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</si>
  <si>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</si>
  <si>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</si>
  <si>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</si>
  <si>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</si>
  <si>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</si>
  <si>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</si>
  <si>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</si>
  <si>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</si>
  <si>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</si>
  <si>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</si>
  <si>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</si>
  <si>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</si>
  <si>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</si>
  <si>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</si>
  <si>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</si>
  <si>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</si>
  <si>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</si>
  <si>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</si>
  <si>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</si>
  <si>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</si>
  <si>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</si>
  <si>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</si>
  <si>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</si>
  <si>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</si>
  <si>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</si>
  <si>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</si>
  <si>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</si>
  <si>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</si>
  <si>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</si>
  <si>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</si>
  <si>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</si>
  <si>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</si>
  <si>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</si>
  <si>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</si>
  <si>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</si>
  <si>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</si>
  <si>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</si>
  <si>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</si>
  <si>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</si>
  <si>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</si>
  <si>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</si>
  <si>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</si>
  <si>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</si>
  <si>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</si>
  <si>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</si>
  <si>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</si>
  <si>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R05和R07偏差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</si>
  <si>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</si>
  <si>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</si>
  <si>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</si>
  <si>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</si>
  <si>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</si>
  <si>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</si>
  <si>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</si>
  <si>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</si>
  <si>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</si>
  <si>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</si>
  <si>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</si>
  <si>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</si>
  <si>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</si>
  <si>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</si>
  <si>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</si>
  <si>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</si>
  <si>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</si>
  <si>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</si>
  <si>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</si>
  <si>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</si>
  <si>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</si>
  <si>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</si>
  <si>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</si>
  <si>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</si>
  <si>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</si>
  <si>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</si>
  <si>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</si>
  <si>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</si>
  <si>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</si>
  <si>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</si>
  <si>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</si>
  <si>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</si>
  <si>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</si>
  <si>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</si>
  <si>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</si>
  <si>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</si>
  <si>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</si>
  <si>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</si>
  <si>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</si>
  <si>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</si>
  <si>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</si>
  <si>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</si>
  <si>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</si>
  <si>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</si>
  <si>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</si>
  <si>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</si>
  <si>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</si>
  <si>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</si>
  <si>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</si>
  <si>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</si>
  <si>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</si>
  <si>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</si>
  <si>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</si>
  <si>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</si>
  <si>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无此功能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</si>
  <si>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</si>
  <si>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</si>
  <si>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</si>
  <si>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</si>
  <si>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</si>
  <si>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</si>
  <si>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</si>
  <si>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</si>
  <si>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</si>
  <si>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</si>
  <si>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</si>
  <si>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</si>
  <si>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</si>
  <si>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</si>
  <si>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</si>
  <si>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</si>
  <si>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</si>
  <si>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</si>
  <si>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</si>
  <si>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</si>
  <si>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</si>
  <si>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</si>
  <si>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</si>
  <si>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</si>
  <si>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</si>
  <si>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</si>
  <si>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</si>
  <si>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</si>
  <si>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</si>
  <si>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</si>
  <si>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</si>
  <si>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</si>
  <si>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</si>
  <si>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</si>
  <si>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</si>
  <si>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</si>
  <si>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</si>
  <si>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</si>
  <si>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</si>
  <si>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</si>
  <si>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</si>
  <si>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</si>
  <si>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</si>
  <si>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</si>
  <si>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</si>
  <si>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</si>
  <si>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</si>
  <si>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</si>
  <si>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</si>
  <si>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</si>
  <si>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</si>
  <si>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</si>
  <si>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</si>
  <si>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</si>
  <si>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</si>
  <si>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</si>
  <si>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</si>
  <si>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</si>
  <si>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</si>
  <si>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</si>
  <si>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</si>
  <si>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</si>
  <si>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</si>
  <si>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</si>
  <si>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</si>
  <si>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</si>
  <si>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</si>
  <si>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</si>
  <si>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</si>
  <si>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</si>
  <si>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</si>
  <si>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</si>
  <si>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</si>
  <si>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</si>
  <si>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542ICA H R05.PRO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</si>
  <si>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</si>
  <si>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</si>
  <si>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</si>
  <si>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</si>
  <si>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</si>
  <si>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</si>
  <si>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</si>
  <si>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</si>
  <si>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</si>
  <si>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</si>
  <si>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</si>
  <si>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</si>
  <si>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</si>
  <si>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</si>
  <si>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</si>
  <si>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</si>
  <si>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</si>
  <si>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</si>
  <si>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</si>
  <si>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</si>
  <si>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</si>
  <si>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</si>
  <si>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</si>
  <si>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</si>
  <si>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</si>
  <si>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</si>
  <si>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</si>
  <si>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</si>
  <si>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</si>
  <si>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</si>
  <si>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</si>
  <si>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</si>
  <si>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</si>
  <si>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</si>
  <si>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</si>
  <si>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</si>
  <si>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</si>
  <si>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</si>
  <si>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</si>
  <si>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</si>
  <si>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</si>
  <si>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</si>
  <si>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</si>
  <si>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</si>
  <si>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</si>
  <si>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</si>
  <si>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</si>
  <si>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</si>
  <si>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</si>
  <si>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</si>
  <si>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</si>
  <si>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</si>
  <si>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</si>
  <si>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</si>
  <si>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</si>
  <si>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</si>
  <si>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</si>
  <si>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</si>
  <si>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</si>
  <si>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</si>
  <si>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</si>
  <si>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</si>
  <si>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</si>
  <si>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</si>
  <si>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</si>
  <si>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</si>
  <si>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</si>
  <si>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</si>
  <si>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</si>
  <si>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</si>
  <si>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</si>
  <si>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</si>
  <si>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</si>
  <si>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</si>
  <si>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</si>
  <si>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</si>
  <si>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</si>
  <si>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</si>
  <si>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</si>
  <si>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</si>
  <si>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</si>
  <si>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</si>
  <si>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</si>
  <si>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</si>
  <si>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</si>
  <si>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</si>
  <si>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</si>
  <si>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</si>
  <si>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</si>
  <si>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</si>
  <si>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</si>
  <si>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</si>
  <si>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</si>
  <si>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</si>
  <si>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</si>
  <si>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</si>
  <si>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</si>
  <si>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</si>
  <si>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</si>
  <si>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</si>
  <si>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</si>
  <si>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</si>
  <si>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</si>
  <si>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</si>
  <si>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</si>
  <si>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</si>
  <si>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</si>
  <si>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</si>
  <si>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</si>
  <si>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</si>
  <si>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</si>
  <si>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</si>
  <si>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</si>
  <si>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</si>
  <si>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</si>
  <si>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</si>
  <si>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</si>
  <si>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</si>
  <si>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</si>
  <si>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</si>
  <si>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</si>
  <si>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</si>
  <si>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</si>
  <si>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</si>
  <si>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</si>
  <si>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</si>
  <si>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</si>
  <si>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</si>
  <si>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</si>
  <si>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</si>
  <si>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</si>
  <si>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</si>
  <si>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</si>
  <si>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</si>
  <si>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</si>
  <si>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</si>
  <si>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</si>
  <si>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</si>
  <si>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</si>
  <si>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</si>
  <si>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</si>
  <si>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</si>
  <si>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</si>
  <si>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</si>
  <si>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</si>
  <si>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</si>
  <si>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</si>
  <si>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</si>
  <si>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</si>
  <si>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</si>
  <si>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</si>
  <si>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</si>
  <si>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</si>
  <si>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</si>
  <si>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</si>
  <si>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</si>
  <si>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</si>
  <si>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</si>
  <si>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</si>
  <si>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/SystemUI/oat</t>
  </si>
  <si>
    <t>/SystemUI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</si>
  <si>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</si>
  <si>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</si>
  <si>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</si>
  <si>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</si>
  <si>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</si>
  <si>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</si>
  <si>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</si>
  <si>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</si>
  <si>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</si>
  <si>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</si>
  <si>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</si>
  <si>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</si>
  <si>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</si>
  <si>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</si>
  <si>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</si>
  <si>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</si>
  <si>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</si>
  <si>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</si>
  <si>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</si>
  <si>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</si>
  <si>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</si>
  <si>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</si>
  <si>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</si>
  <si>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</si>
  <si>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</si>
  <si>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</si>
  <si>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</si>
  <si>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</si>
  <si>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</si>
  <si>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</si>
  <si>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</si>
  <si>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</si>
  <si>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</si>
  <si>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</si>
  <si>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</si>
  <si>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</si>
  <si>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</si>
  <si>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</si>
  <si>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</si>
  <si>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</si>
  <si>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</si>
  <si>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</si>
  <si>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</si>
  <si>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2.6M</t>
  </si>
  <si>
    <t>/AutoHotel/oat</t>
  </si>
  <si>
    <t>/AutoHotel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</si>
  <si>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</si>
  <si>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</si>
  <si>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</si>
  <si>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</si>
  <si>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</si>
  <si>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</si>
  <si>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</si>
  <si>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</si>
  <si>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</si>
  <si>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</si>
  <si>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</si>
  <si>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</si>
  <si>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</si>
  <si>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</si>
  <si>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</si>
  <si>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</si>
  <si>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</si>
  <si>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75M</t>
  </si>
  <si>
    <t>/BaiduMapAuto/oat/arm</t>
  </si>
  <si>
    <t>/BaiduMapAuto/oat</t>
  </si>
  <si>
    <t>7.2M</t>
  </si>
  <si>
    <t>/BaiduMapAuto</t>
  </si>
  <si>
    <t>248M</t>
  </si>
  <si>
    <t>254M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</si>
  <si>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</si>
  <si>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</si>
  <si>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</si>
  <si>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</si>
  <si>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</si>
  <si>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</si>
  <si>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</si>
  <si>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</si>
  <si>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</si>
  <si>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</si>
  <si>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</si>
  <si>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</si>
  <si>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</si>
  <si>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</si>
  <si>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</si>
  <si>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</si>
  <si>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</si>
  <si>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</si>
  <si>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</si>
  <si>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</si>
  <si>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</si>
  <si>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</si>
  <si>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</si>
  <si>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</si>
  <si>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</si>
  <si>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</si>
  <si>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</si>
  <si>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</si>
  <si>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</si>
  <si>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</si>
  <si>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</si>
  <si>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</si>
  <si>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</si>
  <si>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</si>
  <si>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</si>
  <si>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</si>
  <si>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</si>
  <si>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</si>
  <si>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</si>
  <si>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</si>
  <si>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</si>
  <si>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</si>
  <si>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</si>
  <si>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</si>
  <si>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</si>
  <si>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</si>
  <si>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</si>
  <si>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</si>
  <si>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</si>
  <si>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</si>
  <si>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</si>
  <si>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</si>
  <si>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</si>
  <si>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</si>
  <si>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</si>
  <si>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</si>
  <si>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</si>
  <si>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</si>
  <si>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</si>
  <si>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</si>
  <si>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</si>
  <si>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219M</t>
  </si>
  <si>
    <t>215M</t>
  </si>
  <si>
    <t>/CarRadio/lib/arm64</t>
  </si>
  <si>
    <t>1.2M</t>
  </si>
  <si>
    <t>/CarRadio/lib</t>
  </si>
  <si>
    <t>/CarRadio/oat/arm64</t>
  </si>
  <si>
    <t>10M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</si>
  <si>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</si>
  <si>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</si>
  <si>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</si>
  <si>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</si>
  <si>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</si>
  <si>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</si>
  <si>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</si>
  <si>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</si>
  <si>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</si>
  <si>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</si>
  <si>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</si>
  <si>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</si>
  <si>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</si>
  <si>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</si>
  <si>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</si>
  <si>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</si>
  <si>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</si>
  <si>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</si>
  <si>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</si>
  <si>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</si>
  <si>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</si>
  <si>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</si>
  <si>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</si>
  <si>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</si>
  <si>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</si>
  <si>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</si>
  <si>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</si>
  <si>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</si>
  <si>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</si>
  <si>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</si>
  <si>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</si>
  <si>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</si>
  <si>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</si>
  <si>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</si>
  <si>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</si>
  <si>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</si>
  <si>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</si>
  <si>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</si>
  <si>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/Dataplan/oat/arm64</t>
  </si>
  <si>
    <t>1.5M</t>
  </si>
  <si>
    <t>/Dataplan/oat</t>
  </si>
  <si>
    <t>/Dataplan</t>
  </si>
  <si>
    <t>/DemoMode/oat/arm64</t>
  </si>
  <si>
    <t>4.7M</t>
  </si>
  <si>
    <t>/DemoMode/oat</t>
  </si>
  <si>
    <t>/DemoMode</t>
  </si>
  <si>
    <t>8.4M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</si>
  <si>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</si>
  <si>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</si>
  <si>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</si>
  <si>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</si>
  <si>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</si>
  <si>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</si>
  <si>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</si>
  <si>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</si>
  <si>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</si>
  <si>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</si>
  <si>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</si>
  <si>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</si>
  <si>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</si>
  <si>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</si>
  <si>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</si>
  <si>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</si>
  <si>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</si>
  <si>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7.6M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</si>
  <si>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</si>
  <si>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</si>
  <si>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</si>
  <si>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</si>
  <si>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</si>
  <si>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</si>
  <si>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</si>
  <si>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</si>
  <si>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</si>
  <si>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</si>
  <si>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</si>
  <si>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</si>
  <si>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20M</t>
  </si>
  <si>
    <t>/DuerOSVPA/lib/arm64</t>
  </si>
  <si>
    <t>178M</t>
  </si>
  <si>
    <t>141M</t>
  </si>
  <si>
    <t>/DuerOSVPA/lib</t>
  </si>
  <si>
    <t>/DuerOSVPA/oat/arm64</t>
  </si>
  <si>
    <t>/DuerOSVPA/oat</t>
  </si>
  <si>
    <t>/DuerOSVPA</t>
  </si>
  <si>
    <t>354M</t>
  </si>
  <si>
    <t>300M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</si>
  <si>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</si>
  <si>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</si>
  <si>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</si>
  <si>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</si>
  <si>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</si>
  <si>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</si>
  <si>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63M</t>
  </si>
  <si>
    <t>/EManual/oat/arm64</t>
  </si>
  <si>
    <t>/EManual/oat</t>
  </si>
  <si>
    <t>/EManual</t>
  </si>
  <si>
    <t>48M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</si>
  <si>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</si>
  <si>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</si>
  <si>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</si>
  <si>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</si>
  <si>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</si>
  <si>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</si>
  <si>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</si>
  <si>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</si>
  <si>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</si>
  <si>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</si>
  <si>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</si>
  <si>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</si>
  <si>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</si>
  <si>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</si>
  <si>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</si>
  <si>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</si>
  <si>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</si>
  <si>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</si>
  <si>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</si>
  <si>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</si>
  <si>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</si>
  <si>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</si>
  <si>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</si>
  <si>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12M</t>
  </si>
  <si>
    <t>/Exchange2/oat/arm64</t>
  </si>
  <si>
    <t>3.2M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</si>
  <si>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</si>
  <si>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</si>
  <si>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</si>
  <si>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</si>
  <si>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</si>
  <si>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</si>
  <si>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</si>
  <si>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</si>
  <si>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</si>
  <si>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</si>
  <si>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</si>
  <si>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</si>
  <si>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56M</t>
  </si>
  <si>
    <t>/FaceID/lib</t>
  </si>
  <si>
    <t>/FaceID/oat/arm64</t>
  </si>
  <si>
    <t>/FaceID/oat</t>
  </si>
  <si>
    <t>/FaceID</t>
  </si>
  <si>
    <t>167M</t>
  </si>
  <si>
    <t>/FaceOS/lib/arm</t>
  </si>
  <si>
    <t>/FaceOS/lib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</si>
  <si>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</si>
  <si>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</si>
  <si>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</si>
  <si>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</si>
  <si>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</si>
  <si>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</si>
  <si>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</si>
  <si>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</si>
  <si>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</si>
  <si>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</si>
  <si>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17M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</si>
  <si>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</si>
  <si>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</si>
  <si>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</si>
  <si>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</si>
  <si>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</si>
  <si>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</si>
  <si>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</si>
  <si>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</si>
  <si>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</si>
  <si>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</si>
  <si>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</si>
  <si>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</si>
  <si>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</si>
  <si>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</si>
  <si>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</si>
  <si>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</si>
  <si>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</si>
  <si>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</si>
  <si>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</si>
  <si>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</si>
  <si>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</si>
  <si>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</si>
  <si>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</si>
  <si>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</si>
  <si>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</si>
  <si>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</si>
  <si>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</si>
  <si>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</si>
  <si>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</si>
  <si>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</si>
  <si>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</si>
  <si>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</si>
  <si>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</si>
  <si>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</si>
  <si>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</si>
  <si>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</si>
  <si>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</si>
  <si>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</si>
  <si>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</si>
  <si>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</si>
  <si>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</si>
  <si>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</si>
  <si>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</si>
  <si>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</si>
  <si>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</si>
  <si>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</si>
  <si>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</si>
  <si>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</si>
  <si>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43M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</si>
  <si>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</si>
  <si>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</si>
  <si>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</si>
  <si>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</si>
  <si>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</si>
  <si>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</si>
  <si>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624K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</si>
  <si>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</si>
  <si>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</si>
  <si>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</si>
  <si>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</si>
  <si>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</si>
  <si>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</si>
  <si>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</si>
  <si>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</si>
  <si>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</si>
  <si>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</si>
  <si>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</si>
  <si>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</si>
  <si>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</si>
  <si>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</si>
  <si>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</si>
  <si>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</si>
  <si>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</si>
  <si>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</si>
  <si>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</si>
  <si>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</si>
  <si>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</si>
  <si>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</si>
  <si>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</si>
  <si>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</si>
  <si>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</si>
  <si>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</si>
  <si>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4.1M</t>
  </si>
  <si>
    <t>/PicManager/oat</t>
  </si>
  <si>
    <t>/PicManager</t>
  </si>
  <si>
    <t>14M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</si>
  <si>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</si>
  <si>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</si>
  <si>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</si>
  <si>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</si>
  <si>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</si>
  <si>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</si>
  <si>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</si>
  <si>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</si>
  <si>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4.0M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</si>
  <si>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</si>
  <si>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</si>
  <si>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</si>
  <si>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</si>
  <si>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</si>
  <si>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</si>
  <si>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</si>
  <si>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</si>
  <si>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</si>
  <si>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</si>
  <si>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</si>
  <si>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</si>
  <si>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</si>
  <si>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/SVBtPhone/oat/arm64</t>
  </si>
  <si>
    <t>5.4M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</si>
  <si>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</si>
  <si>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</si>
  <si>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</si>
  <si>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</si>
  <si>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</si>
  <si>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</si>
  <si>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</si>
  <si>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</si>
  <si>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</si>
  <si>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</si>
  <si>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</si>
  <si>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</si>
  <si>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</si>
  <si>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</si>
  <si>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</si>
  <si>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</si>
  <si>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/SVSettings/oat</t>
  </si>
  <si>
    <t>/SVSettings</t>
  </si>
  <si>
    <t>280M</t>
  </si>
  <si>
    <t>299M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</si>
  <si>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</si>
  <si>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</si>
  <si>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</si>
  <si>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</si>
  <si>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</si>
  <si>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</si>
  <si>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</si>
  <si>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</si>
  <si>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</si>
  <si>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</si>
  <si>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</si>
  <si>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</si>
  <si>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</si>
  <si>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</si>
  <si>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</si>
  <si>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</si>
  <si>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</si>
  <si>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</si>
  <si>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</si>
  <si>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</si>
  <si>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</si>
  <si>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</si>
  <si>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</si>
  <si>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</si>
  <si>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</si>
  <si>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</si>
  <si>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</si>
  <si>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</si>
  <si>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</si>
  <si>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</si>
  <si>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</si>
  <si>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</si>
  <si>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</si>
  <si>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</si>
  <si>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</si>
  <si>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</si>
  <si>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</si>
  <si>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</si>
  <si>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</si>
  <si>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</si>
  <si>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</si>
  <si>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</si>
  <si>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25M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</si>
  <si>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</si>
  <si>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</si>
  <si>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</si>
  <si>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</si>
  <si>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</si>
  <si>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</si>
  <si>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</si>
  <si>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</si>
  <si>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</si>
  <si>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</si>
  <si>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</si>
  <si>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</si>
  <si>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</si>
  <si>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</si>
  <si>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</si>
  <si>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</si>
  <si>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</si>
  <si>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</si>
  <si>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</si>
  <si>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</si>
  <si>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</si>
  <si>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</si>
  <si>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</si>
  <si>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</si>
  <si>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</si>
  <si>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</si>
  <si>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</si>
  <si>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</si>
  <si>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</si>
  <si>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</si>
  <si>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</si>
  <si>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</si>
  <si>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</si>
  <si>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</si>
  <si>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</si>
  <si>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</si>
  <si>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</si>
  <si>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</si>
  <si>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</si>
  <si>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</si>
  <si>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t>/vendor/app</t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</si>
  <si>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</si>
  <si>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</si>
  <si>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</si>
  <si>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</si>
  <si>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</si>
  <si>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</si>
  <si>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</si>
  <si>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</si>
  <si>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</si>
  <si>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</si>
  <si>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</si>
  <si>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</si>
  <si>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</si>
  <si>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</si>
  <si>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</si>
  <si>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</si>
  <si>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</si>
  <si>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</si>
  <si>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</si>
  <si>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</si>
  <si>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</si>
  <si>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</si>
  <si>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</si>
  <si>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</si>
  <si>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</si>
  <si>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</si>
  <si>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</si>
  <si>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</si>
  <si>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</si>
  <si>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</si>
  <si>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</si>
  <si>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</si>
  <si>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</si>
  <si>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</si>
  <si>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</si>
  <si>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</si>
  <si>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</si>
  <si>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</si>
  <si>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</si>
  <si>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</si>
  <si>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</si>
  <si>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</si>
  <si>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</si>
  <si>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</si>
  <si>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</si>
  <si>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</si>
  <si>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</si>
  <si>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</si>
  <si>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</si>
  <si>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</si>
  <si>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</si>
  <si>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</si>
  <si>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rFont val="Times New Roman"/>
        <charset val="134"/>
      </rPr>
      <t xml:space="preserve"> </t>
    </r>
    <r>
      <rPr>
        <sz val="11"/>
        <rFont val="等线"/>
        <charset val="134"/>
        <scheme val="minor"/>
      </rPr>
      <t>开机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分钟</t>
    </r>
    <r>
      <rPr>
        <sz val="11"/>
        <rFont val="等线"/>
        <charset val="134"/>
        <scheme val="minor"/>
      </rPr>
      <t>后IDLE（全屏状态，打开系统设置应用，不要停留在Launcher界面）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</si>
  <si>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</si>
  <si>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</si>
  <si>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</si>
  <si>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</si>
  <si>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r>
      <rPr>
        <b/>
        <sz val="10"/>
        <rFont val="等线"/>
        <charset val="134"/>
        <scheme val="minor"/>
      </rPr>
      <t>注</t>
    </r>
    <r>
      <rPr>
        <sz val="10"/>
        <rFont val="等线"/>
        <charset val="134"/>
        <scheme val="minor"/>
      </rPr>
      <t>：除</t>
    </r>
    <r>
      <rPr>
        <b/>
        <sz val="10"/>
        <rFont val="等线"/>
        <charset val="134"/>
        <scheme val="minor"/>
      </rPr>
      <t>“ 开机3分钟后IDLE”</t>
    </r>
    <r>
      <rPr>
        <sz val="10"/>
        <rFont val="等线"/>
        <charset val="134"/>
        <scheme val="minor"/>
      </rPr>
      <t>外其他用例执行前需要先执行前置条件：</t>
    </r>
    <r>
      <rPr>
        <b/>
        <sz val="1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</si>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</sst>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8"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name val="Abadi"/>
      <charset val="134"/>
    </font>
    <font>
      <sz val="9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微软雅黑"/>
      <charset val="134"/>
    </font>
    <font>
      <sz val="12"/>
      <color rgb="FFFF0000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name val="KaiTi"/>
      <charset val="134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theme="1"/>
      <name val="Aharoni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b/>
      <sz val="12"/>
      <name val="宋体"/>
      <charset val="134"/>
    </font>
    <font>
      <sz val="16"/>
      <name val="Verdana Pro"/>
      <charset val="134"/>
    </font>
    <font>
      <sz val="12"/>
      <name val="宋体"/>
      <charset val="134"/>
    </font>
    <font>
      <sz val="16"/>
      <color rgb="FF006100"/>
      <name val="Verdana Pro"/>
      <charset val="134"/>
    </font>
    <font>
      <sz val="16"/>
      <color theme="1"/>
      <name val="宋体"/>
      <charset val="134"/>
    </font>
    <font>
      <sz val="16"/>
      <name val="Aharoni"/>
      <charset val="134"/>
    </font>
    <font>
      <sz val="12"/>
      <color rgb="FFFF0000"/>
      <name val="宋体"/>
      <charset val="134"/>
    </font>
    <font>
      <sz val="16"/>
      <name val="等线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1"/>
      <name val="Segoe UI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宋体-简"/>
      <charset val="134"/>
    </font>
    <font>
      <i/>
      <sz val="12"/>
      <color rgb="FF000000"/>
      <name val="Arial"/>
      <charset val="134"/>
    </font>
    <font>
      <u/>
      <sz val="11"/>
      <color rgb="FF0000FF"/>
      <name val="宋体-简"/>
      <charset val="134"/>
    </font>
    <font>
      <u/>
      <sz val="11"/>
      <color rgb="FF0000FF"/>
      <name val="Calibri"/>
      <charset val="134"/>
    </font>
    <font>
      <sz val="11"/>
      <name val="SimSun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imes New Roman"/>
      <charset val="134"/>
    </font>
    <font>
      <sz val="11"/>
      <name val="Times New Roman"/>
      <charset val="134"/>
    </font>
    <font>
      <b/>
      <sz val="10"/>
      <name val="等线"/>
      <charset val="134"/>
      <scheme val="minor"/>
    </font>
    <font>
      <sz val="11"/>
      <color rgb="FF0000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62" fillId="28" borderId="33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0" fillId="22" borderId="33" applyNumberFormat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23" borderId="31" applyNumberFormat="0" applyAlignment="0" applyProtection="0">
      <alignment vertical="center"/>
    </xf>
    <xf numFmtId="0" fontId="54" fillId="22" borderId="30" applyNumberFormat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1" fillId="20" borderId="29" applyNumberFormat="0" applyFon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4" fillId="0" borderId="26" applyNumberFormat="0" applyFill="0" applyAlignment="0" applyProtection="0">
      <alignment vertical="center"/>
    </xf>
  </cellStyleXfs>
  <cellXfs count="222">
    <xf numFmtId="0" fontId="0" fillId="0" borderId="0" xfId="0">
      <alignment vertical="center"/>
    </xf>
    <xf numFmtId="0" fontId="1" fillId="0" borderId="0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2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6" fillId="6" borderId="8" xfId="0" applyFont="1" applyFill="1" applyBorder="1" applyAlignment="1">
      <alignment horizontal="left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/>
    <xf numFmtId="0" fontId="6" fillId="6" borderId="8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7" borderId="8" xfId="0" applyFont="1" applyFill="1" applyBorder="1" applyAlignment="1">
      <alignment horizontal="left" vertical="center" wrapText="1"/>
    </xf>
    <xf numFmtId="0" fontId="0" fillId="0" borderId="8" xfId="0" applyFont="1" applyBorder="1">
      <alignment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wrapText="1"/>
    </xf>
    <xf numFmtId="10" fontId="6" fillId="6" borderId="8" xfId="0" applyNumberFormat="1" applyFont="1" applyFill="1" applyBorder="1" applyAlignment="1">
      <alignment horizontal="left" vertical="center" wrapText="1"/>
    </xf>
    <xf numFmtId="10" fontId="0" fillId="0" borderId="8" xfId="0" applyNumberFormat="1" applyFont="1" applyBorder="1" applyAlignment="1">
      <alignment horizontal="left" wrapText="1"/>
    </xf>
    <xf numFmtId="10" fontId="8" fillId="0" borderId="8" xfId="0" applyNumberFormat="1" applyFont="1" applyBorder="1" applyAlignment="1">
      <alignment horizontal="left" wrapText="1"/>
    </xf>
    <xf numFmtId="0" fontId="0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8" borderId="7" xfId="0" applyFont="1" applyFill="1" applyBorder="1">
      <alignment vertical="center"/>
    </xf>
    <xf numFmtId="0" fontId="12" fillId="8" borderId="7" xfId="0" applyFont="1" applyFill="1" applyBorder="1" applyAlignment="1">
      <alignment horizontal="center" vertical="center" wrapText="1" readingOrder="1"/>
    </xf>
    <xf numFmtId="0" fontId="13" fillId="0" borderId="7" xfId="0" applyFont="1" applyBorder="1" applyAlignment="1"/>
    <xf numFmtId="0" fontId="13" fillId="0" borderId="7" xfId="0" applyFont="1" applyBorder="1" applyAlignment="1">
      <alignment horizontal="left" vertical="center" wrapText="1" readingOrder="1"/>
    </xf>
    <xf numFmtId="2" fontId="13" fillId="0" borderId="7" xfId="0" applyNumberFormat="1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wrapText="1" readingOrder="1"/>
    </xf>
    <xf numFmtId="2" fontId="13" fillId="0" borderId="7" xfId="0" applyNumberFormat="1" applyFont="1" applyBorder="1" applyAlignment="1">
      <alignment horizontal="left" wrapText="1" readingOrder="1"/>
    </xf>
    <xf numFmtId="0" fontId="13" fillId="0" borderId="7" xfId="0" applyFont="1" applyBorder="1" applyAlignment="1">
      <alignment wrapText="1"/>
    </xf>
    <xf numFmtId="2" fontId="13" fillId="0" borderId="7" xfId="0" applyNumberFormat="1" applyFont="1" applyBorder="1" applyAlignment="1">
      <alignment wrapText="1"/>
    </xf>
    <xf numFmtId="0" fontId="14" fillId="0" borderId="7" xfId="0" applyFont="1" applyBorder="1" applyAlignment="1">
      <alignment horizontal="left" wrapText="1" readingOrder="1"/>
    </xf>
    <xf numFmtId="2" fontId="14" fillId="0" borderId="7" xfId="0" applyNumberFormat="1" applyFont="1" applyBorder="1" applyAlignment="1">
      <alignment horizontal="left" wrapText="1" readingOrder="1"/>
    </xf>
    <xf numFmtId="0" fontId="12" fillId="9" borderId="7" xfId="0" applyFont="1" applyFill="1" applyBorder="1" applyAlignment="1">
      <alignment horizontal="center" vertical="center" wrapText="1" readingOrder="1"/>
    </xf>
    <xf numFmtId="0" fontId="12" fillId="8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left" vertical="center" indent="1"/>
    </xf>
    <xf numFmtId="0" fontId="15" fillId="0" borderId="0" xfId="0" applyFont="1" applyAlignment="1"/>
    <xf numFmtId="0" fontId="16" fillId="0" borderId="7" xfId="0" applyFont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 readingOrder="1"/>
    </xf>
    <xf numFmtId="0" fontId="12" fillId="8" borderId="7" xfId="0" applyFont="1" applyFill="1" applyBorder="1" applyAlignment="1">
      <alignment horizontal="left" vertical="center" wrapText="1"/>
    </xf>
    <xf numFmtId="0" fontId="12" fillId="8" borderId="7" xfId="0" applyFont="1" applyFill="1" applyBorder="1" applyAlignment="1">
      <alignment vertical="center" wrapText="1"/>
    </xf>
    <xf numFmtId="0" fontId="19" fillId="10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20" fillId="0" borderId="4" xfId="0" applyFont="1" applyBorder="1" applyAlignment="1"/>
    <xf numFmtId="0" fontId="20" fillId="0" borderId="6" xfId="0" applyFont="1" applyBorder="1" applyAlignment="1"/>
    <xf numFmtId="0" fontId="21" fillId="7" borderId="7" xfId="0" applyFont="1" applyFill="1" applyBorder="1" applyAlignment="1">
      <alignment horizontal="left"/>
    </xf>
    <xf numFmtId="0" fontId="22" fillId="0" borderId="9" xfId="0" applyFont="1" applyBorder="1" applyAlignment="1"/>
    <xf numFmtId="0" fontId="23" fillId="0" borderId="7" xfId="0" applyFont="1" applyBorder="1" applyAlignment="1">
      <alignment wrapText="1"/>
    </xf>
    <xf numFmtId="0" fontId="22" fillId="0" borderId="3" xfId="0" applyFont="1" applyBorder="1" applyAlignment="1"/>
    <xf numFmtId="0" fontId="22" fillId="0" borderId="1" xfId="0" applyFont="1" applyBorder="1" applyAlignment="1"/>
    <xf numFmtId="0" fontId="21" fillId="7" borderId="7" xfId="0" applyNumberFormat="1" applyFont="1" applyFill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2" fillId="0" borderId="6" xfId="0" applyFont="1" applyBorder="1" applyAlignment="1"/>
    <xf numFmtId="0" fontId="22" fillId="0" borderId="4" xfId="0" applyFont="1" applyBorder="1" applyAlignment="1"/>
    <xf numFmtId="0" fontId="21" fillId="0" borderId="7" xfId="0" applyFont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/>
    </xf>
    <xf numFmtId="0" fontId="21" fillId="0" borderId="7" xfId="0" applyFont="1" applyFill="1" applyBorder="1" applyAlignment="1">
      <alignment horizontal="left" vertical="center" wrapText="1"/>
    </xf>
    <xf numFmtId="10" fontId="19" fillId="10" borderId="7" xfId="0" applyNumberFormat="1" applyFont="1" applyFill="1" applyBorder="1" applyAlignment="1">
      <alignment horizontal="left" vertical="center" wrapText="1"/>
    </xf>
    <xf numFmtId="0" fontId="24" fillId="0" borderId="4" xfId="0" applyFont="1" applyBorder="1" applyAlignment="1"/>
    <xf numFmtId="0" fontId="24" fillId="0" borderId="6" xfId="0" applyFont="1" applyBorder="1" applyAlignment="1"/>
    <xf numFmtId="10" fontId="21" fillId="0" borderId="7" xfId="0" applyNumberFormat="1" applyFont="1" applyBorder="1" applyAlignment="1">
      <alignment horizontal="left"/>
    </xf>
    <xf numFmtId="10" fontId="25" fillId="0" borderId="7" xfId="0" applyNumberFormat="1" applyFont="1" applyBorder="1" applyAlignment="1">
      <alignment horizontal="left"/>
    </xf>
    <xf numFmtId="10" fontId="21" fillId="0" borderId="7" xfId="0" applyNumberFormat="1" applyFont="1" applyFill="1" applyBorder="1" applyAlignment="1">
      <alignment horizontal="left"/>
    </xf>
    <xf numFmtId="0" fontId="26" fillId="0" borderId="0" xfId="0" applyFont="1" applyBorder="1" applyAlignment="1"/>
    <xf numFmtId="0" fontId="24" fillId="0" borderId="0" xfId="0" applyFont="1" applyBorder="1" applyAlignment="1"/>
    <xf numFmtId="0" fontId="25" fillId="0" borderId="7" xfId="0" applyFont="1" applyBorder="1" applyAlignment="1">
      <alignment horizontal="left"/>
    </xf>
    <xf numFmtId="2" fontId="13" fillId="0" borderId="7" xfId="0" applyNumberFormat="1" applyFont="1" applyBorder="1" applyAlignment="1"/>
    <xf numFmtId="0" fontId="13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wrapText="1"/>
    </xf>
    <xf numFmtId="49" fontId="13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22" fillId="0" borderId="5" xfId="0" applyFont="1" applyBorder="1" applyAlignment="1"/>
    <xf numFmtId="0" fontId="13" fillId="0" borderId="7" xfId="0" applyFont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9" fontId="21" fillId="0" borderId="7" xfId="0" applyNumberFormat="1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/>
    </xf>
    <xf numFmtId="0" fontId="24" fillId="0" borderId="10" xfId="0" applyFont="1" applyBorder="1" applyAlignment="1"/>
    <xf numFmtId="0" fontId="21" fillId="0" borderId="7" xfId="0" applyFont="1" applyBorder="1" applyAlignment="1">
      <alignment horizontal="left" wrapText="1"/>
    </xf>
    <xf numFmtId="0" fontId="20" fillId="0" borderId="9" xfId="0" applyFont="1" applyBorder="1" applyAlignment="1"/>
    <xf numFmtId="0" fontId="13" fillId="0" borderId="11" xfId="0" applyFont="1" applyBorder="1" applyAlignment="1"/>
    <xf numFmtId="0" fontId="24" fillId="0" borderId="1" xfId="0" applyFont="1" applyBorder="1" applyAlignment="1"/>
    <xf numFmtId="0" fontId="24" fillId="0" borderId="3" xfId="0" applyFont="1" applyBorder="1" applyAlignment="1"/>
    <xf numFmtId="0" fontId="20" fillId="0" borderId="3" xfId="0" applyFont="1" applyBorder="1" applyAlignment="1"/>
    <xf numFmtId="0" fontId="20" fillId="0" borderId="2" xfId="0" applyFont="1" applyBorder="1" applyAlignment="1"/>
    <xf numFmtId="0" fontId="20" fillId="0" borderId="5" xfId="0" applyFont="1" applyBorder="1" applyAlignment="1"/>
    <xf numFmtId="0" fontId="21" fillId="0" borderId="0" xfId="0" applyFont="1" applyAlignment="1">
      <alignment horizontal="left" vertic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8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4" xfId="0" applyFont="1" applyBorder="1" applyAlignment="1"/>
    <xf numFmtId="0" fontId="1" fillId="3" borderId="4" xfId="0" applyFont="1" applyFill="1" applyBorder="1" applyAlignment="1"/>
    <xf numFmtId="0" fontId="3" fillId="11" borderId="3" xfId="0" applyFont="1" applyFill="1" applyBorder="1">
      <alignment vertical="center"/>
    </xf>
    <xf numFmtId="0" fontId="3" fillId="11" borderId="4" xfId="0" applyFont="1" applyFill="1" applyBorder="1">
      <alignment vertical="center"/>
    </xf>
    <xf numFmtId="0" fontId="1" fillId="11" borderId="4" xfId="0" applyFont="1" applyFill="1" applyBorder="1" applyAlignment="1"/>
    <xf numFmtId="0" fontId="31" fillId="0" borderId="3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1" fillId="12" borderId="12" xfId="0" applyFont="1" applyFill="1" applyBorder="1" applyAlignment="1">
      <alignment horizontal="center" wrapText="1"/>
    </xf>
    <xf numFmtId="0" fontId="2" fillId="12" borderId="4" xfId="0" applyFont="1" applyFill="1" applyBorder="1" applyAlignment="1"/>
    <xf numFmtId="0" fontId="27" fillId="7" borderId="4" xfId="0" applyFont="1" applyFill="1" applyBorder="1" applyAlignment="1">
      <alignment horizontal="left"/>
    </xf>
    <xf numFmtId="0" fontId="2" fillId="12" borderId="12" xfId="0" applyFont="1" applyFill="1" applyBorder="1" applyAlignment="1"/>
    <xf numFmtId="0" fontId="27" fillId="12" borderId="1" xfId="0" applyFont="1" applyFill="1" applyBorder="1" applyAlignment="1">
      <alignment horizontal="left" wrapText="1"/>
    </xf>
    <xf numFmtId="0" fontId="28" fillId="12" borderId="3" xfId="0" applyFont="1" applyFill="1" applyBorder="1" applyAlignment="1">
      <alignment horizontal="left"/>
    </xf>
    <xf numFmtId="0" fontId="28" fillId="12" borderId="4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1" fillId="12" borderId="2" xfId="0" applyFont="1" applyFill="1" applyBorder="1" applyAlignment="1">
      <alignment horizontal="center" wrapText="1"/>
    </xf>
    <xf numFmtId="0" fontId="27" fillId="12" borderId="2" xfId="0" applyFont="1" applyFill="1" applyBorder="1" applyAlignment="1">
      <alignment horizontal="left" wrapText="1"/>
    </xf>
    <xf numFmtId="0" fontId="27" fillId="0" borderId="6" xfId="0" applyFont="1" applyBorder="1" applyAlignment="1">
      <alignment horizontal="left"/>
    </xf>
    <xf numFmtId="0" fontId="27" fillId="0" borderId="13" xfId="0" applyFont="1" applyBorder="1" applyAlignment="1">
      <alignment horizontal="left"/>
    </xf>
    <xf numFmtId="0" fontId="32" fillId="0" borderId="8" xfId="0" applyFont="1" applyBorder="1" applyAlignment="1">
      <alignment horizontal="left" vertical="center"/>
    </xf>
    <xf numFmtId="0" fontId="27" fillId="0" borderId="12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1" fillId="0" borderId="2" xfId="0" applyFont="1" applyBorder="1" applyAlignment="1"/>
    <xf numFmtId="0" fontId="33" fillId="0" borderId="4" xfId="0" applyFont="1" applyBorder="1" applyAlignment="1"/>
    <xf numFmtId="0" fontId="32" fillId="0" borderId="0" xfId="0" applyFont="1" applyBorder="1" applyAlignment="1">
      <alignment horizontal="left" vertical="center"/>
    </xf>
    <xf numFmtId="0" fontId="0" fillId="0" borderId="0" xfId="0" applyAlignment="1"/>
    <xf numFmtId="10" fontId="0" fillId="0" borderId="0" xfId="0" applyNumberFormat="1" applyAlignment="1"/>
    <xf numFmtId="0" fontId="21" fillId="9" borderId="7" xfId="0" applyFont="1" applyFill="1" applyBorder="1" applyAlignment="1"/>
    <xf numFmtId="0" fontId="21" fillId="0" borderId="7" xfId="0" applyFont="1" applyBorder="1" applyAlignment="1"/>
    <xf numFmtId="0" fontId="21" fillId="0" borderId="7" xfId="0" applyFont="1" applyBorder="1" applyAlignment="1">
      <alignment wrapText="1"/>
    </xf>
    <xf numFmtId="0" fontId="34" fillId="0" borderId="0" xfId="0" applyFont="1" applyFill="1" applyAlignment="1">
      <alignment vertical="center"/>
    </xf>
    <xf numFmtId="0" fontId="35" fillId="0" borderId="1" xfId="0" applyFont="1" applyFill="1" applyBorder="1" applyAlignment="1">
      <alignment horizontal="center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49" fontId="36" fillId="0" borderId="1" xfId="41" applyNumberFormat="1" applyFont="1" applyBorder="1" applyAlignment="1">
      <alignment horizontal="left" vertical="top" wrapText="1"/>
    </xf>
    <xf numFmtId="0" fontId="34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vertical="top" wrapText="1"/>
    </xf>
    <xf numFmtId="0" fontId="38" fillId="0" borderId="1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28" fillId="13" borderId="14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9" fontId="27" fillId="0" borderId="18" xfId="0" applyNumberFormat="1" applyFont="1" applyBorder="1" applyAlignment="1">
      <alignment horizontal="left" vertical="center" wrapText="1"/>
    </xf>
    <xf numFmtId="0" fontId="27" fillId="9" borderId="18" xfId="0" applyFont="1" applyFill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10" fontId="27" fillId="0" borderId="18" xfId="0" applyNumberFormat="1" applyFont="1" applyBorder="1" applyAlignment="1">
      <alignment horizontal="left" vertical="center" wrapText="1"/>
    </xf>
    <xf numFmtId="0" fontId="27" fillId="9" borderId="14" xfId="0" applyFont="1" applyFill="1" applyBorder="1" applyAlignment="1">
      <alignment horizontal="left" vertical="center" wrapText="1"/>
    </xf>
    <xf numFmtId="0" fontId="39" fillId="0" borderId="20" xfId="0" applyFont="1" applyBorder="1" applyAlignment="1">
      <alignment horizontal="left"/>
    </xf>
    <xf numFmtId="0" fontId="40" fillId="0" borderId="20" xfId="0" applyFont="1" applyBorder="1" applyAlignment="1">
      <alignment horizontal="left"/>
    </xf>
    <xf numFmtId="0" fontId="28" fillId="13" borderId="14" xfId="0" applyFont="1" applyFill="1" applyBorder="1" applyAlignment="1">
      <alignment horizontal="left" vertical="top" wrapText="1"/>
    </xf>
    <xf numFmtId="0" fontId="27" fillId="0" borderId="21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top" wrapText="1"/>
    </xf>
    <xf numFmtId="0" fontId="27" fillId="3" borderId="21" xfId="0" applyFont="1" applyFill="1" applyBorder="1" applyAlignment="1">
      <alignment horizontal="left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left" vertical="center" wrapText="1"/>
    </xf>
    <xf numFmtId="0" fontId="41" fillId="0" borderId="18" xfId="0" applyFont="1" applyFill="1" applyBorder="1" applyAlignment="1">
      <alignment horizontal="left" vertical="center" wrapText="1"/>
    </xf>
    <xf numFmtId="0" fontId="27" fillId="3" borderId="16" xfId="0" applyFont="1" applyFill="1" applyBorder="1" applyAlignment="1">
      <alignment horizontal="left" vertical="center" wrapText="1"/>
    </xf>
    <xf numFmtId="0" fontId="27" fillId="0" borderId="22" xfId="0" applyFont="1" applyFill="1" applyBorder="1" applyAlignment="1">
      <alignment horizontal="left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28" fillId="0" borderId="18" xfId="0" applyFont="1" applyBorder="1" applyAlignment="1">
      <alignment horizontal="left" vertical="center" wrapText="1"/>
    </xf>
    <xf numFmtId="0" fontId="42" fillId="0" borderId="18" xfId="0" applyFont="1" applyBorder="1" applyAlignment="1">
      <alignment horizontal="left" vertical="center" wrapText="1"/>
    </xf>
    <xf numFmtId="0" fontId="43" fillId="0" borderId="18" xfId="0" applyFont="1" applyBorder="1" applyAlignment="1">
      <alignment horizontal="left" vertical="center" wrapText="1"/>
    </xf>
    <xf numFmtId="10" fontId="27" fillId="0" borderId="18" xfId="0" applyNumberFormat="1" applyFont="1" applyFill="1" applyBorder="1" applyAlignment="1">
      <alignment horizontal="left" vertical="center" wrapText="1"/>
    </xf>
    <xf numFmtId="0" fontId="27" fillId="3" borderId="18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16" xfId="0" applyFont="1" applyFill="1" applyBorder="1" applyAlignment="1">
      <alignment horizontal="left" vertical="center" wrapText="1"/>
    </xf>
    <xf numFmtId="10" fontId="27" fillId="0" borderId="22" xfId="0" applyNumberFormat="1" applyFont="1" applyFill="1" applyBorder="1" applyAlignment="1">
      <alignment horizontal="left" vertical="center" wrapText="1"/>
    </xf>
    <xf numFmtId="10" fontId="27" fillId="0" borderId="16" xfId="0" applyNumberFormat="1" applyFont="1" applyFill="1" applyBorder="1" applyAlignment="1">
      <alignment horizontal="left" vertical="center" wrapText="1"/>
    </xf>
    <xf numFmtId="0" fontId="27" fillId="0" borderId="19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0" fontId="27" fillId="0" borderId="22" xfId="0" applyNumberFormat="1" applyFont="1" applyBorder="1" applyAlignment="1">
      <alignment horizontal="left" vertical="center" wrapText="1"/>
    </xf>
    <xf numFmtId="10" fontId="27" fillId="0" borderId="16" xfId="0" applyNumberFormat="1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4">
    <dxf/>
    <dxf/>
    <dxf/>
    <dxf/>
    <dxf/>
    <dxf>
      <numFmt numFmtId="10" formatCode="0.00%"/>
    </dxf>
    <dxf/>
    <dxf>
      <numFmt numFmtId="10" formatCode="0.00%"/>
    </dxf>
    <dxf/>
    <dxf>
      <fill>
        <patternFill patternType="solid">
          <fgColor rgb="FFFFD900"/>
          <bgColor rgb="FFFFD900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D900"/>
          <bgColor rgb="FF000000"/>
        </patternFill>
      </fill>
    </dxf>
    <dxf>
      <font>
        <color rgb="FFFF0000"/>
      </font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355600</xdr:colOff>
      <xdr:row>0</xdr:row>
      <xdr:rowOff>25400</xdr:rowOff>
    </xdr:from>
    <xdr:to>
      <xdr:col>9</xdr:col>
      <xdr:colOff>419100</xdr:colOff>
      <xdr:row>21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0" y="2540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39</xdr:col>
      <xdr:colOff>681000</xdr:colOff>
      <xdr:row>2</xdr:row>
      <xdr:rowOff>96800</xdr:rowOff>
    </xdr:from>
    <xdr:to>
      <xdr:col>46</xdr:col>
      <xdr:colOff>744500</xdr:colOff>
      <xdr:row>24</xdr:row>
      <xdr:rowOff>7900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0520" y="54356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39</xdr:col>
      <xdr:colOff>777800</xdr:colOff>
      <xdr:row>49</xdr:row>
      <xdr:rowOff>15800</xdr:rowOff>
    </xdr:from>
    <xdr:to>
      <xdr:col>47</xdr:col>
      <xdr:colOff>3100</xdr:colOff>
      <xdr:row>70</xdr:row>
      <xdr:rowOff>130100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67040" y="1096772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40</xdr:col>
      <xdr:colOff>191200</xdr:colOff>
      <xdr:row>26</xdr:row>
      <xdr:rowOff>140400</xdr:rowOff>
    </xdr:from>
    <xdr:to>
      <xdr:col>47</xdr:col>
      <xdr:colOff>254700</xdr:colOff>
      <xdr:row>48</xdr:row>
      <xdr:rowOff>51500</xdr:rowOff>
    </xdr:to>
    <xdr:pic>
      <xdr:nvPicPr>
        <xdr:cNvPr id="13" name="图片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9135" y="595185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536318</xdr:colOff>
      <xdr:row>24</xdr:row>
      <xdr:rowOff>29473</xdr:rowOff>
    </xdr:from>
    <xdr:to>
      <xdr:col>8</xdr:col>
      <xdr:colOff>599818</xdr:colOff>
      <xdr:row>45</xdr:row>
      <xdr:rowOff>143773</xdr:rowOff>
    </xdr:to>
    <xdr:pic>
      <xdr:nvPicPr>
        <xdr:cNvPr id="15" name="图片 1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140" y="539369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</xdr:col>
      <xdr:colOff>551622</xdr:colOff>
      <xdr:row>48</xdr:row>
      <xdr:rowOff>207182</xdr:rowOff>
    </xdr:from>
    <xdr:to>
      <xdr:col>8</xdr:col>
      <xdr:colOff>615122</xdr:colOff>
      <xdr:row>70</xdr:row>
      <xdr:rowOff>109815</xdr:rowOff>
    </xdr:to>
    <xdr:pic>
      <xdr:nvPicPr>
        <xdr:cNvPr id="17" name="图片 1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380" y="10935970"/>
          <a:ext cx="5930900" cy="481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336014</xdr:colOff>
      <xdr:row>51</xdr:row>
      <xdr:rowOff>87788</xdr:rowOff>
    </xdr:from>
    <xdr:to>
      <xdr:col>18</xdr:col>
      <xdr:colOff>399515</xdr:colOff>
      <xdr:row>72</xdr:row>
      <xdr:rowOff>203200</xdr:rowOff>
    </xdr:to>
    <xdr:pic>
      <xdr:nvPicPr>
        <xdr:cNvPr id="19" name="图片 1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115" y="11487150"/>
          <a:ext cx="5930900" cy="4809490"/>
        </a:xfrm>
        <a:prstGeom prst="rect">
          <a:avLst/>
        </a:prstGeom>
      </xdr:spPr>
    </xdr:pic>
    <xdr:clientData/>
  </xdr:twoCellAnchor>
  <xdr:twoCellAnchor editAs="oneCell">
    <xdr:from>
      <xdr:col>21</xdr:col>
      <xdr:colOff>304954</xdr:colOff>
      <xdr:row>50</xdr:row>
      <xdr:rowOff>120612</xdr:rowOff>
    </xdr:from>
    <xdr:to>
      <xdr:col>28</xdr:col>
      <xdr:colOff>370378</xdr:colOff>
      <xdr:row>72</xdr:row>
      <xdr:rowOff>23245</xdr:rowOff>
    </xdr:to>
    <xdr:pic>
      <xdr:nvPicPr>
        <xdr:cNvPr id="25" name="图片 2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0" y="11296015"/>
          <a:ext cx="5932805" cy="4820285"/>
        </a:xfrm>
        <a:prstGeom prst="rect">
          <a:avLst/>
        </a:prstGeom>
      </xdr:spPr>
    </xdr:pic>
    <xdr:clientData/>
  </xdr:twoCellAnchor>
  <xdr:twoCellAnchor editAs="oneCell">
    <xdr:from>
      <xdr:col>30</xdr:col>
      <xdr:colOff>360666</xdr:colOff>
      <xdr:row>50</xdr:row>
      <xdr:rowOff>193643</xdr:rowOff>
    </xdr:from>
    <xdr:to>
      <xdr:col>37</xdr:col>
      <xdr:colOff>424166</xdr:colOff>
      <xdr:row>72</xdr:row>
      <xdr:rowOff>104743</xdr:rowOff>
    </xdr:to>
    <xdr:pic>
      <xdr:nvPicPr>
        <xdr:cNvPr id="27" name="图片 2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6045" y="1136904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11</xdr:col>
      <xdr:colOff>337484</xdr:colOff>
      <xdr:row>24</xdr:row>
      <xdr:rowOff>198170</xdr:rowOff>
    </xdr:from>
    <xdr:to>
      <xdr:col>18</xdr:col>
      <xdr:colOff>400985</xdr:colOff>
      <xdr:row>46</xdr:row>
      <xdr:rowOff>109270</xdr:rowOff>
    </xdr:to>
    <xdr:pic>
      <xdr:nvPicPr>
        <xdr:cNvPr id="29" name="图片 2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7385" y="556260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718394</xdr:colOff>
      <xdr:row>1</xdr:row>
      <xdr:rowOff>106485</xdr:rowOff>
    </xdr:from>
    <xdr:to>
      <xdr:col>18</xdr:col>
      <xdr:colOff>781895</xdr:colOff>
      <xdr:row>23</xdr:row>
      <xdr:rowOff>9119</xdr:rowOff>
    </xdr:to>
    <xdr:pic>
      <xdr:nvPicPr>
        <xdr:cNvPr id="31" name="图片 30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8385" y="329565"/>
          <a:ext cx="5930900" cy="4820285"/>
        </a:xfrm>
        <a:prstGeom prst="rect">
          <a:avLst/>
        </a:prstGeom>
      </xdr:spPr>
    </xdr:pic>
    <xdr:clientData/>
  </xdr:twoCellAnchor>
  <xdr:twoCellAnchor editAs="oneCell">
    <xdr:from>
      <xdr:col>21</xdr:col>
      <xdr:colOff>194909</xdr:colOff>
      <xdr:row>25</xdr:row>
      <xdr:rowOff>207224</xdr:rowOff>
    </xdr:from>
    <xdr:to>
      <xdr:col>28</xdr:col>
      <xdr:colOff>258409</xdr:colOff>
      <xdr:row>47</xdr:row>
      <xdr:rowOff>109858</xdr:rowOff>
    </xdr:to>
    <xdr:pic>
      <xdr:nvPicPr>
        <xdr:cNvPr id="33" name="图片 3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96510" y="5795010"/>
          <a:ext cx="5930900" cy="4820285"/>
        </a:xfrm>
        <a:prstGeom prst="rect">
          <a:avLst/>
        </a:prstGeom>
      </xdr:spPr>
    </xdr:pic>
    <xdr:clientData/>
  </xdr:twoCellAnchor>
  <xdr:twoCellAnchor editAs="oneCell">
    <xdr:from>
      <xdr:col>30</xdr:col>
      <xdr:colOff>50319</xdr:colOff>
      <xdr:row>25</xdr:row>
      <xdr:rowOff>173855</xdr:rowOff>
    </xdr:from>
    <xdr:to>
      <xdr:col>37</xdr:col>
      <xdr:colOff>113818</xdr:colOff>
      <xdr:row>47</xdr:row>
      <xdr:rowOff>76489</xdr:rowOff>
    </xdr:to>
    <xdr:pic>
      <xdr:nvPicPr>
        <xdr:cNvPr id="39" name="图片 3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6165" y="5761355"/>
          <a:ext cx="5930900" cy="4820285"/>
        </a:xfrm>
        <a:prstGeom prst="rect">
          <a:avLst/>
        </a:prstGeom>
      </xdr:spPr>
    </xdr:pic>
    <xdr:clientData/>
  </xdr:twoCellAnchor>
  <xdr:twoCellAnchor editAs="oneCell">
    <xdr:from>
      <xdr:col>29</xdr:col>
      <xdr:colOff>696682</xdr:colOff>
      <xdr:row>1</xdr:row>
      <xdr:rowOff>58987</xdr:rowOff>
    </xdr:from>
    <xdr:to>
      <xdr:col>36</xdr:col>
      <xdr:colOff>760181</xdr:colOff>
      <xdr:row>22</xdr:row>
      <xdr:rowOff>181754</xdr:rowOff>
    </xdr:to>
    <xdr:pic>
      <xdr:nvPicPr>
        <xdr:cNvPr id="43" name="图片 42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4395" y="281940"/>
          <a:ext cx="5930900" cy="4817110"/>
        </a:xfrm>
        <a:prstGeom prst="rect">
          <a:avLst/>
        </a:prstGeom>
      </xdr:spPr>
    </xdr:pic>
    <xdr:clientData/>
  </xdr:twoCellAnchor>
  <xdr:twoCellAnchor editAs="oneCell">
    <xdr:from>
      <xdr:col>21</xdr:col>
      <xdr:colOff>201930</xdr:colOff>
      <xdr:row>1</xdr:row>
      <xdr:rowOff>137795</xdr:rowOff>
    </xdr:from>
    <xdr:to>
      <xdr:col>28</xdr:col>
      <xdr:colOff>343535</xdr:colOff>
      <xdr:row>23</xdr:row>
      <xdr:rowOff>40640</xdr:rowOff>
    </xdr:to>
    <xdr:pic>
      <xdr:nvPicPr>
        <xdr:cNvPr id="2" name="图片 1" descr="com.baidu.iov.dueros.ktv_2023_03_10_20_00_2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7804130" y="361315"/>
          <a:ext cx="6009005" cy="4820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I16" totalsRowShown="0">
  <autoFilter ref="A1:I16"/>
  <tableColumns count="9">
    <tableColumn id="1" name="序号" dataDxfId="0"/>
    <tableColumn id="2" name="所属模块" dataDxfId="1"/>
    <tableColumn id="3" name="事件总量" dataDxfId="2"/>
    <tableColumn id="4" name="目标车型事件总量" dataDxfId="3"/>
    <tableColumn id="5" name="验证事件数量" dataDxfId="4"/>
    <tableColumn id="6" name="验证率" dataDxfId="5"/>
    <tableColumn id="7" name="事件验证通过数量" dataDxfId="6"/>
    <tableColumn id="8" name="通过率" dataDxfId="7"/>
    <tableColumn id="10" name="备注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3536" TargetMode="External"/><Relationship Id="rId8" Type="http://schemas.openxmlformats.org/officeDocument/2006/relationships/hyperlink" Target="https://ford-jira-basic.atlassian.net/browse/AW2-13921" TargetMode="External"/><Relationship Id="rId7" Type="http://schemas.openxmlformats.org/officeDocument/2006/relationships/hyperlink" Target="https://ford-jira-basic.atlassian.net/browse/AW2-17370" TargetMode="External"/><Relationship Id="rId6" Type="http://schemas.openxmlformats.org/officeDocument/2006/relationships/hyperlink" Target="https://ford-jira-basic.atlassian.net/browse/AW2-17441" TargetMode="External"/><Relationship Id="rId5" Type="http://schemas.openxmlformats.org/officeDocument/2006/relationships/hyperlink" Target="https://ford-jira-basic.atlassian.net/browse/AW2-17482" TargetMode="External"/><Relationship Id="rId4" Type="http://schemas.openxmlformats.org/officeDocument/2006/relationships/hyperlink" Target="https://ford-jira-basic.atlassian.net/browse/AW2-17528" TargetMode="External"/><Relationship Id="rId3" Type="http://schemas.openxmlformats.org/officeDocument/2006/relationships/hyperlink" Target="https://ford-jira-basic.atlassian.net/browse/AW2-17555" TargetMode="External"/><Relationship Id="rId2" Type="http://schemas.openxmlformats.org/officeDocument/2006/relationships/hyperlink" Target="https://ford-jira-basic.atlassian.net/browse/AW2-17620" TargetMode="External"/><Relationship Id="rId14" Type="http://schemas.openxmlformats.org/officeDocument/2006/relationships/hyperlink" Target="https://ford-jira-basic.atlassian.net/browse/AW2-7528" TargetMode="External"/><Relationship Id="rId13" Type="http://schemas.openxmlformats.org/officeDocument/2006/relationships/hyperlink" Target="https://ford-jira-basic.atlassian.net/browse/AW2-9032" TargetMode="External"/><Relationship Id="rId12" Type="http://schemas.openxmlformats.org/officeDocument/2006/relationships/hyperlink" Target="https://ford-jira-basic.atlassian.net/browse/AW2-12192" TargetMode="External"/><Relationship Id="rId11" Type="http://schemas.openxmlformats.org/officeDocument/2006/relationships/hyperlink" Target="https://ford-jira-basic.atlassian.net/browse/AW2-12959" TargetMode="External"/><Relationship Id="rId10" Type="http://schemas.openxmlformats.org/officeDocument/2006/relationships/hyperlink" Target="https://ford-jira-basic.atlassian.net/browse/AW2-13029" TargetMode="External"/><Relationship Id="rId1" Type="http://schemas.openxmlformats.org/officeDocument/2006/relationships/hyperlink" Target="https://ford-jira-basic.atlassian.net/browse/AW2-1763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3"/>
  <sheetViews>
    <sheetView zoomScale="80" zoomScaleNormal="80" topLeftCell="A53" workbookViewId="0">
      <selection activeCell="O57" sqref="O57"/>
    </sheetView>
  </sheetViews>
  <sheetFormatPr defaultColWidth="11" defaultRowHeight="17.6"/>
  <cols>
    <col min="1" max="3" width="10.8333333333333" style="176" customWidth="1"/>
    <col min="4" max="4" width="28.3333333333333" style="176" customWidth="1"/>
    <col min="5" max="9" width="10.8333333333333" style="176" customWidth="1"/>
    <col min="10" max="10" width="7.33333333333333" style="176" customWidth="1"/>
    <col min="11" max="11" width="28.3333333333333" style="176" customWidth="1"/>
    <col min="12" max="18" width="10.8333333333333" style="176" customWidth="1"/>
    <col min="19" max="16384" width="10.8333333333333" style="176"/>
  </cols>
  <sheetData>
    <row r="1" ht="18.35" spans="1:18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208"/>
      <c r="M1" s="208"/>
      <c r="N1" s="208"/>
      <c r="O1" s="208"/>
      <c r="P1" s="208"/>
      <c r="Q1" s="208"/>
      <c r="R1" s="208"/>
    </row>
    <row r="2" ht="18.35" spans="1:18">
      <c r="A2" s="178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208"/>
      <c r="M2" s="208"/>
      <c r="N2" s="208"/>
      <c r="O2" s="208"/>
      <c r="P2" s="208"/>
      <c r="Q2" s="208"/>
      <c r="R2" s="208"/>
    </row>
    <row r="3" ht="18.35" spans="1:18">
      <c r="A3" s="179" t="s">
        <v>1</v>
      </c>
      <c r="B3" s="180" t="s">
        <v>2</v>
      </c>
      <c r="C3" s="180" t="s">
        <v>3</v>
      </c>
      <c r="D3" s="180" t="s">
        <v>4</v>
      </c>
      <c r="E3" s="180" t="s">
        <v>5</v>
      </c>
      <c r="F3" s="202"/>
      <c r="G3" s="202"/>
      <c r="H3" s="202"/>
      <c r="I3" s="202"/>
      <c r="J3" s="202"/>
      <c r="K3" s="209"/>
      <c r="L3" s="208"/>
      <c r="M3" s="208"/>
      <c r="N3" s="208"/>
      <c r="O3" s="208"/>
      <c r="P3" s="208"/>
      <c r="Q3" s="208"/>
      <c r="R3" s="208"/>
    </row>
    <row r="4" ht="51.75" spans="1:18">
      <c r="A4" s="181" t="s">
        <v>6</v>
      </c>
      <c r="B4" s="182" t="s">
        <v>7</v>
      </c>
      <c r="C4" s="183">
        <v>1</v>
      </c>
      <c r="D4" s="182" t="s">
        <v>8</v>
      </c>
      <c r="E4" s="203" t="s">
        <v>9</v>
      </c>
      <c r="F4" s="202"/>
      <c r="G4" s="202"/>
      <c r="H4" s="202"/>
      <c r="I4" s="202"/>
      <c r="J4" s="202"/>
      <c r="K4" s="209"/>
      <c r="L4" s="208"/>
      <c r="M4" s="208"/>
      <c r="N4" s="208"/>
      <c r="O4" s="208"/>
      <c r="P4" s="208"/>
      <c r="Q4" s="208"/>
      <c r="R4" s="208"/>
    </row>
    <row r="5" ht="34.75" spans="1:18">
      <c r="A5" s="181" t="s">
        <v>10</v>
      </c>
      <c r="B5" s="182" t="s">
        <v>11</v>
      </c>
      <c r="C5" s="184" t="s">
        <v>12</v>
      </c>
      <c r="D5" s="182" t="s">
        <v>13</v>
      </c>
      <c r="E5" s="204" t="s">
        <v>14</v>
      </c>
      <c r="F5" s="202"/>
      <c r="G5" s="202"/>
      <c r="H5" s="202"/>
      <c r="I5" s="202"/>
      <c r="J5" s="202"/>
      <c r="K5" s="209"/>
      <c r="L5" s="208"/>
      <c r="M5" s="208"/>
      <c r="N5" s="208"/>
      <c r="O5" s="208"/>
      <c r="P5" s="208"/>
      <c r="Q5" s="208"/>
      <c r="R5" s="208"/>
    </row>
    <row r="6" spans="1:18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208"/>
      <c r="M6" s="208"/>
      <c r="N6" s="208"/>
      <c r="O6" s="208"/>
      <c r="P6" s="208"/>
      <c r="Q6" s="208"/>
      <c r="R6" s="208"/>
    </row>
    <row r="7" ht="18.35" spans="1:18">
      <c r="A7" s="186" t="s">
        <v>15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208"/>
      <c r="M7" s="208"/>
      <c r="N7" s="208"/>
      <c r="O7" s="208"/>
      <c r="P7" s="208"/>
      <c r="Q7" s="208"/>
      <c r="R7" s="208"/>
    </row>
    <row r="8" ht="34.75" spans="1:18">
      <c r="A8" s="179" t="s">
        <v>16</v>
      </c>
      <c r="B8" s="180" t="s">
        <v>2</v>
      </c>
      <c r="C8" s="180" t="s">
        <v>3</v>
      </c>
      <c r="D8" s="180" t="s">
        <v>4</v>
      </c>
      <c r="E8" s="180" t="s">
        <v>5</v>
      </c>
      <c r="F8" s="202"/>
      <c r="G8" s="202"/>
      <c r="H8" s="202"/>
      <c r="I8" s="202"/>
      <c r="J8" s="202"/>
      <c r="K8" s="209"/>
      <c r="L8" s="208"/>
      <c r="M8" s="208"/>
      <c r="N8" s="208"/>
      <c r="O8" s="208"/>
      <c r="P8" s="208"/>
      <c r="Q8" s="208"/>
      <c r="R8" s="208"/>
    </row>
    <row r="9" ht="34.75" spans="1:18">
      <c r="A9" s="181" t="s">
        <v>17</v>
      </c>
      <c r="B9" s="182" t="s">
        <v>18</v>
      </c>
      <c r="C9" s="182" t="s">
        <v>19</v>
      </c>
      <c r="D9" s="182" t="s">
        <v>20</v>
      </c>
      <c r="E9" s="204" t="s">
        <v>14</v>
      </c>
      <c r="F9" s="202"/>
      <c r="G9" s="202"/>
      <c r="H9" s="202"/>
      <c r="I9" s="202"/>
      <c r="J9" s="202"/>
      <c r="K9" s="209"/>
      <c r="L9" s="208"/>
      <c r="M9" s="208"/>
      <c r="N9" s="208"/>
      <c r="O9" s="208"/>
      <c r="P9" s="208"/>
      <c r="Q9" s="208"/>
      <c r="R9" s="208"/>
    </row>
    <row r="10" ht="18.35" spans="1:18">
      <c r="A10" s="181"/>
      <c r="B10" s="182" t="s">
        <v>21</v>
      </c>
      <c r="C10" s="182" t="s">
        <v>22</v>
      </c>
      <c r="D10" s="182" t="s">
        <v>23</v>
      </c>
      <c r="E10" s="205" t="s">
        <v>9</v>
      </c>
      <c r="F10" s="202"/>
      <c r="G10" s="202"/>
      <c r="H10" s="202"/>
      <c r="I10" s="202"/>
      <c r="J10" s="202"/>
      <c r="K10" s="209"/>
      <c r="L10" s="208"/>
      <c r="M10" s="208"/>
      <c r="N10" s="208"/>
      <c r="O10" s="208"/>
      <c r="P10" s="208"/>
      <c r="Q10" s="208"/>
      <c r="R10" s="208"/>
    </row>
    <row r="11" ht="34.75" spans="1:18">
      <c r="A11" s="181" t="s">
        <v>24</v>
      </c>
      <c r="B11" s="182" t="s">
        <v>25</v>
      </c>
      <c r="C11" s="182" t="s">
        <v>26</v>
      </c>
      <c r="D11" s="182" t="s">
        <v>27</v>
      </c>
      <c r="E11" s="205" t="s">
        <v>9</v>
      </c>
      <c r="F11" s="202"/>
      <c r="G11" s="202"/>
      <c r="H11" s="202"/>
      <c r="I11" s="202"/>
      <c r="J11" s="202"/>
      <c r="K11" s="209"/>
      <c r="L11" s="208"/>
      <c r="M11" s="208"/>
      <c r="N11" s="208"/>
      <c r="O11" s="208"/>
      <c r="P11" s="208"/>
      <c r="Q11" s="208"/>
      <c r="R11" s="208"/>
    </row>
    <row r="12" ht="18.35" spans="1:18">
      <c r="A12" s="181"/>
      <c r="B12" s="182" t="s">
        <v>28</v>
      </c>
      <c r="C12" s="182" t="s">
        <v>29</v>
      </c>
      <c r="D12" s="182" t="s">
        <v>30</v>
      </c>
      <c r="E12" s="182" t="s">
        <v>31</v>
      </c>
      <c r="F12" s="202"/>
      <c r="G12" s="202"/>
      <c r="H12" s="202"/>
      <c r="I12" s="202"/>
      <c r="J12" s="202"/>
      <c r="K12" s="209"/>
      <c r="L12" s="208"/>
      <c r="M12" s="208"/>
      <c r="N12" s="208"/>
      <c r="O12" s="208"/>
      <c r="P12" s="208"/>
      <c r="Q12" s="208"/>
      <c r="R12" s="208"/>
    </row>
    <row r="13" ht="34.75" spans="1:18">
      <c r="A13" s="181"/>
      <c r="B13" s="182" t="s">
        <v>32</v>
      </c>
      <c r="C13" s="182" t="s">
        <v>29</v>
      </c>
      <c r="D13" s="182" t="s">
        <v>33</v>
      </c>
      <c r="E13" s="182" t="s">
        <v>31</v>
      </c>
      <c r="F13" s="202"/>
      <c r="G13" s="202"/>
      <c r="H13" s="202"/>
      <c r="I13" s="202"/>
      <c r="J13" s="202"/>
      <c r="K13" s="209"/>
      <c r="L13" s="208"/>
      <c r="M13" s="208"/>
      <c r="N13" s="208"/>
      <c r="O13" s="208"/>
      <c r="P13" s="208"/>
      <c r="Q13" s="208"/>
      <c r="R13" s="208"/>
    </row>
    <row r="14" ht="18.35" spans="1:18">
      <c r="A14" s="181"/>
      <c r="B14" s="182" t="s">
        <v>34</v>
      </c>
      <c r="C14" s="182" t="s">
        <v>29</v>
      </c>
      <c r="D14" s="182" t="s">
        <v>35</v>
      </c>
      <c r="E14" s="182" t="s">
        <v>31</v>
      </c>
      <c r="F14" s="202"/>
      <c r="G14" s="202"/>
      <c r="H14" s="202"/>
      <c r="I14" s="202"/>
      <c r="J14" s="202"/>
      <c r="K14" s="209"/>
      <c r="L14" s="208"/>
      <c r="M14" s="208"/>
      <c r="N14" s="208"/>
      <c r="O14" s="208"/>
      <c r="P14" s="208"/>
      <c r="Q14" s="208"/>
      <c r="R14" s="208"/>
    </row>
    <row r="15" ht="18.35" spans="1:18">
      <c r="A15" s="181"/>
      <c r="B15" s="182" t="s">
        <v>36</v>
      </c>
      <c r="C15" s="182" t="s">
        <v>29</v>
      </c>
      <c r="D15" s="182" t="s">
        <v>37</v>
      </c>
      <c r="E15" s="182" t="s">
        <v>31</v>
      </c>
      <c r="F15" s="202"/>
      <c r="G15" s="202"/>
      <c r="H15" s="202"/>
      <c r="I15" s="202"/>
      <c r="J15" s="202"/>
      <c r="K15" s="209"/>
      <c r="L15" s="208"/>
      <c r="M15" s="208"/>
      <c r="N15" s="208"/>
      <c r="O15" s="208"/>
      <c r="P15" s="208"/>
      <c r="Q15" s="208"/>
      <c r="R15" s="208"/>
    </row>
    <row r="16" spans="1:18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208"/>
      <c r="M16" s="208"/>
      <c r="N16" s="208"/>
      <c r="O16" s="208"/>
      <c r="P16" s="208"/>
      <c r="Q16" s="208"/>
      <c r="R16" s="208"/>
    </row>
    <row r="17" ht="18.35" spans="1:18">
      <c r="A17" s="186" t="s">
        <v>38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208"/>
      <c r="M17" s="208"/>
      <c r="N17" s="208"/>
      <c r="O17" s="208"/>
      <c r="P17" s="208"/>
      <c r="Q17" s="208"/>
      <c r="R17" s="208"/>
    </row>
    <row r="18" ht="18.35" spans="1:18">
      <c r="A18" s="179" t="s">
        <v>39</v>
      </c>
      <c r="B18" s="180" t="s">
        <v>2</v>
      </c>
      <c r="C18" s="180" t="s">
        <v>3</v>
      </c>
      <c r="D18" s="180" t="s">
        <v>4</v>
      </c>
      <c r="E18" s="180" t="s">
        <v>5</v>
      </c>
      <c r="F18" s="202"/>
      <c r="G18" s="202"/>
      <c r="H18" s="202"/>
      <c r="I18" s="202"/>
      <c r="J18" s="202"/>
      <c r="K18" s="209"/>
      <c r="L18" s="208"/>
      <c r="M18" s="208"/>
      <c r="N18" s="208"/>
      <c r="O18" s="208"/>
      <c r="P18" s="208"/>
      <c r="Q18" s="208"/>
      <c r="R18" s="208"/>
    </row>
    <row r="19" ht="34.75" spans="1:18">
      <c r="A19" s="181" t="s">
        <v>40</v>
      </c>
      <c r="B19" s="182" t="s">
        <v>41</v>
      </c>
      <c r="C19" s="183">
        <v>0.92</v>
      </c>
      <c r="D19" s="183" t="s">
        <v>42</v>
      </c>
      <c r="E19" s="205" t="s">
        <v>9</v>
      </c>
      <c r="F19" s="202"/>
      <c r="G19" s="202"/>
      <c r="H19" s="202"/>
      <c r="I19" s="202"/>
      <c r="J19" s="202"/>
      <c r="K19" s="209"/>
      <c r="L19" s="208"/>
      <c r="M19" s="208"/>
      <c r="N19" s="208"/>
      <c r="O19" s="208"/>
      <c r="P19" s="208"/>
      <c r="Q19" s="208"/>
      <c r="R19" s="208"/>
    </row>
    <row r="20" ht="34.75" spans="1:18">
      <c r="A20" s="181"/>
      <c r="B20" s="182" t="s">
        <v>43</v>
      </c>
      <c r="C20" s="183">
        <v>0.9</v>
      </c>
      <c r="D20" s="183" t="s">
        <v>44</v>
      </c>
      <c r="E20" s="205" t="s">
        <v>9</v>
      </c>
      <c r="F20" s="202"/>
      <c r="G20" s="202"/>
      <c r="H20" s="202"/>
      <c r="I20" s="202"/>
      <c r="J20" s="202"/>
      <c r="K20" s="209"/>
      <c r="L20" s="208"/>
      <c r="M20" s="208"/>
      <c r="N20" s="208"/>
      <c r="O20" s="208"/>
      <c r="P20" s="208"/>
      <c r="Q20" s="208"/>
      <c r="R20" s="208"/>
    </row>
    <row r="21" ht="34.75" spans="1:18">
      <c r="A21" s="181"/>
      <c r="B21" s="182" t="s">
        <v>45</v>
      </c>
      <c r="C21" s="183">
        <v>0.85</v>
      </c>
      <c r="D21" s="183" t="s">
        <v>46</v>
      </c>
      <c r="E21" s="205" t="s">
        <v>9</v>
      </c>
      <c r="F21" s="202"/>
      <c r="G21" s="202"/>
      <c r="H21" s="202"/>
      <c r="I21" s="202"/>
      <c r="J21" s="202"/>
      <c r="K21" s="209"/>
      <c r="L21" s="208"/>
      <c r="M21" s="208"/>
      <c r="N21" s="208"/>
      <c r="O21" s="208"/>
      <c r="P21" s="208"/>
      <c r="Q21" s="208"/>
      <c r="R21" s="208"/>
    </row>
    <row r="22" ht="18.35" spans="1:18">
      <c r="A22" s="187" t="s">
        <v>47</v>
      </c>
      <c r="B22" s="182" t="s">
        <v>41</v>
      </c>
      <c r="C22" s="183">
        <v>0.85</v>
      </c>
      <c r="D22" s="188">
        <v>0.975333333333333</v>
      </c>
      <c r="E22" s="205" t="s">
        <v>9</v>
      </c>
      <c r="F22" s="202"/>
      <c r="G22" s="202"/>
      <c r="H22" s="202"/>
      <c r="I22" s="202"/>
      <c r="J22" s="202"/>
      <c r="K22" s="209"/>
      <c r="L22" s="208"/>
      <c r="M22" s="208"/>
      <c r="N22" s="208"/>
      <c r="O22" s="208"/>
      <c r="P22" s="208"/>
      <c r="Q22" s="208"/>
      <c r="R22" s="208"/>
    </row>
    <row r="23" ht="18.35" spans="1:18">
      <c r="A23" s="187"/>
      <c r="B23" s="182" t="s">
        <v>43</v>
      </c>
      <c r="C23" s="183">
        <v>0.85</v>
      </c>
      <c r="D23" s="188">
        <v>0.978</v>
      </c>
      <c r="E23" s="205" t="s">
        <v>9</v>
      </c>
      <c r="F23" s="202"/>
      <c r="G23" s="202"/>
      <c r="H23" s="202"/>
      <c r="I23" s="202"/>
      <c r="J23" s="202"/>
      <c r="K23" s="209"/>
      <c r="L23" s="208"/>
      <c r="M23" s="208"/>
      <c r="N23" s="208"/>
      <c r="O23" s="208"/>
      <c r="P23" s="208"/>
      <c r="Q23" s="208"/>
      <c r="R23" s="208"/>
    </row>
    <row r="24" ht="18.35" spans="1:18">
      <c r="A24" s="187"/>
      <c r="B24" s="182" t="s">
        <v>45</v>
      </c>
      <c r="C24" s="183">
        <v>0.8</v>
      </c>
      <c r="D24" s="188">
        <v>0.956666666666667</v>
      </c>
      <c r="E24" s="205" t="s">
        <v>9</v>
      </c>
      <c r="F24" s="202"/>
      <c r="G24" s="202"/>
      <c r="H24" s="202"/>
      <c r="I24" s="202"/>
      <c r="J24" s="202"/>
      <c r="K24" s="209"/>
      <c r="L24" s="208"/>
      <c r="M24" s="208"/>
      <c r="N24" s="208"/>
      <c r="O24" s="208"/>
      <c r="P24" s="208"/>
      <c r="Q24" s="208"/>
      <c r="R24" s="208"/>
    </row>
    <row r="25" ht="18.35" spans="1:18">
      <c r="A25" s="187" t="s">
        <v>48</v>
      </c>
      <c r="B25" s="182" t="s">
        <v>49</v>
      </c>
      <c r="C25" s="182" t="s">
        <v>50</v>
      </c>
      <c r="D25" s="182" t="s">
        <v>51</v>
      </c>
      <c r="E25" s="205" t="s">
        <v>9</v>
      </c>
      <c r="F25" s="202"/>
      <c r="G25" s="202"/>
      <c r="H25" s="202"/>
      <c r="I25" s="202"/>
      <c r="J25" s="202"/>
      <c r="K25" s="209"/>
      <c r="L25" s="208"/>
      <c r="M25" s="208"/>
      <c r="N25" s="208"/>
      <c r="O25" s="208"/>
      <c r="P25" s="208"/>
      <c r="Q25" s="208"/>
      <c r="R25" s="208"/>
    </row>
    <row r="26" ht="18.35" spans="1:18">
      <c r="A26" s="187"/>
      <c r="B26" s="182" t="s">
        <v>52</v>
      </c>
      <c r="C26" s="182" t="s">
        <v>53</v>
      </c>
      <c r="D26" s="182" t="s">
        <v>51</v>
      </c>
      <c r="E26" s="205" t="s">
        <v>9</v>
      </c>
      <c r="F26" s="202"/>
      <c r="G26" s="202"/>
      <c r="H26" s="202"/>
      <c r="I26" s="202"/>
      <c r="J26" s="202"/>
      <c r="K26" s="209"/>
      <c r="L26" s="208"/>
      <c r="M26" s="208"/>
      <c r="N26" s="208"/>
      <c r="O26" s="208"/>
      <c r="P26" s="208"/>
      <c r="Q26" s="208"/>
      <c r="R26" s="208"/>
    </row>
    <row r="27" spans="1:18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208"/>
      <c r="M27" s="208"/>
      <c r="N27" s="208"/>
      <c r="O27" s="208"/>
      <c r="P27" s="208"/>
      <c r="Q27" s="208"/>
      <c r="R27" s="208"/>
    </row>
    <row r="28" ht="18.35" spans="1:18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208"/>
      <c r="M28" s="208"/>
      <c r="N28" s="208"/>
      <c r="O28" s="208"/>
      <c r="P28" s="208"/>
      <c r="Q28" s="208"/>
      <c r="R28" s="208"/>
    </row>
    <row r="29" ht="18.35" spans="1:18">
      <c r="A29" s="177" t="s">
        <v>54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08"/>
      <c r="M29" s="208"/>
      <c r="N29" s="208"/>
      <c r="O29" s="208"/>
      <c r="P29" s="208"/>
      <c r="Q29" s="208"/>
      <c r="R29" s="208"/>
    </row>
    <row r="30" ht="18.35" spans="1:18">
      <c r="A30" s="189" t="s">
        <v>55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208"/>
      <c r="M30" s="208"/>
      <c r="N30" s="208"/>
      <c r="O30" s="208"/>
      <c r="P30" s="208"/>
      <c r="Q30" s="208"/>
      <c r="R30" s="208"/>
    </row>
    <row r="31" ht="18.35" spans="1:18">
      <c r="A31" s="177" t="s">
        <v>56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08"/>
      <c r="M31" s="208"/>
      <c r="N31" s="208"/>
      <c r="O31" s="208"/>
      <c r="P31" s="208"/>
      <c r="Q31" s="208"/>
      <c r="R31" s="208"/>
    </row>
    <row r="32" ht="18.35" spans="1:18">
      <c r="A32" s="177" t="s">
        <v>57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08"/>
      <c r="M32" s="208"/>
      <c r="N32" s="208"/>
      <c r="O32" s="208"/>
      <c r="P32" s="208"/>
      <c r="Q32" s="208"/>
      <c r="R32" s="208"/>
    </row>
    <row r="33" ht="18.35" spans="1:18">
      <c r="A33" s="190" t="s">
        <v>58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208"/>
      <c r="M33" s="208"/>
      <c r="N33" s="208"/>
      <c r="O33" s="208"/>
      <c r="P33" s="208"/>
      <c r="Q33" s="208"/>
      <c r="R33" s="208"/>
    </row>
    <row r="34" ht="18.35" spans="1:18">
      <c r="A34" s="190" t="s">
        <v>59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208"/>
      <c r="M34" s="208"/>
      <c r="N34" s="208"/>
      <c r="O34" s="208"/>
      <c r="P34" s="208"/>
      <c r="Q34" s="208"/>
      <c r="R34" s="208"/>
    </row>
    <row r="35" ht="18.35" spans="1:18">
      <c r="A35" s="191" t="s">
        <v>60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208"/>
      <c r="M35" s="208"/>
      <c r="N35" s="208"/>
      <c r="O35" s="208"/>
      <c r="P35" s="208"/>
      <c r="Q35" s="208"/>
      <c r="R35" s="208"/>
    </row>
    <row r="36" ht="18.35" spans="1:18">
      <c r="A36" s="192" t="s">
        <v>61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208"/>
      <c r="M36" s="208"/>
      <c r="N36" s="208"/>
      <c r="O36" s="208"/>
      <c r="P36" s="208"/>
      <c r="Q36" s="208"/>
      <c r="R36" s="208"/>
    </row>
    <row r="37" ht="18.35" spans="1:18">
      <c r="A37" s="193" t="s">
        <v>62</v>
      </c>
      <c r="B37" s="194" t="s">
        <v>63</v>
      </c>
      <c r="C37" s="194"/>
      <c r="D37" s="194"/>
      <c r="E37" s="194"/>
      <c r="F37" s="194"/>
      <c r="G37" s="194"/>
      <c r="H37" s="194"/>
      <c r="I37" s="194"/>
      <c r="J37" s="194"/>
      <c r="K37" s="194"/>
      <c r="L37" s="208"/>
      <c r="M37" s="208"/>
      <c r="N37" s="208"/>
      <c r="O37" s="208"/>
      <c r="P37" s="208"/>
      <c r="Q37" s="208"/>
      <c r="R37" s="208"/>
    </row>
    <row r="38" ht="18.35" spans="1:18">
      <c r="A38" s="193" t="s">
        <v>64</v>
      </c>
      <c r="B38" s="194" t="s">
        <v>65</v>
      </c>
      <c r="C38" s="194"/>
      <c r="D38" s="194"/>
      <c r="E38" s="194"/>
      <c r="F38" s="194"/>
      <c r="G38" s="194"/>
      <c r="H38" s="194"/>
      <c r="I38" s="194"/>
      <c r="J38" s="194"/>
      <c r="K38" s="194"/>
      <c r="L38" s="208"/>
      <c r="M38" s="208"/>
      <c r="N38" s="208"/>
      <c r="O38" s="208"/>
      <c r="P38" s="208"/>
      <c r="Q38" s="208"/>
      <c r="R38" s="208"/>
    </row>
    <row r="39" ht="18.35" spans="1:18">
      <c r="A39" s="193" t="s">
        <v>66</v>
      </c>
      <c r="B39" s="194" t="s">
        <v>65</v>
      </c>
      <c r="C39" s="194"/>
      <c r="D39" s="194"/>
      <c r="E39" s="194"/>
      <c r="F39" s="194"/>
      <c r="G39" s="194"/>
      <c r="H39" s="194"/>
      <c r="I39" s="194"/>
      <c r="J39" s="194"/>
      <c r="K39" s="194"/>
      <c r="L39" s="208"/>
      <c r="M39" s="208"/>
      <c r="N39" s="208"/>
      <c r="O39" s="208"/>
      <c r="P39" s="208"/>
      <c r="Q39" s="208"/>
      <c r="R39" s="208"/>
    </row>
    <row r="40" ht="18.35" spans="1:18">
      <c r="A40" s="193" t="s">
        <v>67</v>
      </c>
      <c r="B40" s="194" t="s">
        <v>65</v>
      </c>
      <c r="C40" s="194"/>
      <c r="D40" s="194"/>
      <c r="E40" s="194"/>
      <c r="F40" s="194"/>
      <c r="G40" s="194"/>
      <c r="H40" s="194"/>
      <c r="I40" s="194"/>
      <c r="J40" s="194"/>
      <c r="K40" s="194"/>
      <c r="L40" s="208"/>
      <c r="M40" s="208"/>
      <c r="N40" s="208"/>
      <c r="O40" s="208"/>
      <c r="P40" s="208"/>
      <c r="Q40" s="208"/>
      <c r="R40" s="208"/>
    </row>
    <row r="41" ht="18.35" spans="1:18">
      <c r="A41" s="193" t="s">
        <v>68</v>
      </c>
      <c r="B41" s="194" t="s">
        <v>65</v>
      </c>
      <c r="C41" s="194"/>
      <c r="D41" s="194"/>
      <c r="E41" s="194"/>
      <c r="F41" s="194"/>
      <c r="G41" s="194"/>
      <c r="H41" s="194"/>
      <c r="I41" s="194"/>
      <c r="J41" s="194"/>
      <c r="K41" s="194"/>
      <c r="L41" s="208"/>
      <c r="M41" s="208"/>
      <c r="N41" s="208"/>
      <c r="O41" s="208"/>
      <c r="P41" s="208"/>
      <c r="Q41" s="208"/>
      <c r="R41" s="208"/>
    </row>
    <row r="42" ht="18.35" spans="1:18">
      <c r="A42" s="193" t="s">
        <v>69</v>
      </c>
      <c r="B42" s="194" t="s">
        <v>65</v>
      </c>
      <c r="C42" s="194"/>
      <c r="D42" s="194"/>
      <c r="E42" s="194"/>
      <c r="F42" s="194"/>
      <c r="G42" s="194"/>
      <c r="H42" s="194"/>
      <c r="I42" s="194"/>
      <c r="J42" s="194"/>
      <c r="K42" s="194"/>
      <c r="L42" s="208"/>
      <c r="M42" s="208"/>
      <c r="N42" s="208"/>
      <c r="O42" s="208"/>
      <c r="P42" s="208"/>
      <c r="Q42" s="208"/>
      <c r="R42" s="208"/>
    </row>
    <row r="43" ht="18.35" spans="1:18">
      <c r="A43" s="193" t="s">
        <v>70</v>
      </c>
      <c r="B43" s="194" t="s">
        <v>65</v>
      </c>
      <c r="C43" s="194"/>
      <c r="D43" s="194"/>
      <c r="E43" s="194"/>
      <c r="F43" s="194"/>
      <c r="G43" s="194"/>
      <c r="H43" s="194"/>
      <c r="I43" s="194"/>
      <c r="J43" s="194"/>
      <c r="K43" s="194"/>
      <c r="L43" s="208"/>
      <c r="M43" s="208"/>
      <c r="N43" s="208"/>
      <c r="O43" s="208"/>
      <c r="P43" s="208"/>
      <c r="Q43" s="208"/>
      <c r="R43" s="208"/>
    </row>
    <row r="44" ht="16" customHeight="1" spans="1:18">
      <c r="A44" s="193" t="s">
        <v>71</v>
      </c>
      <c r="B44" s="194" t="s">
        <v>65</v>
      </c>
      <c r="C44" s="194"/>
      <c r="D44" s="194"/>
      <c r="E44" s="194"/>
      <c r="F44" s="194"/>
      <c r="G44" s="194"/>
      <c r="H44" s="194"/>
      <c r="I44" s="194"/>
      <c r="J44" s="194"/>
      <c r="K44" s="194"/>
      <c r="L44" s="208"/>
      <c r="M44" s="208"/>
      <c r="N44" s="208"/>
      <c r="O44" s="208"/>
      <c r="P44" s="208"/>
      <c r="Q44" s="208"/>
      <c r="R44" s="208"/>
    </row>
    <row r="45" ht="17" customHeight="1" spans="1:18">
      <c r="A45" s="193" t="s">
        <v>72</v>
      </c>
      <c r="B45" s="194" t="s">
        <v>65</v>
      </c>
      <c r="C45" s="194"/>
      <c r="D45" s="194"/>
      <c r="E45" s="194"/>
      <c r="F45" s="194"/>
      <c r="G45" s="194"/>
      <c r="H45" s="194"/>
      <c r="I45" s="194"/>
      <c r="J45" s="194"/>
      <c r="K45" s="194"/>
      <c r="L45" s="208"/>
      <c r="M45" s="208"/>
      <c r="N45" s="208"/>
      <c r="O45" s="208"/>
      <c r="P45" s="208"/>
      <c r="Q45" s="208"/>
      <c r="R45" s="208"/>
    </row>
    <row r="46" ht="18.35" spans="1:18">
      <c r="A46" s="193" t="s">
        <v>73</v>
      </c>
      <c r="B46" s="194" t="s">
        <v>65</v>
      </c>
      <c r="C46" s="194"/>
      <c r="D46" s="194"/>
      <c r="E46" s="194"/>
      <c r="F46" s="194"/>
      <c r="G46" s="194"/>
      <c r="H46" s="194"/>
      <c r="I46" s="194"/>
      <c r="J46" s="194"/>
      <c r="K46" s="194"/>
      <c r="L46" s="208"/>
      <c r="M46" s="208"/>
      <c r="N46" s="208"/>
      <c r="O46" s="208"/>
      <c r="P46" s="208"/>
      <c r="Q46" s="208"/>
      <c r="R46" s="208"/>
    </row>
    <row r="47" ht="16" customHeight="1" spans="1:18">
      <c r="A47" s="193" t="s">
        <v>74</v>
      </c>
      <c r="B47" s="194" t="s">
        <v>75</v>
      </c>
      <c r="C47" s="194"/>
      <c r="D47" s="194"/>
      <c r="E47" s="194"/>
      <c r="F47" s="194"/>
      <c r="G47" s="194"/>
      <c r="H47" s="194"/>
      <c r="I47" s="194"/>
      <c r="J47" s="194"/>
      <c r="K47" s="194"/>
      <c r="L47" s="208"/>
      <c r="M47" s="208"/>
      <c r="N47" s="208"/>
      <c r="O47" s="208"/>
      <c r="P47" s="208"/>
      <c r="Q47" s="208"/>
      <c r="R47" s="208"/>
    </row>
    <row r="48" ht="18.35" spans="1:18">
      <c r="A48" s="195" t="s">
        <v>76</v>
      </c>
      <c r="B48" s="194" t="s">
        <v>77</v>
      </c>
      <c r="C48" s="194"/>
      <c r="D48" s="194"/>
      <c r="E48" s="194"/>
      <c r="F48" s="194"/>
      <c r="G48" s="194"/>
      <c r="H48" s="194"/>
      <c r="I48" s="194"/>
      <c r="J48" s="194"/>
      <c r="K48" s="194"/>
      <c r="L48" s="208"/>
      <c r="M48" s="208"/>
      <c r="N48" s="208"/>
      <c r="O48" s="208"/>
      <c r="P48" s="208"/>
      <c r="Q48" s="208"/>
      <c r="R48" s="208"/>
    </row>
    <row r="49" ht="16" customHeight="1" spans="1:18">
      <c r="A49" s="193" t="s">
        <v>78</v>
      </c>
      <c r="B49" s="194" t="s">
        <v>79</v>
      </c>
      <c r="C49" s="194"/>
      <c r="D49" s="194"/>
      <c r="E49" s="194"/>
      <c r="F49" s="194"/>
      <c r="G49" s="194"/>
      <c r="H49" s="194"/>
      <c r="I49" s="194"/>
      <c r="J49" s="194"/>
      <c r="K49" s="194"/>
      <c r="L49" s="208"/>
      <c r="M49" s="208"/>
      <c r="N49" s="208"/>
      <c r="O49" s="208"/>
      <c r="P49" s="208"/>
      <c r="Q49" s="208"/>
      <c r="R49" s="208"/>
    </row>
    <row r="50" ht="18.35" spans="1:18">
      <c r="A50" s="193" t="s">
        <v>80</v>
      </c>
      <c r="B50" s="194" t="s">
        <v>81</v>
      </c>
      <c r="C50" s="194"/>
      <c r="D50" s="194"/>
      <c r="E50" s="194"/>
      <c r="F50" s="194"/>
      <c r="G50" s="194"/>
      <c r="H50" s="194"/>
      <c r="I50" s="194"/>
      <c r="J50" s="194"/>
      <c r="K50" s="194"/>
      <c r="L50" s="208"/>
      <c r="M50" s="208"/>
      <c r="N50" s="208"/>
      <c r="O50" s="208"/>
      <c r="P50" s="208"/>
      <c r="Q50" s="208"/>
      <c r="R50" s="208"/>
    </row>
    <row r="51" ht="18.35" spans="1:18">
      <c r="A51" s="193" t="s">
        <v>82</v>
      </c>
      <c r="B51" s="194" t="s">
        <v>65</v>
      </c>
      <c r="C51" s="194"/>
      <c r="D51" s="194"/>
      <c r="E51" s="194"/>
      <c r="F51" s="194"/>
      <c r="G51" s="194"/>
      <c r="H51" s="194"/>
      <c r="I51" s="194"/>
      <c r="J51" s="194"/>
      <c r="K51" s="194"/>
      <c r="L51" s="208"/>
      <c r="M51" s="208"/>
      <c r="N51" s="208"/>
      <c r="O51" s="208"/>
      <c r="P51" s="208"/>
      <c r="Q51" s="208"/>
      <c r="R51" s="208"/>
    </row>
    <row r="52" ht="18.35" spans="1:18">
      <c r="A52" s="177" t="s">
        <v>83</v>
      </c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208"/>
      <c r="M52" s="208"/>
      <c r="N52" s="208"/>
      <c r="O52" s="208"/>
      <c r="P52" s="208"/>
      <c r="Q52" s="208"/>
      <c r="R52" s="208"/>
    </row>
    <row r="53" ht="68.75" spans="1:18">
      <c r="A53" s="196" t="s">
        <v>84</v>
      </c>
      <c r="B53" s="196"/>
      <c r="C53" s="196"/>
      <c r="D53" s="197" t="s">
        <v>85</v>
      </c>
      <c r="E53" s="197" t="s">
        <v>86</v>
      </c>
      <c r="F53" s="197" t="s">
        <v>87</v>
      </c>
      <c r="G53" s="197" t="s">
        <v>88</v>
      </c>
      <c r="H53" s="197" t="s">
        <v>89</v>
      </c>
      <c r="I53" s="200" t="s">
        <v>90</v>
      </c>
      <c r="J53" s="210"/>
      <c r="K53" s="197" t="s">
        <v>91</v>
      </c>
      <c r="L53" s="208"/>
      <c r="M53" s="208"/>
      <c r="N53" s="208"/>
      <c r="O53" s="208"/>
      <c r="P53" s="208"/>
      <c r="Q53" s="208"/>
      <c r="R53" s="208"/>
    </row>
    <row r="54" ht="18.35" spans="1:18">
      <c r="A54" s="196" t="s">
        <v>92</v>
      </c>
      <c r="B54" s="196"/>
      <c r="C54" s="196"/>
      <c r="D54" s="197">
        <v>340</v>
      </c>
      <c r="E54" s="197">
        <v>340</v>
      </c>
      <c r="F54" s="206">
        <f t="shared" ref="F54:F68" si="0">E54/D54</f>
        <v>1</v>
      </c>
      <c r="G54" s="197">
        <v>340</v>
      </c>
      <c r="H54" s="206">
        <f t="shared" ref="H54:H68" si="1">G54/E54</f>
        <v>1</v>
      </c>
      <c r="I54" s="211">
        <f t="shared" ref="I54:I68" si="2">G54/D54</f>
        <v>1</v>
      </c>
      <c r="J54" s="212"/>
      <c r="K54" s="197"/>
      <c r="L54" s="208"/>
      <c r="M54" s="208"/>
      <c r="N54" s="208"/>
      <c r="O54" s="208"/>
      <c r="P54" s="208"/>
      <c r="Q54" s="208"/>
      <c r="R54" s="208"/>
    </row>
    <row r="55" ht="18.35" spans="1:18">
      <c r="A55" s="196" t="s">
        <v>67</v>
      </c>
      <c r="B55" s="196"/>
      <c r="C55" s="196"/>
      <c r="D55" s="197">
        <v>159</v>
      </c>
      <c r="E55" s="197">
        <v>157</v>
      </c>
      <c r="F55" s="206">
        <f t="shared" si="0"/>
        <v>0.987421383647799</v>
      </c>
      <c r="G55" s="197">
        <v>157</v>
      </c>
      <c r="H55" s="206">
        <f t="shared" si="1"/>
        <v>1</v>
      </c>
      <c r="I55" s="211">
        <f t="shared" si="2"/>
        <v>0.987421383647799</v>
      </c>
      <c r="J55" s="212"/>
      <c r="K55" s="197" t="s">
        <v>93</v>
      </c>
      <c r="L55" s="208"/>
      <c r="M55" s="208"/>
      <c r="N55" s="208"/>
      <c r="O55" s="208"/>
      <c r="P55" s="208"/>
      <c r="Q55" s="208"/>
      <c r="R55" s="208"/>
    </row>
    <row r="56" ht="18.35" spans="1:18">
      <c r="A56" s="196" t="s">
        <v>62</v>
      </c>
      <c r="B56" s="196"/>
      <c r="C56" s="196"/>
      <c r="D56" s="198">
        <v>4348</v>
      </c>
      <c r="E56" s="198">
        <v>4348</v>
      </c>
      <c r="F56" s="206">
        <f t="shared" si="0"/>
        <v>1</v>
      </c>
      <c r="G56" s="198">
        <v>4313</v>
      </c>
      <c r="H56" s="206">
        <f t="shared" si="1"/>
        <v>0.991950321987121</v>
      </c>
      <c r="I56" s="211">
        <f t="shared" si="2"/>
        <v>0.991950321987121</v>
      </c>
      <c r="J56" s="212"/>
      <c r="K56" s="197"/>
      <c r="L56" s="208"/>
      <c r="M56" s="208"/>
      <c r="N56" s="208"/>
      <c r="O56" s="208"/>
      <c r="P56" s="208"/>
      <c r="Q56" s="208"/>
      <c r="R56" s="208"/>
    </row>
    <row r="57" ht="18.35" spans="1:18">
      <c r="A57" s="196" t="s">
        <v>64</v>
      </c>
      <c r="B57" s="196"/>
      <c r="C57" s="196"/>
      <c r="D57" s="197">
        <v>1569</v>
      </c>
      <c r="E57" s="197">
        <v>1569</v>
      </c>
      <c r="F57" s="206">
        <f t="shared" si="0"/>
        <v>1</v>
      </c>
      <c r="G57" s="197">
        <v>1569</v>
      </c>
      <c r="H57" s="206">
        <f t="shared" si="1"/>
        <v>1</v>
      </c>
      <c r="I57" s="211">
        <f t="shared" si="2"/>
        <v>1</v>
      </c>
      <c r="J57" s="212"/>
      <c r="K57" s="197"/>
      <c r="L57" s="208"/>
      <c r="M57" s="208"/>
      <c r="N57" s="208"/>
      <c r="O57" s="208"/>
      <c r="P57" s="208"/>
      <c r="Q57" s="208"/>
      <c r="R57" s="208"/>
    </row>
    <row r="58" ht="18.35" spans="1:18">
      <c r="A58" s="196" t="s">
        <v>68</v>
      </c>
      <c r="B58" s="196"/>
      <c r="C58" s="196"/>
      <c r="D58" s="199">
        <v>40</v>
      </c>
      <c r="E58" s="207">
        <v>40</v>
      </c>
      <c r="F58" s="206">
        <f t="shared" si="0"/>
        <v>1</v>
      </c>
      <c r="G58" s="197">
        <v>40</v>
      </c>
      <c r="H58" s="206">
        <f t="shared" si="1"/>
        <v>1</v>
      </c>
      <c r="I58" s="211">
        <f t="shared" si="2"/>
        <v>1</v>
      </c>
      <c r="J58" s="212"/>
      <c r="K58" s="197"/>
      <c r="L58" s="208"/>
      <c r="M58" s="208"/>
      <c r="N58" s="208"/>
      <c r="O58" s="208"/>
      <c r="P58" s="208"/>
      <c r="Q58" s="208"/>
      <c r="R58" s="208"/>
    </row>
    <row r="59" ht="18.35" spans="1:18">
      <c r="A59" s="196" t="s">
        <v>69</v>
      </c>
      <c r="B59" s="196"/>
      <c r="C59" s="196"/>
      <c r="D59" s="197">
        <v>655</v>
      </c>
      <c r="E59" s="197">
        <v>655</v>
      </c>
      <c r="F59" s="206">
        <f t="shared" si="0"/>
        <v>1</v>
      </c>
      <c r="G59" s="197">
        <v>654</v>
      </c>
      <c r="H59" s="206">
        <f t="shared" si="1"/>
        <v>0.998473282442748</v>
      </c>
      <c r="I59" s="211">
        <f t="shared" si="2"/>
        <v>0.998473282442748</v>
      </c>
      <c r="J59" s="212"/>
      <c r="K59" s="197"/>
      <c r="L59" s="208"/>
      <c r="M59" s="208"/>
      <c r="N59" s="208"/>
      <c r="O59" s="208"/>
      <c r="P59" s="208"/>
      <c r="Q59" s="208"/>
      <c r="R59" s="208"/>
    </row>
    <row r="60" ht="18.35" spans="1:18">
      <c r="A60" s="196" t="s">
        <v>70</v>
      </c>
      <c r="B60" s="196"/>
      <c r="C60" s="196"/>
      <c r="D60" s="197">
        <v>293</v>
      </c>
      <c r="E60" s="197">
        <v>293</v>
      </c>
      <c r="F60" s="206">
        <f t="shared" si="0"/>
        <v>1</v>
      </c>
      <c r="G60" s="197">
        <v>292</v>
      </c>
      <c r="H60" s="206">
        <f t="shared" si="1"/>
        <v>0.996587030716723</v>
      </c>
      <c r="I60" s="211">
        <f t="shared" si="2"/>
        <v>0.996587030716723</v>
      </c>
      <c r="J60" s="212"/>
      <c r="K60" s="197"/>
      <c r="L60" s="208"/>
      <c r="M60" s="208"/>
      <c r="N60" s="208"/>
      <c r="O60" s="208"/>
      <c r="P60" s="208"/>
      <c r="Q60" s="208"/>
      <c r="R60" s="208"/>
    </row>
    <row r="61" ht="18.35" spans="1:18">
      <c r="A61" s="196" t="s">
        <v>71</v>
      </c>
      <c r="B61" s="196"/>
      <c r="C61" s="196"/>
      <c r="D61" s="197">
        <v>751</v>
      </c>
      <c r="E61" s="197">
        <v>727</v>
      </c>
      <c r="F61" s="206">
        <f t="shared" si="0"/>
        <v>0.968042609853529</v>
      </c>
      <c r="G61" s="197">
        <v>722</v>
      </c>
      <c r="H61" s="206">
        <f t="shared" si="1"/>
        <v>0.99312242090784</v>
      </c>
      <c r="I61" s="211">
        <f t="shared" si="2"/>
        <v>0.96138482023968</v>
      </c>
      <c r="J61" s="212"/>
      <c r="K61" s="197" t="s">
        <v>94</v>
      </c>
      <c r="L61" s="208"/>
      <c r="M61" s="208"/>
      <c r="N61" s="208"/>
      <c r="O61" s="208"/>
      <c r="P61" s="208"/>
      <c r="Q61" s="208"/>
      <c r="R61" s="208"/>
    </row>
    <row r="62" ht="18.35" spans="1:18">
      <c r="A62" s="196" t="s">
        <v>72</v>
      </c>
      <c r="B62" s="196"/>
      <c r="C62" s="196"/>
      <c r="D62" s="197">
        <v>78</v>
      </c>
      <c r="E62" s="197">
        <v>78</v>
      </c>
      <c r="F62" s="206">
        <f t="shared" si="0"/>
        <v>1</v>
      </c>
      <c r="G62" s="197">
        <v>75</v>
      </c>
      <c r="H62" s="206">
        <f t="shared" si="1"/>
        <v>0.961538461538462</v>
      </c>
      <c r="I62" s="211">
        <f t="shared" si="2"/>
        <v>0.961538461538462</v>
      </c>
      <c r="J62" s="212"/>
      <c r="K62" s="197"/>
      <c r="L62" s="208"/>
      <c r="M62" s="208"/>
      <c r="N62" s="208"/>
      <c r="O62" s="208"/>
      <c r="P62" s="208"/>
      <c r="Q62" s="208"/>
      <c r="R62" s="208"/>
    </row>
    <row r="63" ht="18.35" spans="1:18">
      <c r="A63" s="196" t="s">
        <v>73</v>
      </c>
      <c r="B63" s="196"/>
      <c r="C63" s="196"/>
      <c r="D63" s="197">
        <v>390</v>
      </c>
      <c r="E63" s="197">
        <v>388</v>
      </c>
      <c r="F63" s="206">
        <f t="shared" si="0"/>
        <v>0.994871794871795</v>
      </c>
      <c r="G63" s="197">
        <v>384</v>
      </c>
      <c r="H63" s="206">
        <f t="shared" si="1"/>
        <v>0.989690721649485</v>
      </c>
      <c r="I63" s="211">
        <f t="shared" si="2"/>
        <v>0.984615384615385</v>
      </c>
      <c r="J63" s="212"/>
      <c r="K63" s="197"/>
      <c r="L63" s="208"/>
      <c r="M63" s="208" t="s">
        <v>95</v>
      </c>
      <c r="N63" s="208"/>
      <c r="O63" s="208"/>
      <c r="P63" s="208"/>
      <c r="Q63" s="208"/>
      <c r="R63" s="208"/>
    </row>
    <row r="64" ht="18.35" spans="1:18">
      <c r="A64" s="200" t="s">
        <v>74</v>
      </c>
      <c r="B64" s="200"/>
      <c r="C64" s="200"/>
      <c r="D64" s="201">
        <v>308</v>
      </c>
      <c r="E64" s="197">
        <v>280</v>
      </c>
      <c r="F64" s="206">
        <f t="shared" si="0"/>
        <v>0.909090909090909</v>
      </c>
      <c r="G64" s="197">
        <v>280</v>
      </c>
      <c r="H64" s="206">
        <f t="shared" si="1"/>
        <v>1</v>
      </c>
      <c r="I64" s="211">
        <f t="shared" si="2"/>
        <v>0.909090909090909</v>
      </c>
      <c r="J64" s="212"/>
      <c r="K64" s="197" t="s">
        <v>96</v>
      </c>
      <c r="L64" s="208"/>
      <c r="M64" s="208"/>
      <c r="N64" s="208"/>
      <c r="O64" s="208"/>
      <c r="P64" s="208"/>
      <c r="Q64" s="208"/>
      <c r="R64" s="208"/>
    </row>
    <row r="65" ht="18.35" spans="1:18">
      <c r="A65" s="200" t="s">
        <v>97</v>
      </c>
      <c r="B65" s="200"/>
      <c r="C65" s="200"/>
      <c r="D65" s="213">
        <v>212</v>
      </c>
      <c r="E65" s="197">
        <v>211</v>
      </c>
      <c r="F65" s="206">
        <f t="shared" si="0"/>
        <v>0.995283018867924</v>
      </c>
      <c r="G65" s="197">
        <v>210</v>
      </c>
      <c r="H65" s="206">
        <f t="shared" si="1"/>
        <v>0.995260663507109</v>
      </c>
      <c r="I65" s="211">
        <f t="shared" si="2"/>
        <v>0.990566037735849</v>
      </c>
      <c r="J65" s="212"/>
      <c r="K65" s="197" t="s">
        <v>98</v>
      </c>
      <c r="L65" s="208"/>
      <c r="M65" s="208"/>
      <c r="N65" s="208"/>
      <c r="O65" s="208"/>
      <c r="P65" s="208"/>
      <c r="Q65" s="208"/>
      <c r="R65" s="208"/>
    </row>
    <row r="66" ht="18.35" spans="1:18">
      <c r="A66" s="200" t="s">
        <v>78</v>
      </c>
      <c r="B66" s="200"/>
      <c r="C66" s="200"/>
      <c r="D66" s="214">
        <v>76</v>
      </c>
      <c r="E66" s="197">
        <v>75</v>
      </c>
      <c r="F66" s="206">
        <f t="shared" si="0"/>
        <v>0.986842105263158</v>
      </c>
      <c r="G66" s="197">
        <v>75</v>
      </c>
      <c r="H66" s="206">
        <f t="shared" si="1"/>
        <v>1</v>
      </c>
      <c r="I66" s="211">
        <f t="shared" si="2"/>
        <v>0.986842105263158</v>
      </c>
      <c r="J66" s="212"/>
      <c r="K66" s="197" t="s">
        <v>93</v>
      </c>
      <c r="L66" s="208"/>
      <c r="M66" s="208"/>
      <c r="N66" s="208"/>
      <c r="O66" s="208"/>
      <c r="P66" s="208"/>
      <c r="Q66" s="208"/>
      <c r="R66" s="208"/>
    </row>
    <row r="67" ht="18.35" spans="1:18">
      <c r="A67" s="200" t="s">
        <v>80</v>
      </c>
      <c r="B67" s="200"/>
      <c r="C67" s="200"/>
      <c r="D67" s="201">
        <v>89</v>
      </c>
      <c r="E67" s="197">
        <v>86</v>
      </c>
      <c r="F67" s="206">
        <f t="shared" si="0"/>
        <v>0.966292134831461</v>
      </c>
      <c r="G67" s="197">
        <v>86</v>
      </c>
      <c r="H67" s="206">
        <f t="shared" si="1"/>
        <v>1</v>
      </c>
      <c r="I67" s="211">
        <f t="shared" si="2"/>
        <v>0.966292134831461</v>
      </c>
      <c r="J67" s="212"/>
      <c r="K67" s="197" t="s">
        <v>99</v>
      </c>
      <c r="L67" s="208"/>
      <c r="M67" s="208"/>
      <c r="N67" s="208"/>
      <c r="O67" s="208"/>
      <c r="P67" s="208"/>
      <c r="Q67" s="208"/>
      <c r="R67" s="208"/>
    </row>
    <row r="68" ht="18.35" spans="1:18">
      <c r="A68" s="200" t="s">
        <v>82</v>
      </c>
      <c r="B68" s="200"/>
      <c r="C68" s="200"/>
      <c r="D68" s="201">
        <v>70</v>
      </c>
      <c r="E68" s="197">
        <v>70</v>
      </c>
      <c r="F68" s="206">
        <f t="shared" si="0"/>
        <v>1</v>
      </c>
      <c r="G68" s="197">
        <v>70</v>
      </c>
      <c r="H68" s="206">
        <f t="shared" si="1"/>
        <v>1</v>
      </c>
      <c r="I68" s="211">
        <f t="shared" si="2"/>
        <v>1</v>
      </c>
      <c r="J68" s="212"/>
      <c r="K68" s="197"/>
      <c r="L68" s="208"/>
      <c r="M68" s="208"/>
      <c r="N68" s="208"/>
      <c r="O68" s="208"/>
      <c r="P68" s="208"/>
      <c r="Q68" s="208"/>
      <c r="R68" s="208"/>
    </row>
    <row r="69" ht="18.35" spans="1:18">
      <c r="A69" s="215" t="s">
        <v>100</v>
      </c>
      <c r="B69" s="215"/>
      <c r="C69" s="215"/>
      <c r="D69" s="181">
        <v>516</v>
      </c>
      <c r="E69" s="182">
        <v>501</v>
      </c>
      <c r="F69" s="188">
        <f t="shared" ref="F69" si="3">E69/D69</f>
        <v>0.970930232558139</v>
      </c>
      <c r="G69" s="182">
        <v>488</v>
      </c>
      <c r="H69" s="188">
        <f t="shared" ref="H69" si="4">G69/E69</f>
        <v>0.974051896207585</v>
      </c>
      <c r="I69" s="219">
        <f t="shared" ref="I69" si="5">G69/D69</f>
        <v>0.945736434108527</v>
      </c>
      <c r="J69" s="220" t="s">
        <v>101</v>
      </c>
      <c r="K69" s="182"/>
      <c r="L69" s="208"/>
      <c r="M69" s="208"/>
      <c r="N69" s="208"/>
      <c r="O69" s="208"/>
      <c r="P69" s="208"/>
      <c r="Q69" s="208"/>
      <c r="R69" s="208"/>
    </row>
    <row r="70" ht="17" customHeight="1" spans="1:18">
      <c r="A70" s="216" t="s">
        <v>102</v>
      </c>
      <c r="B70" s="216"/>
      <c r="C70" s="216"/>
      <c r="D70" s="187" t="str">
        <f>CONCATENATE("全部模块用例总执行数/全部模块用例总数=",TEXT(SUM(E54:E69)/SUM(D54:D69),"0.0%"))</f>
        <v>全部模块用例总执行数/全部模块用例总数=99.2%</v>
      </c>
      <c r="E70" s="187"/>
      <c r="F70" s="187"/>
      <c r="G70" s="217" t="str">
        <f>CONCATENATE("执行通过率(执行成功数/测试执行数）=",TEXT(SUM(G54:G69)/SUM(E54:E69),"0.0%"))</f>
        <v>执行通过率(执行成功数/测试执行数）=99.4%</v>
      </c>
      <c r="H70" s="218"/>
      <c r="I70" s="218"/>
      <c r="J70" s="221"/>
      <c r="K70" s="182"/>
      <c r="L70" s="208"/>
      <c r="M70" s="208"/>
      <c r="N70" s="208"/>
      <c r="O70" s="208"/>
      <c r="P70" s="208"/>
      <c r="Q70" s="208"/>
      <c r="R70" s="208"/>
    </row>
    <row r="71" ht="18.35" spans="1:18">
      <c r="A71" s="177" t="s">
        <v>103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208"/>
      <c r="M71" s="208"/>
      <c r="N71" s="208"/>
      <c r="O71" s="208"/>
      <c r="P71" s="208"/>
      <c r="Q71" s="208"/>
      <c r="R71" s="208"/>
    </row>
    <row r="72" ht="18.35" spans="1:18">
      <c r="A72" s="216" t="s">
        <v>104</v>
      </c>
      <c r="B72" s="216"/>
      <c r="C72" s="216"/>
      <c r="D72" s="187" t="s">
        <v>105</v>
      </c>
      <c r="E72" s="187"/>
      <c r="F72" s="187"/>
      <c r="G72" s="182"/>
      <c r="H72" s="182"/>
      <c r="I72" s="182"/>
      <c r="J72" s="182"/>
      <c r="K72" s="182"/>
      <c r="L72" s="208"/>
      <c r="M72" s="208"/>
      <c r="N72" s="208"/>
      <c r="O72" s="208"/>
      <c r="P72" s="208"/>
      <c r="Q72" s="208"/>
      <c r="R72" s="208"/>
    </row>
    <row r="73" ht="18.35" spans="1:18">
      <c r="A73" s="216" t="s">
        <v>106</v>
      </c>
      <c r="B73" s="216"/>
      <c r="C73" s="216"/>
      <c r="D73" s="187" t="s">
        <v>107</v>
      </c>
      <c r="E73" s="187"/>
      <c r="F73" s="187"/>
      <c r="G73" s="182"/>
      <c r="H73" s="182"/>
      <c r="I73" s="182"/>
      <c r="J73" s="182"/>
      <c r="K73" s="182"/>
      <c r="L73" s="208"/>
      <c r="M73" s="208"/>
      <c r="N73" s="208"/>
      <c r="O73" s="208"/>
      <c r="P73" s="208"/>
      <c r="Q73" s="208"/>
      <c r="R73" s="208"/>
    </row>
    <row r="74" ht="18.35" spans="1:18">
      <c r="A74" s="216" t="s">
        <v>108</v>
      </c>
      <c r="B74" s="216"/>
      <c r="C74" s="216"/>
      <c r="D74" s="187" t="s">
        <v>109</v>
      </c>
      <c r="E74" s="187"/>
      <c r="F74" s="187"/>
      <c r="G74" s="182"/>
      <c r="H74" s="182"/>
      <c r="I74" s="182"/>
      <c r="J74" s="182"/>
      <c r="K74" s="182"/>
      <c r="L74" s="208"/>
      <c r="M74" s="208"/>
      <c r="N74" s="208"/>
      <c r="O74" s="208"/>
      <c r="P74" s="208"/>
      <c r="Q74" s="208"/>
      <c r="R74" s="208"/>
    </row>
    <row r="75" spans="1:18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</row>
    <row r="76" spans="1:18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</row>
    <row r="77" spans="1:18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</row>
    <row r="78" spans="1:18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</row>
    <row r="79" spans="1:18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</row>
    <row r="80" spans="1:18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</row>
    <row r="81" spans="1:18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</row>
    <row r="82" spans="1:18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</row>
    <row r="83" spans="1:18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</row>
    <row r="84" spans="1:18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</row>
    <row r="85" spans="1:18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</row>
    <row r="86" spans="1:18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</row>
    <row r="87" spans="1:18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</row>
    <row r="88" spans="1:18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</row>
    <row r="89" spans="1:18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</row>
    <row r="90" spans="1:18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</row>
    <row r="91" spans="1:18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</row>
    <row r="92" spans="1:18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</row>
    <row r="93" spans="1:18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</row>
    <row r="94" spans="1:18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</row>
    <row r="95" spans="1:18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</row>
    <row r="96" spans="1:18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</row>
    <row r="97" spans="1:18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</row>
    <row r="98" spans="1:18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</row>
    <row r="99" spans="1:18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</row>
    <row r="100" spans="1:18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</row>
    <row r="101" spans="1:18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</row>
    <row r="102" spans="1:18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</row>
    <row r="103" spans="1:18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</row>
    <row r="104" spans="1:18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</row>
    <row r="105" spans="1:18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</row>
    <row r="106" spans="1:18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</row>
    <row r="107" spans="1:18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</row>
    <row r="108" spans="1:18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</row>
    <row r="109" spans="1:18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</row>
    <row r="110" spans="1:18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</row>
    <row r="111" spans="1:18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</row>
    <row r="112" spans="1:18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</row>
    <row r="113" spans="1:18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</row>
    <row r="114" spans="1:18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</row>
    <row r="115" spans="1:18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</row>
    <row r="116" spans="1:18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</row>
    <row r="117" spans="1:18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</row>
    <row r="118" spans="1:18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</row>
    <row r="119" spans="1:18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</row>
    <row r="120" spans="1:18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</row>
    <row r="121" spans="1:18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</row>
    <row r="122" spans="1:18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</row>
    <row r="123" spans="1:18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</row>
    <row r="124" spans="1:18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</row>
    <row r="125" spans="1:18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</row>
    <row r="126" spans="1:18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</row>
    <row r="127" spans="1:18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</row>
    <row r="128" spans="1:18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</row>
    <row r="129" spans="1:18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</row>
    <row r="130" spans="1:18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</row>
    <row r="131" spans="1:18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</row>
    <row r="132" spans="1:18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</row>
    <row r="133" spans="1:18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</row>
    <row r="134" spans="1:18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</row>
    <row r="135" spans="1:18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</row>
    <row r="136" spans="1:18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</row>
    <row r="137" spans="1:18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</row>
    <row r="138" spans="1:18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</row>
    <row r="139" spans="1:18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</row>
    <row r="140" spans="1:18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</row>
    <row r="141" spans="1:18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</row>
    <row r="142" spans="1:18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</row>
    <row r="143" spans="1:18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</row>
    <row r="144" spans="1:18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</row>
    <row r="145" spans="1:18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</row>
    <row r="146" spans="1:18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</row>
    <row r="147" spans="1:18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</row>
    <row r="148" spans="1:18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</row>
    <row r="149" spans="1:18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</row>
    <row r="150" spans="1:18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</row>
    <row r="151" spans="1:18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</row>
    <row r="152" spans="1:18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</row>
    <row r="153" spans="1:18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</row>
    <row r="154" spans="1:18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</row>
    <row r="155" spans="1:18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</row>
    <row r="156" spans="1:18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</row>
    <row r="157" spans="1:18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</row>
    <row r="158" spans="1:18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</row>
    <row r="159" spans="1:18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</row>
    <row r="160" spans="1:18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</row>
    <row r="161" spans="1:18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</row>
    <row r="162" spans="1:18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</row>
    <row r="163" spans="1:18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</row>
    <row r="164" spans="1:18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</row>
    <row r="165" spans="1:18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</row>
    <row r="166" spans="1:18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</row>
    <row r="167" spans="1:18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</row>
    <row r="168" spans="1:18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</row>
    <row r="169" spans="1:18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</row>
    <row r="170" spans="1:18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</row>
    <row r="171" spans="1:18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</row>
    <row r="172" spans="1:18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</row>
    <row r="173" spans="1:18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</row>
    <row r="174" spans="1:18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</row>
    <row r="175" spans="1:18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</row>
    <row r="176" spans="1:18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</row>
    <row r="177" spans="1:18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</row>
    <row r="178" spans="1:18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</row>
    <row r="179" spans="1:18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</row>
    <row r="180" spans="1:18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</row>
    <row r="181" spans="1:18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</row>
    <row r="182" spans="1:18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</row>
    <row r="183" spans="1:18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</row>
    <row r="184" spans="1:18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</row>
    <row r="185" spans="1:18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</row>
    <row r="186" spans="1:18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</row>
    <row r="187" spans="1:18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</row>
    <row r="188" spans="1:18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</row>
    <row r="189" spans="1:18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</row>
    <row r="190" spans="1:18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</row>
    <row r="191" spans="1:18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</row>
    <row r="192" spans="1:18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</row>
    <row r="193" spans="1:18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</row>
  </sheetData>
  <mergeCells count="81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B49:K49"/>
    <mergeCell ref="B50:K50"/>
    <mergeCell ref="B51:K51"/>
    <mergeCell ref="A52:K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I68:J68"/>
    <mergeCell ref="A69:C69"/>
    <mergeCell ref="I69:J69"/>
    <mergeCell ref="A70:C70"/>
    <mergeCell ref="D70:F70"/>
    <mergeCell ref="G70:J70"/>
    <mergeCell ref="A71:K71"/>
    <mergeCell ref="A72:C72"/>
    <mergeCell ref="D72:F72"/>
    <mergeCell ref="A73:C73"/>
    <mergeCell ref="D73:F73"/>
    <mergeCell ref="A74:C74"/>
    <mergeCell ref="D74:F74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workbookViewId="0">
      <selection activeCell="P15" sqref="P15"/>
    </sheetView>
  </sheetViews>
  <sheetFormatPr defaultColWidth="11" defaultRowHeight="17.6"/>
  <cols>
    <col min="1" max="2" width="10.8333333333333" customWidth="1"/>
    <col min="3" max="3" width="39.725" customWidth="1"/>
    <col min="4" max="40" width="10.8333333333333" customWidth="1"/>
  </cols>
  <sheetData>
    <row r="1" spans="1:40">
      <c r="A1" s="1"/>
      <c r="B1" s="1"/>
      <c r="C1" s="1"/>
      <c r="D1" s="1"/>
      <c r="E1" s="12" t="s">
        <v>246</v>
      </c>
      <c r="F1" s="12"/>
      <c r="G1" s="12"/>
      <c r="H1" s="12"/>
      <c r="I1" s="12"/>
      <c r="J1" s="12"/>
      <c r="K1" s="14" t="s">
        <v>247</v>
      </c>
      <c r="L1" s="14"/>
      <c r="M1" s="14"/>
      <c r="N1" s="14"/>
      <c r="O1" s="14"/>
      <c r="P1" s="14"/>
      <c r="Q1" s="14" t="s">
        <v>248</v>
      </c>
      <c r="R1" s="14"/>
      <c r="S1" s="14"/>
      <c r="T1" s="14"/>
      <c r="U1" s="14"/>
      <c r="V1" s="14"/>
      <c r="W1" s="14" t="s">
        <v>249</v>
      </c>
      <c r="X1" s="14"/>
      <c r="Y1" s="14"/>
      <c r="Z1" s="14"/>
      <c r="AA1" s="14"/>
      <c r="AB1" s="14"/>
      <c r="AC1" s="14" t="s">
        <v>250</v>
      </c>
      <c r="AD1" s="14"/>
      <c r="AE1" s="14"/>
      <c r="AF1" s="14"/>
      <c r="AG1" s="14"/>
      <c r="AH1" s="14"/>
      <c r="AI1" s="14" t="s">
        <v>251</v>
      </c>
      <c r="AJ1" s="14"/>
      <c r="AK1" s="14"/>
      <c r="AL1" s="14"/>
      <c r="AM1" s="14"/>
      <c r="AN1" s="14"/>
    </row>
    <row r="2" spans="1:40">
      <c r="A2" s="2" t="s">
        <v>402</v>
      </c>
      <c r="B2" s="3" t="s">
        <v>1784</v>
      </c>
      <c r="C2" s="3" t="s">
        <v>254</v>
      </c>
      <c r="D2" s="3" t="s">
        <v>257</v>
      </c>
      <c r="E2" s="13" t="s">
        <v>1785</v>
      </c>
      <c r="F2" s="13" t="s">
        <v>1786</v>
      </c>
      <c r="G2" s="13" t="s">
        <v>1787</v>
      </c>
      <c r="H2" s="13" t="s">
        <v>1788</v>
      </c>
      <c r="I2" s="13" t="s">
        <v>1789</v>
      </c>
      <c r="J2" s="13" t="s">
        <v>1790</v>
      </c>
      <c r="K2" s="13" t="s">
        <v>1785</v>
      </c>
      <c r="L2" s="13" t="s">
        <v>1786</v>
      </c>
      <c r="M2" s="13" t="s">
        <v>1787</v>
      </c>
      <c r="N2" s="13" t="s">
        <v>1788</v>
      </c>
      <c r="O2" s="13" t="s">
        <v>1789</v>
      </c>
      <c r="P2" s="13" t="s">
        <v>1790</v>
      </c>
      <c r="Q2" s="15" t="s">
        <v>1785</v>
      </c>
      <c r="R2" s="15" t="s">
        <v>1786</v>
      </c>
      <c r="S2" s="15" t="s">
        <v>1787</v>
      </c>
      <c r="T2" s="15" t="s">
        <v>1788</v>
      </c>
      <c r="U2" s="15" t="s">
        <v>1789</v>
      </c>
      <c r="V2" s="15" t="s">
        <v>1790</v>
      </c>
      <c r="W2" s="15" t="s">
        <v>1785</v>
      </c>
      <c r="X2" s="15" t="s">
        <v>1786</v>
      </c>
      <c r="Y2" s="15" t="s">
        <v>1787</v>
      </c>
      <c r="Z2" s="15" t="s">
        <v>1788</v>
      </c>
      <c r="AA2" s="15" t="s">
        <v>1789</v>
      </c>
      <c r="AB2" s="15" t="s">
        <v>1790</v>
      </c>
      <c r="AC2" s="15" t="s">
        <v>1785</v>
      </c>
      <c r="AD2" s="15" t="s">
        <v>1786</v>
      </c>
      <c r="AE2" s="15" t="s">
        <v>1787</v>
      </c>
      <c r="AF2" s="15" t="s">
        <v>1788</v>
      </c>
      <c r="AG2" s="15" t="s">
        <v>1789</v>
      </c>
      <c r="AH2" s="15" t="s">
        <v>1790</v>
      </c>
      <c r="AI2" s="15" t="s">
        <v>1785</v>
      </c>
      <c r="AJ2" s="15" t="s">
        <v>1786</v>
      </c>
      <c r="AK2" s="15" t="s">
        <v>1787</v>
      </c>
      <c r="AL2" s="15" t="s">
        <v>1788</v>
      </c>
      <c r="AM2" s="15" t="s">
        <v>1789</v>
      </c>
      <c r="AN2" s="15" t="s">
        <v>1790</v>
      </c>
    </row>
    <row r="3" spans="1:40">
      <c r="A3" s="4" t="s">
        <v>402</v>
      </c>
      <c r="B3" s="5" t="s">
        <v>1791</v>
      </c>
      <c r="C3" s="6" t="s">
        <v>1792</v>
      </c>
      <c r="D3" s="6" t="s">
        <v>733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402</v>
      </c>
      <c r="B4" s="5" t="s">
        <v>1791</v>
      </c>
      <c r="C4" s="6" t="s">
        <v>1793</v>
      </c>
      <c r="D4" s="6" t="s">
        <v>733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402</v>
      </c>
      <c r="B5" s="5" t="s">
        <v>1791</v>
      </c>
      <c r="C5" s="6" t="s">
        <v>1794</v>
      </c>
      <c r="D5" s="6" t="s">
        <v>733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402</v>
      </c>
      <c r="B6" s="5" t="s">
        <v>1791</v>
      </c>
      <c r="C6" s="6" t="s">
        <v>1795</v>
      </c>
      <c r="D6" s="6" t="s">
        <v>733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402</v>
      </c>
      <c r="B7" s="5" t="s">
        <v>1791</v>
      </c>
      <c r="C7" s="6" t="s">
        <v>1796</v>
      </c>
      <c r="D7" s="6" t="s">
        <v>733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402</v>
      </c>
      <c r="B8" s="5" t="s">
        <v>1791</v>
      </c>
      <c r="C8" s="6" t="s">
        <v>1797</v>
      </c>
      <c r="D8" s="6" t="s">
        <v>733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402</v>
      </c>
      <c r="B9" s="6" t="s">
        <v>1798</v>
      </c>
      <c r="C9" s="6" t="s">
        <v>1799</v>
      </c>
      <c r="D9" s="6" t="s">
        <v>733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402</v>
      </c>
      <c r="B10" s="6" t="s">
        <v>1798</v>
      </c>
      <c r="C10" s="6" t="s">
        <v>1800</v>
      </c>
      <c r="D10" s="6" t="s">
        <v>733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402</v>
      </c>
      <c r="B11" s="6" t="s">
        <v>1798</v>
      </c>
      <c r="C11" s="6" t="s">
        <v>1801</v>
      </c>
      <c r="D11" s="6" t="s">
        <v>733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402</v>
      </c>
      <c r="B12" s="6" t="s">
        <v>1798</v>
      </c>
      <c r="C12" s="6" t="s">
        <v>1802</v>
      </c>
      <c r="D12" s="6" t="s">
        <v>733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402</v>
      </c>
      <c r="B13" s="6" t="s">
        <v>1798</v>
      </c>
      <c r="C13" s="6" t="s">
        <v>1803</v>
      </c>
      <c r="D13" s="6" t="s">
        <v>733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402</v>
      </c>
      <c r="B14" s="6" t="s">
        <v>1798</v>
      </c>
      <c r="C14" s="6" t="s">
        <v>1804</v>
      </c>
      <c r="D14" s="6" t="s">
        <v>733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ht="135" spans="1:40">
      <c r="A15" s="4" t="s">
        <v>402</v>
      </c>
      <c r="B15" s="6" t="s">
        <v>1805</v>
      </c>
      <c r="C15" s="7" t="s">
        <v>1806</v>
      </c>
      <c r="D15" s="6" t="s">
        <v>733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ht="101" spans="1:40">
      <c r="A16" s="4" t="s">
        <v>402</v>
      </c>
      <c r="B16" s="6" t="s">
        <v>1805</v>
      </c>
      <c r="C16" s="7" t="s">
        <v>1807</v>
      </c>
      <c r="D16" s="6" t="s">
        <v>733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ht="101" spans="1:40">
      <c r="A17" s="4" t="s">
        <v>402</v>
      </c>
      <c r="B17" s="6" t="s">
        <v>1805</v>
      </c>
      <c r="C17" s="7" t="s">
        <v>1808</v>
      </c>
      <c r="D17" s="6" t="s">
        <v>733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ht="84" spans="1:40">
      <c r="A18" s="4" t="s">
        <v>402</v>
      </c>
      <c r="B18" s="6" t="s">
        <v>1805</v>
      </c>
      <c r="C18" s="7" t="s">
        <v>1809</v>
      </c>
      <c r="D18" s="6" t="s">
        <v>733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ht="135" spans="1:40">
      <c r="A19" s="4" t="s">
        <v>402</v>
      </c>
      <c r="B19" s="6" t="s">
        <v>1805</v>
      </c>
      <c r="C19" s="7" t="s">
        <v>1810</v>
      </c>
      <c r="D19" s="6" t="s">
        <v>733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1811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1812</v>
      </c>
      <c r="B23" s="10" t="s">
        <v>1813</v>
      </c>
      <c r="C23" s="10" t="s">
        <v>1814</v>
      </c>
      <c r="D23" s="10" t="s">
        <v>1815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1816</v>
      </c>
      <c r="B24" s="6" t="s">
        <v>1817</v>
      </c>
      <c r="C24" s="6" t="s">
        <v>1817</v>
      </c>
      <c r="D24" s="6" t="s">
        <v>1818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1819</v>
      </c>
      <c r="C25" s="6" t="s">
        <v>1819</v>
      </c>
      <c r="D25" s="6" t="s">
        <v>1820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1821</v>
      </c>
      <c r="C26" s="6" t="s">
        <v>1822</v>
      </c>
      <c r="D26" s="6" t="s">
        <v>1823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8565"/>
  <sheetViews>
    <sheetView topLeftCell="A9" workbookViewId="0">
      <selection activeCell="B10" sqref="B10"/>
    </sheetView>
  </sheetViews>
  <sheetFormatPr defaultColWidth="20.825" defaultRowHeight="17.6"/>
  <cols>
    <col min="1" max="1" width="8.83333333333333" style="169" customWidth="1"/>
    <col min="2" max="2" width="11.5" style="169" customWidth="1"/>
    <col min="3" max="3" width="63.5" style="169" customWidth="1"/>
    <col min="4" max="4" width="13.3333333333333" style="169" customWidth="1"/>
    <col min="5" max="5" width="15" style="169" customWidth="1"/>
    <col min="6" max="6" width="16.5" style="169" customWidth="1"/>
    <col min="7" max="7" width="11.1666666666667" style="169" customWidth="1"/>
    <col min="8" max="8" width="8.83333333333333" style="169" customWidth="1"/>
    <col min="9" max="10" width="20.6666666666667" style="169" customWidth="1"/>
    <col min="11" max="11" width="10.5" style="169" customWidth="1"/>
    <col min="12" max="12" width="20.8333333333333" style="169" customWidth="1"/>
    <col min="13" max="13" width="20.6666666666667" style="169" customWidth="1"/>
    <col min="14" max="14" width="16.8333333333333" style="169" customWidth="1"/>
    <col min="15" max="16382" width="20.825" style="169" customWidth="1"/>
    <col min="16383" max="16384" width="20.825" style="169"/>
  </cols>
  <sheetData>
    <row r="1" s="169" customFormat="1" ht="18" spans="1:14">
      <c r="A1" s="170" t="s">
        <v>110</v>
      </c>
      <c r="B1" s="170" t="s">
        <v>111</v>
      </c>
      <c r="C1" s="170" t="s">
        <v>112</v>
      </c>
      <c r="D1" s="170" t="s">
        <v>113</v>
      </c>
      <c r="E1" s="170" t="s">
        <v>114</v>
      </c>
      <c r="F1" s="170" t="s">
        <v>115</v>
      </c>
      <c r="G1" s="170" t="s">
        <v>116</v>
      </c>
      <c r="H1" s="170" t="s">
        <v>117</v>
      </c>
      <c r="I1" s="170" t="s">
        <v>118</v>
      </c>
      <c r="J1" s="170" t="s">
        <v>119</v>
      </c>
      <c r="K1" s="170" t="s">
        <v>120</v>
      </c>
      <c r="L1" s="170" t="s">
        <v>121</v>
      </c>
      <c r="M1" s="170" t="s">
        <v>122</v>
      </c>
      <c r="N1" s="170" t="s">
        <v>123</v>
      </c>
    </row>
    <row r="2" s="169" customFormat="1" ht="71" spans="1:14">
      <c r="A2" s="171" t="s">
        <v>124</v>
      </c>
      <c r="B2" s="172" t="s">
        <v>125</v>
      </c>
      <c r="C2" s="173" t="s">
        <v>126</v>
      </c>
      <c r="D2" s="173" t="s">
        <v>127</v>
      </c>
      <c r="E2" s="173" t="s">
        <v>128</v>
      </c>
      <c r="F2" s="173" t="s">
        <v>129</v>
      </c>
      <c r="G2" s="171" t="s">
        <v>130</v>
      </c>
      <c r="H2" s="175" t="s">
        <v>131</v>
      </c>
      <c r="I2" s="173" t="s">
        <v>132</v>
      </c>
      <c r="J2" s="173" t="s">
        <v>133</v>
      </c>
      <c r="K2" s="173"/>
      <c r="L2" s="173" t="s">
        <v>134</v>
      </c>
      <c r="M2" s="173" t="s">
        <v>135</v>
      </c>
      <c r="N2" s="173"/>
    </row>
    <row r="3" s="169" customFormat="1" ht="53" spans="1:14">
      <c r="A3" s="171" t="s">
        <v>124</v>
      </c>
      <c r="B3" s="172" t="s">
        <v>136</v>
      </c>
      <c r="C3" s="173" t="s">
        <v>137</v>
      </c>
      <c r="D3" s="173" t="s">
        <v>138</v>
      </c>
      <c r="E3" s="173" t="s">
        <v>139</v>
      </c>
      <c r="F3" s="173" t="s">
        <v>140</v>
      </c>
      <c r="G3" s="171" t="s">
        <v>130</v>
      </c>
      <c r="H3" s="175" t="s">
        <v>131</v>
      </c>
      <c r="I3" s="173" t="s">
        <v>141</v>
      </c>
      <c r="J3" s="173" t="s">
        <v>141</v>
      </c>
      <c r="K3" s="173"/>
      <c r="L3" s="173" t="s">
        <v>142</v>
      </c>
      <c r="M3" s="173" t="s">
        <v>143</v>
      </c>
      <c r="N3" s="173"/>
    </row>
    <row r="4" s="169" customFormat="1" ht="53" spans="1:14">
      <c r="A4" s="171" t="s">
        <v>124</v>
      </c>
      <c r="B4" s="172" t="s">
        <v>144</v>
      </c>
      <c r="C4" s="173" t="s">
        <v>145</v>
      </c>
      <c r="D4" s="173" t="s">
        <v>138</v>
      </c>
      <c r="E4" s="173" t="s">
        <v>146</v>
      </c>
      <c r="F4" s="173" t="s">
        <v>140</v>
      </c>
      <c r="G4" s="171" t="s">
        <v>147</v>
      </c>
      <c r="H4" s="175" t="s">
        <v>131</v>
      </c>
      <c r="I4" s="173" t="s">
        <v>148</v>
      </c>
      <c r="J4" s="173" t="s">
        <v>149</v>
      </c>
      <c r="K4" s="173"/>
      <c r="L4" s="173" t="s">
        <v>150</v>
      </c>
      <c r="M4" s="173" t="s">
        <v>151</v>
      </c>
      <c r="N4" s="173"/>
    </row>
    <row r="5" s="169" customFormat="1" ht="53" spans="1:14">
      <c r="A5" s="171" t="s">
        <v>124</v>
      </c>
      <c r="B5" s="172" t="s">
        <v>152</v>
      </c>
      <c r="C5" s="173" t="s">
        <v>153</v>
      </c>
      <c r="D5" s="173" t="s">
        <v>138</v>
      </c>
      <c r="E5" s="173" t="s">
        <v>154</v>
      </c>
      <c r="F5" s="173" t="s">
        <v>140</v>
      </c>
      <c r="G5" s="171" t="s">
        <v>130</v>
      </c>
      <c r="H5" s="175" t="s">
        <v>131</v>
      </c>
      <c r="I5" s="173" t="s">
        <v>155</v>
      </c>
      <c r="J5" s="173" t="s">
        <v>156</v>
      </c>
      <c r="K5" s="173"/>
      <c r="L5" s="173" t="s">
        <v>157</v>
      </c>
      <c r="M5" s="173" t="s">
        <v>143</v>
      </c>
      <c r="N5" s="173"/>
    </row>
    <row r="6" s="169" customFormat="1" ht="53" spans="1:14">
      <c r="A6" s="171" t="s">
        <v>124</v>
      </c>
      <c r="B6" s="172" t="s">
        <v>158</v>
      </c>
      <c r="C6" s="173" t="s">
        <v>159</v>
      </c>
      <c r="D6" s="173" t="s">
        <v>160</v>
      </c>
      <c r="E6" s="173" t="s">
        <v>161</v>
      </c>
      <c r="F6" s="173" t="s">
        <v>140</v>
      </c>
      <c r="G6" s="171" t="s">
        <v>130</v>
      </c>
      <c r="H6" s="175" t="s">
        <v>131</v>
      </c>
      <c r="I6" s="173" t="s">
        <v>162</v>
      </c>
      <c r="J6" s="173" t="s">
        <v>163</v>
      </c>
      <c r="K6" s="173"/>
      <c r="L6" s="173" t="s">
        <v>164</v>
      </c>
      <c r="M6" s="173" t="s">
        <v>165</v>
      </c>
      <c r="N6" s="173"/>
    </row>
    <row r="7" s="169" customFormat="1" ht="53" spans="1:14">
      <c r="A7" s="171" t="s">
        <v>124</v>
      </c>
      <c r="B7" s="172" t="s">
        <v>166</v>
      </c>
      <c r="C7" s="173" t="s">
        <v>167</v>
      </c>
      <c r="D7" s="173" t="s">
        <v>138</v>
      </c>
      <c r="E7" s="173" t="s">
        <v>154</v>
      </c>
      <c r="F7" s="173" t="s">
        <v>140</v>
      </c>
      <c r="G7" s="171" t="s">
        <v>130</v>
      </c>
      <c r="H7" s="175" t="s">
        <v>131</v>
      </c>
      <c r="I7" s="173" t="s">
        <v>168</v>
      </c>
      <c r="J7" s="173" t="s">
        <v>169</v>
      </c>
      <c r="K7" s="173"/>
      <c r="L7" s="173" t="s">
        <v>157</v>
      </c>
      <c r="M7" s="173" t="s">
        <v>143</v>
      </c>
      <c r="N7" s="173"/>
    </row>
    <row r="8" s="169" customFormat="1" ht="36" spans="1:14">
      <c r="A8" s="171" t="s">
        <v>124</v>
      </c>
      <c r="B8" s="172" t="s">
        <v>170</v>
      </c>
      <c r="C8" s="173" t="s">
        <v>171</v>
      </c>
      <c r="D8" s="173" t="s">
        <v>138</v>
      </c>
      <c r="E8" s="173" t="s">
        <v>172</v>
      </c>
      <c r="F8" s="173" t="s">
        <v>140</v>
      </c>
      <c r="G8" s="171" t="s">
        <v>130</v>
      </c>
      <c r="H8" s="175" t="s">
        <v>131</v>
      </c>
      <c r="I8" s="173" t="s">
        <v>173</v>
      </c>
      <c r="J8" s="173" t="s">
        <v>174</v>
      </c>
      <c r="K8" s="173"/>
      <c r="L8" s="173"/>
      <c r="M8" s="173" t="s">
        <v>175</v>
      </c>
      <c r="N8" s="173"/>
    </row>
    <row r="9" s="169" customFormat="1" ht="53" spans="1:14">
      <c r="A9" s="171" t="s">
        <v>124</v>
      </c>
      <c r="B9" s="172" t="s">
        <v>176</v>
      </c>
      <c r="C9" s="173" t="s">
        <v>177</v>
      </c>
      <c r="D9" s="173" t="s">
        <v>127</v>
      </c>
      <c r="E9" s="173" t="s">
        <v>178</v>
      </c>
      <c r="F9" s="173" t="s">
        <v>140</v>
      </c>
      <c r="G9" s="171" t="s">
        <v>147</v>
      </c>
      <c r="H9" s="175" t="s">
        <v>131</v>
      </c>
      <c r="I9" s="173" t="s">
        <v>179</v>
      </c>
      <c r="J9" s="173" t="s">
        <v>180</v>
      </c>
      <c r="K9" s="173"/>
      <c r="L9" s="173" t="s">
        <v>181</v>
      </c>
      <c r="M9" s="173" t="s">
        <v>182</v>
      </c>
      <c r="N9" s="173"/>
    </row>
    <row r="10" s="169" customFormat="1" ht="53" spans="1:14">
      <c r="A10" s="171" t="s">
        <v>124</v>
      </c>
      <c r="B10" s="172" t="s">
        <v>183</v>
      </c>
      <c r="C10" s="173" t="s">
        <v>184</v>
      </c>
      <c r="D10" s="173" t="s">
        <v>138</v>
      </c>
      <c r="E10" s="173" t="s">
        <v>139</v>
      </c>
      <c r="F10" s="173" t="s">
        <v>140</v>
      </c>
      <c r="G10" s="171" t="s">
        <v>185</v>
      </c>
      <c r="H10" s="175" t="s">
        <v>131</v>
      </c>
      <c r="I10" s="173" t="s">
        <v>186</v>
      </c>
      <c r="J10" s="173" t="s">
        <v>187</v>
      </c>
      <c r="K10" s="173"/>
      <c r="L10" s="173" t="s">
        <v>188</v>
      </c>
      <c r="M10" s="173" t="s">
        <v>189</v>
      </c>
      <c r="N10" s="173" t="s">
        <v>190</v>
      </c>
    </row>
    <row r="11" s="169" customFormat="1" ht="106" spans="1:14">
      <c r="A11" s="171" t="s">
        <v>124</v>
      </c>
      <c r="B11" s="172" t="s">
        <v>191</v>
      </c>
      <c r="C11" s="174" t="s">
        <v>192</v>
      </c>
      <c r="D11" s="173" t="s">
        <v>127</v>
      </c>
      <c r="E11" s="173" t="s">
        <v>193</v>
      </c>
      <c r="F11" s="173" t="s">
        <v>140</v>
      </c>
      <c r="G11" s="171" t="s">
        <v>147</v>
      </c>
      <c r="H11" s="175" t="s">
        <v>131</v>
      </c>
      <c r="I11" s="173" t="s">
        <v>194</v>
      </c>
      <c r="J11" s="173" t="s">
        <v>195</v>
      </c>
      <c r="K11" s="173"/>
      <c r="L11" s="173" t="s">
        <v>181</v>
      </c>
      <c r="M11" s="173" t="s">
        <v>196</v>
      </c>
      <c r="N11" s="173"/>
    </row>
    <row r="12" s="169" customFormat="1" ht="71" spans="1:14">
      <c r="A12" s="171" t="s">
        <v>124</v>
      </c>
      <c r="B12" s="172" t="s">
        <v>197</v>
      </c>
      <c r="C12" s="173" t="s">
        <v>198</v>
      </c>
      <c r="D12" s="173" t="s">
        <v>138</v>
      </c>
      <c r="E12" s="173" t="s">
        <v>199</v>
      </c>
      <c r="F12" s="173" t="s">
        <v>140</v>
      </c>
      <c r="G12" s="171" t="s">
        <v>185</v>
      </c>
      <c r="H12" s="175" t="s">
        <v>131</v>
      </c>
      <c r="I12" s="173" t="s">
        <v>200</v>
      </c>
      <c r="J12" s="173" t="s">
        <v>201</v>
      </c>
      <c r="K12" s="173"/>
      <c r="L12" s="173" t="s">
        <v>157</v>
      </c>
      <c r="M12" s="173" t="s">
        <v>202</v>
      </c>
      <c r="N12" s="173" t="s">
        <v>190</v>
      </c>
    </row>
    <row r="13" s="169" customFormat="1" ht="88" spans="1:14">
      <c r="A13" s="171" t="s">
        <v>124</v>
      </c>
      <c r="B13" s="172" t="s">
        <v>203</v>
      </c>
      <c r="C13" s="174" t="s">
        <v>204</v>
      </c>
      <c r="D13" s="173" t="s">
        <v>205</v>
      </c>
      <c r="E13" s="173" t="s">
        <v>193</v>
      </c>
      <c r="F13" s="173" t="s">
        <v>140</v>
      </c>
      <c r="G13" s="171" t="s">
        <v>147</v>
      </c>
      <c r="H13" s="175" t="s">
        <v>131</v>
      </c>
      <c r="I13" s="173" t="s">
        <v>206</v>
      </c>
      <c r="J13" s="173" t="s">
        <v>207</v>
      </c>
      <c r="K13" s="173"/>
      <c r="L13" s="173" t="s">
        <v>181</v>
      </c>
      <c r="M13" s="173" t="s">
        <v>208</v>
      </c>
      <c r="N13" s="173"/>
    </row>
    <row r="14" s="169" customFormat="1" ht="71" spans="1:14">
      <c r="A14" s="171" t="s">
        <v>124</v>
      </c>
      <c r="B14" s="172" t="s">
        <v>209</v>
      </c>
      <c r="C14" s="173" t="s">
        <v>210</v>
      </c>
      <c r="D14" s="173" t="s">
        <v>205</v>
      </c>
      <c r="E14" s="173" t="s">
        <v>193</v>
      </c>
      <c r="F14" s="173" t="s">
        <v>140</v>
      </c>
      <c r="G14" s="171" t="s">
        <v>185</v>
      </c>
      <c r="H14" s="175" t="s">
        <v>131</v>
      </c>
      <c r="I14" s="173" t="s">
        <v>211</v>
      </c>
      <c r="J14" s="173" t="s">
        <v>212</v>
      </c>
      <c r="K14" s="173"/>
      <c r="L14" s="173" t="s">
        <v>181</v>
      </c>
      <c r="M14" s="173" t="s">
        <v>213</v>
      </c>
      <c r="N14" s="173" t="s">
        <v>214</v>
      </c>
    </row>
    <row r="15" s="169" customFormat="1" ht="53" spans="1:14">
      <c r="A15" s="171" t="s">
        <v>124</v>
      </c>
      <c r="B15" s="172" t="s">
        <v>215</v>
      </c>
      <c r="C15" s="173" t="s">
        <v>216</v>
      </c>
      <c r="D15" s="173" t="s">
        <v>138</v>
      </c>
      <c r="E15" s="173" t="s">
        <v>139</v>
      </c>
      <c r="F15" s="173" t="s">
        <v>140</v>
      </c>
      <c r="G15" s="171" t="s">
        <v>185</v>
      </c>
      <c r="H15" s="175" t="s">
        <v>131</v>
      </c>
      <c r="I15" s="173" t="s">
        <v>217</v>
      </c>
      <c r="J15" s="173" t="s">
        <v>218</v>
      </c>
      <c r="K15" s="173"/>
      <c r="L15" s="173" t="s">
        <v>219</v>
      </c>
      <c r="M15" s="173" t="s">
        <v>143</v>
      </c>
      <c r="N15" s="173" t="s">
        <v>190</v>
      </c>
    </row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</sheetData>
  <hyperlinks>
    <hyperlink ref="B2" r:id="rId1" display="AW2-17633"/>
    <hyperlink ref="B3" r:id="rId2" display="AW2-17620"/>
    <hyperlink ref="B4" r:id="rId3" display="AW2-17555"/>
    <hyperlink ref="B5" r:id="rId4" display="AW2-17528"/>
    <hyperlink ref="B6" r:id="rId5" display="AW2-17482"/>
    <hyperlink ref="B7" r:id="rId6" display="AW2-17441"/>
    <hyperlink ref="B8" r:id="rId7" display="AW2-17370"/>
    <hyperlink ref="B9" r:id="rId8" display="AW2-13921"/>
    <hyperlink ref="B10" r:id="rId9" display="AW2-13536"/>
    <hyperlink ref="B11" r:id="rId10" display="AW2-13029"/>
    <hyperlink ref="B12" r:id="rId11" display="AW2-12959"/>
    <hyperlink ref="B13" r:id="rId12" display="AW2-12192"/>
    <hyperlink ref="B14" r:id="rId13" display="AW2-9032"/>
    <hyperlink ref="B15" r:id="rId14" display="AW2-7528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9" sqref="A19"/>
    </sheetView>
  </sheetViews>
  <sheetFormatPr defaultColWidth="9.06666666666667" defaultRowHeight="17.6" outlineLevelRow="7"/>
  <cols>
    <col min="1" max="1" width="115.8" customWidth="1"/>
    <col min="2" max="2" width="5.46666666666667" customWidth="1"/>
    <col min="3" max="3" width="9.46666666666667" customWidth="1"/>
  </cols>
  <sheetData>
    <row r="1" spans="1:9">
      <c r="A1" s="166" t="s">
        <v>220</v>
      </c>
      <c r="B1" s="166" t="s">
        <v>221</v>
      </c>
      <c r="C1" s="166" t="s">
        <v>222</v>
      </c>
      <c r="D1" s="27"/>
      <c r="E1" s="27"/>
      <c r="F1" s="27"/>
      <c r="G1" s="27"/>
      <c r="H1" s="27"/>
      <c r="I1" s="27"/>
    </row>
    <row r="2" ht="25" customHeight="1" spans="1:9">
      <c r="A2" s="167" t="s">
        <v>223</v>
      </c>
      <c r="B2" s="167" t="s">
        <v>224</v>
      </c>
      <c r="C2" s="167" t="s">
        <v>62</v>
      </c>
      <c r="D2" s="27"/>
      <c r="E2" s="27"/>
      <c r="F2" s="27"/>
      <c r="G2" s="27"/>
      <c r="H2" s="27"/>
      <c r="I2" s="27"/>
    </row>
    <row r="3" ht="25" customHeight="1" spans="1:9">
      <c r="A3" s="167" t="s">
        <v>225</v>
      </c>
      <c r="B3" s="167" t="s">
        <v>224</v>
      </c>
      <c r="C3" s="167" t="s">
        <v>62</v>
      </c>
      <c r="D3" s="27"/>
      <c r="E3" s="27"/>
      <c r="F3" s="27"/>
      <c r="G3" s="27"/>
      <c r="H3" s="27"/>
      <c r="I3" s="27"/>
    </row>
    <row r="4" ht="36" spans="1:9">
      <c r="A4" s="168" t="s">
        <v>226</v>
      </c>
      <c r="B4" s="167" t="s">
        <v>224</v>
      </c>
      <c r="C4" s="167" t="s">
        <v>62</v>
      </c>
      <c r="D4" s="27"/>
      <c r="E4" s="27"/>
      <c r="F4" s="27"/>
      <c r="G4" s="27"/>
      <c r="H4" s="27"/>
      <c r="I4" s="27"/>
    </row>
    <row r="5" ht="25" customHeight="1" spans="1:9">
      <c r="A5" s="167" t="s">
        <v>227</v>
      </c>
      <c r="B5" s="167" t="s">
        <v>224</v>
      </c>
      <c r="C5" s="167" t="s">
        <v>62</v>
      </c>
      <c r="D5" s="27"/>
      <c r="E5" s="27"/>
      <c r="F5" s="27"/>
      <c r="G5" s="27"/>
      <c r="H5" s="27"/>
      <c r="I5" s="27"/>
    </row>
    <row r="6" ht="25" customHeight="1" spans="1:9">
      <c r="A6" s="167" t="s">
        <v>228</v>
      </c>
      <c r="B6" s="167" t="s">
        <v>224</v>
      </c>
      <c r="C6" s="167" t="s">
        <v>62</v>
      </c>
      <c r="D6" s="27"/>
      <c r="E6" s="27"/>
      <c r="F6" s="27"/>
      <c r="G6" s="27"/>
      <c r="H6" s="27"/>
      <c r="I6" s="27"/>
    </row>
    <row r="7" ht="25" customHeight="1" spans="1:9">
      <c r="A7" s="167" t="s">
        <v>229</v>
      </c>
      <c r="B7" s="167" t="s">
        <v>224</v>
      </c>
      <c r="C7" s="167" t="s">
        <v>62</v>
      </c>
      <c r="D7" s="27"/>
      <c r="E7" s="27"/>
      <c r="F7" s="27"/>
      <c r="G7" s="27"/>
      <c r="H7" s="27"/>
      <c r="I7" s="27"/>
    </row>
    <row r="8" ht="25" customHeight="1" spans="1:3">
      <c r="A8" s="167" t="s">
        <v>230</v>
      </c>
      <c r="B8" s="167" t="s">
        <v>224</v>
      </c>
      <c r="C8" s="167" t="s">
        <v>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22" sqref="G22"/>
    </sheetView>
  </sheetViews>
  <sheetFormatPr defaultColWidth="11" defaultRowHeight="17.6"/>
  <cols>
    <col min="1" max="1" width="10.8333333333333" customWidth="1"/>
    <col min="2" max="3" width="11.5" customWidth="1"/>
    <col min="4" max="4" width="19.5" customWidth="1"/>
    <col min="5" max="5" width="15.5" customWidth="1"/>
    <col min="6" max="6" width="10.8333333333333" customWidth="1"/>
    <col min="7" max="7" width="19.5" customWidth="1"/>
    <col min="8" max="8" width="10.8333333333333" customWidth="1"/>
    <col min="9" max="9" width="86.3333333333333" customWidth="1"/>
    <col min="10" max="17" width="10.8333333333333" customWidth="1"/>
  </cols>
  <sheetData>
    <row r="1" spans="1:9">
      <c r="A1" s="164" t="s">
        <v>231</v>
      </c>
      <c r="B1" s="164" t="s">
        <v>222</v>
      </c>
      <c r="C1" s="164" t="s">
        <v>232</v>
      </c>
      <c r="D1" s="164" t="s">
        <v>233</v>
      </c>
      <c r="E1" s="164" t="s">
        <v>234</v>
      </c>
      <c r="F1" s="164" t="s">
        <v>235</v>
      </c>
      <c r="G1" s="164" t="s">
        <v>236</v>
      </c>
      <c r="H1" s="164" t="s">
        <v>237</v>
      </c>
      <c r="I1" s="164" t="s">
        <v>238</v>
      </c>
    </row>
    <row r="2" spans="1:9">
      <c r="A2" s="164">
        <v>1</v>
      </c>
      <c r="B2" s="164" t="s">
        <v>66</v>
      </c>
      <c r="C2" s="164">
        <v>47</v>
      </c>
      <c r="D2" s="164">
        <v>40</v>
      </c>
      <c r="E2" s="164">
        <v>40</v>
      </c>
      <c r="F2" s="165">
        <v>1</v>
      </c>
      <c r="G2" s="164">
        <v>38</v>
      </c>
      <c r="H2" s="165">
        <v>0.95</v>
      </c>
      <c r="I2" s="164"/>
    </row>
    <row r="3" spans="1:9">
      <c r="A3" s="164">
        <v>3</v>
      </c>
      <c r="B3" s="164" t="s">
        <v>97</v>
      </c>
      <c r="C3" s="164">
        <v>31</v>
      </c>
      <c r="D3" s="164">
        <v>20</v>
      </c>
      <c r="E3" s="164">
        <v>15</v>
      </c>
      <c r="F3" s="165">
        <v>0.75</v>
      </c>
      <c r="G3" s="164">
        <v>14</v>
      </c>
      <c r="H3" s="165">
        <v>0.933333333333333</v>
      </c>
      <c r="I3" s="164" t="s">
        <v>239</v>
      </c>
    </row>
    <row r="4" spans="1:9">
      <c r="A4" s="164">
        <v>4</v>
      </c>
      <c r="B4" s="164" t="s">
        <v>240</v>
      </c>
      <c r="C4" s="164">
        <v>9</v>
      </c>
      <c r="D4" s="164">
        <v>7</v>
      </c>
      <c r="E4" s="164">
        <v>6</v>
      </c>
      <c r="F4" s="165">
        <v>0.857142857142857</v>
      </c>
      <c r="G4" s="164">
        <v>6</v>
      </c>
      <c r="H4" s="165">
        <v>1</v>
      </c>
      <c r="I4" s="164" t="s">
        <v>241</v>
      </c>
    </row>
    <row r="5" spans="1:9">
      <c r="A5" s="164">
        <v>5</v>
      </c>
      <c r="B5" s="164" t="s">
        <v>242</v>
      </c>
      <c r="C5" s="164">
        <v>17</v>
      </c>
      <c r="D5" s="164">
        <v>15</v>
      </c>
      <c r="E5" s="164">
        <v>15</v>
      </c>
      <c r="F5" s="165">
        <v>1</v>
      </c>
      <c r="G5" s="164">
        <v>15</v>
      </c>
      <c r="H5" s="165">
        <v>1</v>
      </c>
      <c r="I5" s="164"/>
    </row>
    <row r="6" spans="1:9">
      <c r="A6" s="164">
        <v>6</v>
      </c>
      <c r="B6" s="164" t="s">
        <v>78</v>
      </c>
      <c r="C6" s="164">
        <v>2</v>
      </c>
      <c r="D6" s="164">
        <v>2</v>
      </c>
      <c r="E6" s="164">
        <v>2</v>
      </c>
      <c r="F6" s="165">
        <v>1</v>
      </c>
      <c r="G6" s="164">
        <v>2</v>
      </c>
      <c r="H6" s="165">
        <v>1</v>
      </c>
      <c r="I6" s="164"/>
    </row>
    <row r="7" spans="1:9">
      <c r="A7" s="164">
        <v>7</v>
      </c>
      <c r="B7" s="164" t="s">
        <v>80</v>
      </c>
      <c r="C7" s="164">
        <v>18</v>
      </c>
      <c r="D7" s="164">
        <v>17</v>
      </c>
      <c r="E7" s="164">
        <v>17</v>
      </c>
      <c r="F7" s="165">
        <v>1</v>
      </c>
      <c r="G7" s="164">
        <v>17</v>
      </c>
      <c r="H7" s="165">
        <v>1</v>
      </c>
      <c r="I7" s="164"/>
    </row>
    <row r="8" spans="1:9">
      <c r="A8" s="164">
        <v>8</v>
      </c>
      <c r="B8" s="164" t="s">
        <v>64</v>
      </c>
      <c r="C8" s="164">
        <v>83</v>
      </c>
      <c r="D8" s="164">
        <v>71</v>
      </c>
      <c r="E8" s="164">
        <v>71</v>
      </c>
      <c r="F8" s="165">
        <v>1</v>
      </c>
      <c r="G8" s="164">
        <v>70</v>
      </c>
      <c r="H8" s="165">
        <v>0.985915492957746</v>
      </c>
      <c r="I8" s="164"/>
    </row>
    <row r="9" spans="1:9">
      <c r="A9" s="164">
        <v>9</v>
      </c>
      <c r="B9" s="164" t="s">
        <v>68</v>
      </c>
      <c r="C9" s="164">
        <v>8</v>
      </c>
      <c r="D9" s="164">
        <v>8</v>
      </c>
      <c r="E9" s="164">
        <v>8</v>
      </c>
      <c r="F9" s="165">
        <v>1</v>
      </c>
      <c r="G9" s="164">
        <v>8</v>
      </c>
      <c r="H9" s="165">
        <v>1</v>
      </c>
      <c r="I9" s="164"/>
    </row>
    <row r="10" spans="1:9">
      <c r="A10" s="164">
        <v>10</v>
      </c>
      <c r="B10" s="164" t="s">
        <v>69</v>
      </c>
      <c r="C10" s="164">
        <v>62</v>
      </c>
      <c r="D10" s="164">
        <v>62</v>
      </c>
      <c r="E10" s="164">
        <v>60</v>
      </c>
      <c r="F10" s="165">
        <v>0.967741935483871</v>
      </c>
      <c r="G10" s="164">
        <v>60</v>
      </c>
      <c r="H10" s="165">
        <v>1</v>
      </c>
      <c r="I10" s="164"/>
    </row>
    <row r="11" spans="1:9">
      <c r="A11" s="164">
        <v>11</v>
      </c>
      <c r="B11" s="164" t="s">
        <v>70</v>
      </c>
      <c r="C11" s="164">
        <v>23</v>
      </c>
      <c r="D11" s="164">
        <v>23</v>
      </c>
      <c r="E11" s="164">
        <v>23</v>
      </c>
      <c r="F11" s="165">
        <v>1</v>
      </c>
      <c r="G11" s="164">
        <v>23</v>
      </c>
      <c r="H11" s="165">
        <v>1</v>
      </c>
      <c r="I11" s="164"/>
    </row>
    <row r="12" spans="1:9">
      <c r="A12" s="164">
        <v>12</v>
      </c>
      <c r="B12" s="164" t="s">
        <v>71</v>
      </c>
      <c r="C12" s="164">
        <v>39</v>
      </c>
      <c r="D12" s="164">
        <v>37</v>
      </c>
      <c r="E12" s="164">
        <v>37</v>
      </c>
      <c r="F12" s="165">
        <v>1</v>
      </c>
      <c r="G12" s="164">
        <v>36</v>
      </c>
      <c r="H12" s="165">
        <v>0.972972972972973</v>
      </c>
      <c r="I12" s="164" t="s">
        <v>243</v>
      </c>
    </row>
    <row r="13" spans="1:9">
      <c r="A13" s="164">
        <v>13</v>
      </c>
      <c r="B13" s="164" t="s">
        <v>62</v>
      </c>
      <c r="C13" s="164">
        <v>173</v>
      </c>
      <c r="D13" s="164">
        <v>160</v>
      </c>
      <c r="E13" s="164">
        <v>154</v>
      </c>
      <c r="F13" s="165">
        <v>0.9625</v>
      </c>
      <c r="G13" s="164">
        <v>146</v>
      </c>
      <c r="H13" s="165">
        <v>0.948051948051948</v>
      </c>
      <c r="I13" s="164" t="s">
        <v>244</v>
      </c>
    </row>
    <row r="14" spans="1:9">
      <c r="A14" s="164">
        <v>14</v>
      </c>
      <c r="B14" s="164" t="s">
        <v>74</v>
      </c>
      <c r="C14" s="164">
        <v>16</v>
      </c>
      <c r="D14" s="164">
        <v>11</v>
      </c>
      <c r="E14" s="164">
        <v>11</v>
      </c>
      <c r="F14" s="165">
        <v>1</v>
      </c>
      <c r="G14" s="164">
        <v>11</v>
      </c>
      <c r="H14" s="165">
        <v>1</v>
      </c>
      <c r="I14" s="164"/>
    </row>
    <row r="15" spans="1:9">
      <c r="A15" s="164">
        <v>15</v>
      </c>
      <c r="B15" s="164" t="s">
        <v>188</v>
      </c>
      <c r="C15" s="164">
        <v>43</v>
      </c>
      <c r="D15" s="164">
        <v>43</v>
      </c>
      <c r="E15" s="164">
        <v>42</v>
      </c>
      <c r="F15" s="165">
        <v>0.976744186046512</v>
      </c>
      <c r="G15" s="164">
        <v>42</v>
      </c>
      <c r="H15" s="165">
        <v>1</v>
      </c>
      <c r="I15" s="164" t="s">
        <v>245</v>
      </c>
    </row>
    <row r="16" spans="1:9">
      <c r="A16" s="164"/>
      <c r="B16" s="164"/>
      <c r="C16" s="164">
        <v>571</v>
      </c>
      <c r="D16" s="164">
        <v>516</v>
      </c>
      <c r="E16" s="164">
        <v>501</v>
      </c>
      <c r="F16" s="165">
        <v>0.970930232558139</v>
      </c>
      <c r="G16" s="164">
        <v>488</v>
      </c>
      <c r="H16" s="165">
        <v>0.974051896207585</v>
      </c>
      <c r="I16" s="164"/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312"/>
  <sheetViews>
    <sheetView topLeftCell="A86" workbookViewId="0">
      <pane xSplit="2" topLeftCell="S1" activePane="topRight" state="frozen"/>
      <selection/>
      <selection pane="topRight" activeCell="AN110" sqref="AN110"/>
    </sheetView>
  </sheetViews>
  <sheetFormatPr defaultColWidth="11" defaultRowHeight="17.6"/>
  <cols>
    <col min="1" max="1" width="10.8333333333333" style="124" customWidth="1"/>
    <col min="2" max="2" width="33.3333333333333" style="124" customWidth="1"/>
    <col min="3" max="5" width="10.8333333333333" style="124" customWidth="1"/>
    <col min="6" max="16" width="11" hidden="1" customWidth="1"/>
    <col min="17" max="22" width="10.8333333333333" style="124" customWidth="1"/>
    <col min="23" max="27" width="10.8333333333333" style="124" hidden="1" customWidth="1"/>
    <col min="28" max="38" width="11" hidden="1" customWidth="1"/>
    <col min="39" max="82" width="10.8333333333333" style="124" customWidth="1"/>
    <col min="83" max="16384" width="10.8333333333333" style="124"/>
  </cols>
  <sheetData>
    <row r="1" spans="1:82">
      <c r="A1" s="125" t="s">
        <v>31</v>
      </c>
      <c r="B1" s="125"/>
      <c r="C1" s="125"/>
      <c r="D1" s="125"/>
      <c r="E1" s="125"/>
      <c r="F1" s="144" t="s">
        <v>246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8" t="s">
        <v>247</v>
      </c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53" t="s">
        <v>248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4" t="s">
        <v>249</v>
      </c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 t="s">
        <v>250</v>
      </c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 t="s">
        <v>251</v>
      </c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 t="s">
        <v>252</v>
      </c>
      <c r="BU1" s="154"/>
      <c r="BV1" s="154"/>
      <c r="BW1" s="154"/>
      <c r="BX1" s="154"/>
      <c r="BY1" s="154"/>
      <c r="BZ1" s="154"/>
      <c r="CA1" s="154"/>
      <c r="CB1" s="154"/>
      <c r="CC1" s="154"/>
      <c r="CD1" s="154"/>
    </row>
    <row r="2" spans="1:82">
      <c r="A2" s="126" t="s">
        <v>253</v>
      </c>
      <c r="B2" s="127" t="s">
        <v>254</v>
      </c>
      <c r="C2" s="127" t="s">
        <v>255</v>
      </c>
      <c r="D2" s="127" t="s">
        <v>256</v>
      </c>
      <c r="E2" s="127" t="s">
        <v>257</v>
      </c>
      <c r="F2" s="145" t="s">
        <v>258</v>
      </c>
      <c r="G2" s="145" t="s">
        <v>259</v>
      </c>
      <c r="H2" s="145" t="s">
        <v>260</v>
      </c>
      <c r="I2" s="145" t="s">
        <v>261</v>
      </c>
      <c r="J2" s="145" t="s">
        <v>262</v>
      </c>
      <c r="K2" s="145" t="s">
        <v>263</v>
      </c>
      <c r="L2" s="145" t="s">
        <v>264</v>
      </c>
      <c r="M2" s="145" t="s">
        <v>265</v>
      </c>
      <c r="N2" s="145" t="s">
        <v>266</v>
      </c>
      <c r="O2" s="145" t="s">
        <v>267</v>
      </c>
      <c r="P2" s="147" t="s">
        <v>268</v>
      </c>
      <c r="Q2" s="149" t="s">
        <v>258</v>
      </c>
      <c r="R2" s="150" t="s">
        <v>259</v>
      </c>
      <c r="S2" s="150" t="s">
        <v>260</v>
      </c>
      <c r="T2" s="150" t="s">
        <v>261</v>
      </c>
      <c r="U2" s="150" t="s">
        <v>262</v>
      </c>
      <c r="V2" s="150" t="s">
        <v>263</v>
      </c>
      <c r="W2" s="150" t="s">
        <v>264</v>
      </c>
      <c r="X2" s="150" t="s">
        <v>265</v>
      </c>
      <c r="Y2" s="150" t="s">
        <v>266</v>
      </c>
      <c r="Z2" s="150" t="s">
        <v>267</v>
      </c>
      <c r="AA2" s="150" t="s">
        <v>268</v>
      </c>
      <c r="AB2" s="145" t="s">
        <v>258</v>
      </c>
      <c r="AC2" s="145" t="s">
        <v>259</v>
      </c>
      <c r="AD2" s="145" t="s">
        <v>260</v>
      </c>
      <c r="AE2" s="145" t="s">
        <v>261</v>
      </c>
      <c r="AF2" s="145" t="s">
        <v>262</v>
      </c>
      <c r="AG2" s="145" t="s">
        <v>263</v>
      </c>
      <c r="AH2" s="145" t="s">
        <v>264</v>
      </c>
      <c r="AI2" s="145" t="s">
        <v>265</v>
      </c>
      <c r="AJ2" s="145" t="s">
        <v>266</v>
      </c>
      <c r="AK2" s="145" t="s">
        <v>267</v>
      </c>
      <c r="AL2" s="145" t="s">
        <v>268</v>
      </c>
      <c r="AM2" s="150" t="s">
        <v>258</v>
      </c>
      <c r="AN2" s="150" t="s">
        <v>259</v>
      </c>
      <c r="AO2" s="150" t="s">
        <v>260</v>
      </c>
      <c r="AP2" s="150" t="s">
        <v>261</v>
      </c>
      <c r="AQ2" s="150" t="s">
        <v>262</v>
      </c>
      <c r="AR2" s="150" t="s">
        <v>263</v>
      </c>
      <c r="AS2" s="150" t="s">
        <v>264</v>
      </c>
      <c r="AT2" s="150" t="s">
        <v>265</v>
      </c>
      <c r="AU2" s="150" t="s">
        <v>266</v>
      </c>
      <c r="AV2" s="150" t="s">
        <v>267</v>
      </c>
      <c r="AW2" s="150" t="s">
        <v>268</v>
      </c>
      <c r="AX2" s="150" t="s">
        <v>258</v>
      </c>
      <c r="AY2" s="150" t="s">
        <v>259</v>
      </c>
      <c r="AZ2" s="150" t="s">
        <v>260</v>
      </c>
      <c r="BA2" s="150" t="s">
        <v>261</v>
      </c>
      <c r="BB2" s="150" t="s">
        <v>262</v>
      </c>
      <c r="BC2" s="150" t="s">
        <v>263</v>
      </c>
      <c r="BD2" s="150" t="s">
        <v>264</v>
      </c>
      <c r="BE2" s="150" t="s">
        <v>265</v>
      </c>
      <c r="BF2" s="150" t="s">
        <v>266</v>
      </c>
      <c r="BG2" s="150" t="s">
        <v>267</v>
      </c>
      <c r="BH2" s="150" t="s">
        <v>268</v>
      </c>
      <c r="BI2" s="150" t="s">
        <v>258</v>
      </c>
      <c r="BJ2" s="150" t="s">
        <v>259</v>
      </c>
      <c r="BK2" s="150" t="s">
        <v>260</v>
      </c>
      <c r="BL2" s="150" t="s">
        <v>261</v>
      </c>
      <c r="BM2" s="150" t="s">
        <v>262</v>
      </c>
      <c r="BN2" s="150" t="s">
        <v>263</v>
      </c>
      <c r="BO2" s="150" t="s">
        <v>264</v>
      </c>
      <c r="BP2" s="150" t="s">
        <v>265</v>
      </c>
      <c r="BQ2" s="150" t="s">
        <v>266</v>
      </c>
      <c r="BR2" s="150" t="s">
        <v>267</v>
      </c>
      <c r="BS2" s="150" t="s">
        <v>268</v>
      </c>
      <c r="BT2" s="150" t="s">
        <v>258</v>
      </c>
      <c r="BU2" s="150" t="s">
        <v>259</v>
      </c>
      <c r="BV2" s="150" t="s">
        <v>260</v>
      </c>
      <c r="BW2" s="150" t="s">
        <v>261</v>
      </c>
      <c r="BX2" s="150" t="s">
        <v>262</v>
      </c>
      <c r="BY2" s="150" t="s">
        <v>263</v>
      </c>
      <c r="BZ2" s="150" t="s">
        <v>264</v>
      </c>
      <c r="CA2" s="150" t="s">
        <v>265</v>
      </c>
      <c r="CB2" s="150" t="s">
        <v>266</v>
      </c>
      <c r="CC2" s="150" t="s">
        <v>267</v>
      </c>
      <c r="CD2" s="150" t="s">
        <v>268</v>
      </c>
    </row>
    <row r="3" customFormat="1" hidden="1" spans="1:82">
      <c r="A3" s="128" t="s">
        <v>269</v>
      </c>
      <c r="B3" s="5" t="s">
        <v>270</v>
      </c>
      <c r="C3" s="6" t="s">
        <v>271</v>
      </c>
      <c r="D3" s="5" t="s">
        <v>272</v>
      </c>
      <c r="E3" s="6" t="s">
        <v>273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customFormat="1" hidden="1" spans="1:82">
      <c r="A4" s="129" t="s">
        <v>274</v>
      </c>
      <c r="B4" s="130" t="s">
        <v>275</v>
      </c>
      <c r="C4" s="6" t="s">
        <v>271</v>
      </c>
      <c r="D4" s="130" t="s">
        <v>276</v>
      </c>
      <c r="E4" s="6" t="s">
        <v>273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customFormat="1" hidden="1" spans="1:82">
      <c r="A5" s="129"/>
      <c r="B5" s="130" t="s">
        <v>277</v>
      </c>
      <c r="C5" s="6" t="s">
        <v>278</v>
      </c>
      <c r="D5" s="130" t="s">
        <v>276</v>
      </c>
      <c r="E5" s="6" t="s">
        <v>273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customFormat="1" hidden="1" spans="1:82">
      <c r="A6" s="131" t="s">
        <v>279</v>
      </c>
      <c r="B6" s="132" t="s">
        <v>280</v>
      </c>
      <c r="C6" s="6" t="s">
        <v>271</v>
      </c>
      <c r="D6" s="132" t="s">
        <v>281</v>
      </c>
      <c r="E6" s="6" t="s">
        <v>273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customFormat="1" hidden="1" spans="1:82">
      <c r="A7" s="131"/>
      <c r="B7" s="132" t="s">
        <v>282</v>
      </c>
      <c r="C7" s="6" t="s">
        <v>278</v>
      </c>
      <c r="D7" s="132" t="s">
        <v>281</v>
      </c>
      <c r="E7" s="6" t="s">
        <v>273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customFormat="1" hidden="1" spans="1:82">
      <c r="A8" s="131" t="s">
        <v>283</v>
      </c>
      <c r="B8" s="132" t="s">
        <v>280</v>
      </c>
      <c r="C8" s="6" t="s">
        <v>271</v>
      </c>
      <c r="D8" s="132" t="s">
        <v>284</v>
      </c>
      <c r="E8" s="6" t="s">
        <v>273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customFormat="1" hidden="1" spans="1:82">
      <c r="A9" s="131"/>
      <c r="B9" s="132" t="s">
        <v>282</v>
      </c>
      <c r="C9" s="6" t="s">
        <v>278</v>
      </c>
      <c r="D9" s="132" t="s">
        <v>284</v>
      </c>
      <c r="E9" s="6" t="s">
        <v>273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customFormat="1" hidden="1" spans="1:82">
      <c r="A10" s="133" t="s">
        <v>285</v>
      </c>
      <c r="B10" s="134" t="s">
        <v>286</v>
      </c>
      <c r="C10" s="135" t="s">
        <v>271</v>
      </c>
      <c r="D10" s="134" t="s">
        <v>287</v>
      </c>
      <c r="E10" s="135" t="s">
        <v>273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</row>
    <row r="11" customFormat="1" hidden="1" spans="1:82">
      <c r="A11" s="133"/>
      <c r="B11" s="134" t="s">
        <v>286</v>
      </c>
      <c r="C11" s="135" t="s">
        <v>278</v>
      </c>
      <c r="D11" s="134" t="s">
        <v>287</v>
      </c>
      <c r="E11" s="135" t="s">
        <v>273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</row>
    <row r="12" customFormat="1" hidden="1" spans="1:82">
      <c r="A12" s="131" t="s">
        <v>288</v>
      </c>
      <c r="B12" s="132" t="s">
        <v>282</v>
      </c>
      <c r="C12" s="6" t="s">
        <v>278</v>
      </c>
      <c r="D12" s="132" t="s">
        <v>289</v>
      </c>
      <c r="E12" s="6" t="s">
        <v>273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customFormat="1" hidden="1" spans="1:82">
      <c r="A13" s="131" t="s">
        <v>290</v>
      </c>
      <c r="B13" s="132" t="s">
        <v>280</v>
      </c>
      <c r="C13" s="6" t="s">
        <v>271</v>
      </c>
      <c r="D13" s="132" t="s">
        <v>291</v>
      </c>
      <c r="E13" s="6" t="s">
        <v>273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customFormat="1" hidden="1" spans="1:82">
      <c r="A14" s="131"/>
      <c r="B14" s="132" t="s">
        <v>282</v>
      </c>
      <c r="C14" s="6" t="s">
        <v>278</v>
      </c>
      <c r="D14" s="132" t="s">
        <v>291</v>
      </c>
      <c r="E14" s="6" t="s">
        <v>273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customFormat="1" hidden="1" spans="1:82">
      <c r="A15" s="131" t="s">
        <v>292</v>
      </c>
      <c r="B15" s="132" t="s">
        <v>280</v>
      </c>
      <c r="C15" s="6" t="s">
        <v>271</v>
      </c>
      <c r="D15" s="132" t="s">
        <v>293</v>
      </c>
      <c r="E15" s="6" t="s">
        <v>273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customFormat="1" hidden="1" spans="1:82">
      <c r="A16" s="131" t="s">
        <v>294</v>
      </c>
      <c r="B16" s="130" t="s">
        <v>275</v>
      </c>
      <c r="C16" s="6" t="s">
        <v>271</v>
      </c>
      <c r="D16" s="132" t="s">
        <v>295</v>
      </c>
      <c r="E16" s="6" t="s">
        <v>273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customFormat="1" hidden="1" spans="1:82">
      <c r="A17" s="131"/>
      <c r="B17" s="130" t="s">
        <v>277</v>
      </c>
      <c r="C17" s="6" t="s">
        <v>278</v>
      </c>
      <c r="D17" s="132" t="s">
        <v>295</v>
      </c>
      <c r="E17" s="6" t="s">
        <v>273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customFormat="1" hidden="1" spans="1:82">
      <c r="A18" s="131"/>
      <c r="B18" s="132" t="s">
        <v>296</v>
      </c>
      <c r="C18" s="6" t="s">
        <v>278</v>
      </c>
      <c r="D18" s="132" t="s">
        <v>295</v>
      </c>
      <c r="E18" s="6" t="s">
        <v>273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customFormat="1" hidden="1" spans="1:82">
      <c r="A19" s="131" t="s">
        <v>297</v>
      </c>
      <c r="B19" s="130" t="s">
        <v>275</v>
      </c>
      <c r="C19" s="6" t="s">
        <v>271</v>
      </c>
      <c r="D19" s="6" t="s">
        <v>298</v>
      </c>
      <c r="E19" s="6" t="s">
        <v>273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customFormat="1" hidden="1" spans="1:82">
      <c r="A20" s="131"/>
      <c r="B20" s="130" t="s">
        <v>277</v>
      </c>
      <c r="C20" s="6" t="s">
        <v>278</v>
      </c>
      <c r="D20" s="6" t="s">
        <v>298</v>
      </c>
      <c r="E20" s="6" t="s">
        <v>273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customFormat="1" hidden="1" spans="1:82">
      <c r="A21" s="131"/>
      <c r="B21" s="132" t="s">
        <v>296</v>
      </c>
      <c r="C21" s="6" t="s">
        <v>278</v>
      </c>
      <c r="D21" s="6" t="s">
        <v>298</v>
      </c>
      <c r="E21" s="6" t="s">
        <v>273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customFormat="1" hidden="1" spans="1:82">
      <c r="A22" s="131" t="s">
        <v>299</v>
      </c>
      <c r="B22" s="132" t="s">
        <v>280</v>
      </c>
      <c r="C22" s="6" t="s">
        <v>271</v>
      </c>
      <c r="D22" s="132" t="s">
        <v>300</v>
      </c>
      <c r="E22" s="6" t="s">
        <v>273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customFormat="1" hidden="1" spans="1:82">
      <c r="A23" s="131"/>
      <c r="B23" s="132" t="s">
        <v>301</v>
      </c>
      <c r="C23" s="6" t="s">
        <v>271</v>
      </c>
      <c r="D23" s="132" t="s">
        <v>300</v>
      </c>
      <c r="E23" s="6" t="s">
        <v>273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customFormat="1" hidden="1" spans="1:82">
      <c r="A24" s="131"/>
      <c r="B24" s="132" t="s">
        <v>302</v>
      </c>
      <c r="C24" s="6" t="s">
        <v>271</v>
      </c>
      <c r="D24" s="132" t="s">
        <v>300</v>
      </c>
      <c r="E24" s="6" t="s">
        <v>273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customFormat="1" hidden="1" spans="1:82">
      <c r="A25" s="131"/>
      <c r="B25" s="132" t="s">
        <v>282</v>
      </c>
      <c r="C25" s="6" t="s">
        <v>278</v>
      </c>
      <c r="D25" s="132" t="s">
        <v>300</v>
      </c>
      <c r="E25" s="6" t="s">
        <v>273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customFormat="1" hidden="1" spans="1:82">
      <c r="A26" s="131" t="s">
        <v>303</v>
      </c>
      <c r="B26" s="132" t="s">
        <v>280</v>
      </c>
      <c r="C26" s="6" t="s">
        <v>271</v>
      </c>
      <c r="D26" s="132" t="s">
        <v>304</v>
      </c>
      <c r="E26" s="6" t="s">
        <v>273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customFormat="1" hidden="1" spans="1:82">
      <c r="A27" s="131"/>
      <c r="B27" s="132" t="s">
        <v>305</v>
      </c>
      <c r="C27" s="6" t="s">
        <v>278</v>
      </c>
      <c r="D27" s="132" t="s">
        <v>304</v>
      </c>
      <c r="E27" s="6" t="s">
        <v>273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customFormat="1" hidden="1" spans="1:82">
      <c r="A28" s="131"/>
      <c r="B28" s="132" t="s">
        <v>296</v>
      </c>
      <c r="C28" s="6" t="s">
        <v>278</v>
      </c>
      <c r="D28" s="132" t="s">
        <v>304</v>
      </c>
      <c r="E28" s="6" t="s">
        <v>273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customFormat="1" hidden="1" spans="1:82">
      <c r="A29" s="131" t="s">
        <v>306</v>
      </c>
      <c r="B29" s="132" t="s">
        <v>282</v>
      </c>
      <c r="C29" s="6" t="s">
        <v>278</v>
      </c>
      <c r="D29" s="132" t="s">
        <v>307</v>
      </c>
      <c r="E29" s="6" t="s">
        <v>273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customFormat="1" hidden="1" spans="1:82">
      <c r="A30" s="131" t="s">
        <v>308</v>
      </c>
      <c r="B30" s="132" t="s">
        <v>282</v>
      </c>
      <c r="C30" s="6" t="s">
        <v>278</v>
      </c>
      <c r="D30" s="132" t="s">
        <v>309</v>
      </c>
      <c r="E30" s="6" t="s">
        <v>273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customFormat="1" hidden="1" spans="1:82">
      <c r="A31" s="129" t="s">
        <v>310</v>
      </c>
      <c r="B31" s="130" t="s">
        <v>280</v>
      </c>
      <c r="C31" s="136" t="s">
        <v>271</v>
      </c>
      <c r="D31" s="130" t="s">
        <v>311</v>
      </c>
      <c r="E31" s="136" t="s">
        <v>273</v>
      </c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</row>
    <row r="32" customFormat="1" hidden="1" spans="1:82">
      <c r="A32" s="129"/>
      <c r="B32" s="130" t="s">
        <v>282</v>
      </c>
      <c r="C32" s="136" t="s">
        <v>278</v>
      </c>
      <c r="D32" s="130" t="s">
        <v>311</v>
      </c>
      <c r="E32" s="136" t="s">
        <v>273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</row>
    <row r="33" customFormat="1" hidden="1" spans="1:82">
      <c r="A33" s="131" t="s">
        <v>312</v>
      </c>
      <c r="B33" s="132" t="s">
        <v>280</v>
      </c>
      <c r="C33" s="6" t="s">
        <v>271</v>
      </c>
      <c r="D33" s="132" t="s">
        <v>313</v>
      </c>
      <c r="E33" s="6" t="s">
        <v>273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customFormat="1" hidden="1" spans="1:82">
      <c r="A34" s="131"/>
      <c r="B34" s="132" t="s">
        <v>282</v>
      </c>
      <c r="C34" s="6" t="s">
        <v>278</v>
      </c>
      <c r="D34" s="132" t="s">
        <v>313</v>
      </c>
      <c r="E34" s="6" t="s">
        <v>273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customFormat="1" hidden="1" spans="1:82">
      <c r="A35" s="131" t="s">
        <v>314</v>
      </c>
      <c r="B35" s="132" t="s">
        <v>282</v>
      </c>
      <c r="C35" s="6" t="s">
        <v>278</v>
      </c>
      <c r="D35" s="132" t="s">
        <v>315</v>
      </c>
      <c r="E35" s="6" t="s">
        <v>273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customFormat="1" hidden="1" spans="1:82">
      <c r="A36" s="131" t="s">
        <v>316</v>
      </c>
      <c r="B36" s="132" t="s">
        <v>280</v>
      </c>
      <c r="C36" s="6" t="s">
        <v>271</v>
      </c>
      <c r="D36" s="132" t="s">
        <v>317</v>
      </c>
      <c r="E36" s="6" t="s">
        <v>273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customFormat="1" hidden="1" spans="1:82">
      <c r="A37" s="137" t="s">
        <v>316</v>
      </c>
      <c r="B37" s="138" t="s">
        <v>316</v>
      </c>
      <c r="C37" s="139" t="s">
        <v>278</v>
      </c>
      <c r="D37" s="138" t="s">
        <v>317</v>
      </c>
      <c r="E37" s="139" t="s">
        <v>273</v>
      </c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</row>
    <row r="38" customFormat="1" hidden="1" spans="1:82">
      <c r="A38" s="131" t="s">
        <v>318</v>
      </c>
      <c r="B38" s="132" t="s">
        <v>282</v>
      </c>
      <c r="C38" s="6" t="s">
        <v>278</v>
      </c>
      <c r="D38" s="132" t="s">
        <v>319</v>
      </c>
      <c r="E38" s="6" t="s">
        <v>273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</row>
    <row r="39" spans="1:82">
      <c r="A39" s="140" t="s">
        <v>64</v>
      </c>
      <c r="B39" s="141" t="s">
        <v>320</v>
      </c>
      <c r="C39" s="142" t="s">
        <v>271</v>
      </c>
      <c r="D39" s="141" t="s">
        <v>321</v>
      </c>
      <c r="E39" s="146" t="s">
        <v>322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51">
        <v>31.46</v>
      </c>
      <c r="R39" s="152">
        <v>109</v>
      </c>
      <c r="S39" s="152">
        <v>297.39</v>
      </c>
      <c r="T39" s="152">
        <v>314.67</v>
      </c>
      <c r="U39" s="152">
        <v>21.67</v>
      </c>
      <c r="V39" s="152">
        <v>29</v>
      </c>
      <c r="W39" s="142"/>
      <c r="X39" s="142"/>
      <c r="Y39" s="142"/>
      <c r="Z39" s="142"/>
      <c r="AA39" s="142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142">
        <v>33.1</v>
      </c>
      <c r="AN39" s="142">
        <v>81.6</v>
      </c>
      <c r="AO39" s="142">
        <v>315.2</v>
      </c>
      <c r="AP39" s="142">
        <v>354.14</v>
      </c>
      <c r="AQ39" s="142">
        <v>36</v>
      </c>
      <c r="AR39" s="142">
        <v>38</v>
      </c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</row>
    <row r="40" spans="1:82">
      <c r="A40" s="143"/>
      <c r="B40" s="141" t="s">
        <v>323</v>
      </c>
      <c r="C40" s="142" t="s">
        <v>271</v>
      </c>
      <c r="D40" s="141" t="s">
        <v>321</v>
      </c>
      <c r="E40" s="146" t="s">
        <v>322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3">
        <v>43.1</v>
      </c>
      <c r="R40" s="142">
        <v>91.6</v>
      </c>
      <c r="S40" s="142">
        <v>303.17</v>
      </c>
      <c r="T40" s="142">
        <v>320.29</v>
      </c>
      <c r="U40" s="142">
        <v>37</v>
      </c>
      <c r="V40" s="142">
        <v>40</v>
      </c>
      <c r="W40" s="142"/>
      <c r="X40" s="142"/>
      <c r="Y40" s="142"/>
      <c r="Z40" s="142"/>
      <c r="AA40" s="142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42">
        <v>28.04</v>
      </c>
      <c r="AN40" s="142">
        <v>72.6</v>
      </c>
      <c r="AO40" s="142">
        <v>327.4</v>
      </c>
      <c r="AP40" s="142">
        <v>351.14</v>
      </c>
      <c r="AQ40" s="142">
        <v>33.7</v>
      </c>
      <c r="AR40" s="142">
        <v>36</v>
      </c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</row>
    <row r="41" spans="1:82">
      <c r="A41" s="143"/>
      <c r="B41" s="141" t="s">
        <v>324</v>
      </c>
      <c r="C41" s="142" t="s">
        <v>271</v>
      </c>
      <c r="D41" s="141" t="s">
        <v>321</v>
      </c>
      <c r="E41" s="146" t="s">
        <v>322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3">
        <v>61.14</v>
      </c>
      <c r="R41" s="142">
        <v>96.3</v>
      </c>
      <c r="S41" s="142">
        <v>303.98</v>
      </c>
      <c r="T41" s="142">
        <v>320.29</v>
      </c>
      <c r="U41" s="142">
        <v>33.33</v>
      </c>
      <c r="V41" s="142">
        <v>40</v>
      </c>
      <c r="W41" s="142"/>
      <c r="X41" s="142"/>
      <c r="Y41" s="142"/>
      <c r="Z41" s="142"/>
      <c r="AA41" s="142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142">
        <v>56.46</v>
      </c>
      <c r="AN41" s="142">
        <v>87.3</v>
      </c>
      <c r="AO41" s="142">
        <v>313.34</v>
      </c>
      <c r="AP41" s="142">
        <v>337.27</v>
      </c>
      <c r="AQ41" s="142">
        <v>44</v>
      </c>
      <c r="AR41" s="142">
        <v>47</v>
      </c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</row>
    <row r="42" spans="1:82">
      <c r="A42" s="143"/>
      <c r="B42" s="141" t="s">
        <v>325</v>
      </c>
      <c r="C42" s="142" t="s">
        <v>271</v>
      </c>
      <c r="D42" s="141" t="s">
        <v>321</v>
      </c>
      <c r="E42" s="146" t="s">
        <v>322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3">
        <v>13.42</v>
      </c>
      <c r="R42" s="142">
        <v>28.3</v>
      </c>
      <c r="S42" s="142">
        <v>300.01</v>
      </c>
      <c r="T42" s="142">
        <v>314.67</v>
      </c>
      <c r="U42" s="142">
        <v>31.67</v>
      </c>
      <c r="V42" s="142">
        <v>32</v>
      </c>
      <c r="W42" s="142"/>
      <c r="X42" s="142"/>
      <c r="Y42" s="142"/>
      <c r="Z42" s="142"/>
      <c r="AA42" s="142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142">
        <v>11.1</v>
      </c>
      <c r="AN42" s="142">
        <v>15</v>
      </c>
      <c r="AO42" s="142">
        <v>318.86</v>
      </c>
      <c r="AP42" s="142">
        <v>331.65</v>
      </c>
      <c r="AQ42" s="142">
        <v>25</v>
      </c>
      <c r="AR42" s="142">
        <v>29</v>
      </c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</row>
    <row r="43" spans="1:82">
      <c r="A43" s="143"/>
      <c r="B43" s="141" t="s">
        <v>326</v>
      </c>
      <c r="C43" s="142" t="s">
        <v>278</v>
      </c>
      <c r="D43" s="141" t="s">
        <v>321</v>
      </c>
      <c r="E43" s="146" t="s">
        <v>322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3">
        <v>20.1</v>
      </c>
      <c r="R43" s="142">
        <v>28.1</v>
      </c>
      <c r="S43" s="142">
        <v>374.4</v>
      </c>
      <c r="T43" s="142">
        <v>380</v>
      </c>
      <c r="U43" s="142">
        <v>16.3333333</v>
      </c>
      <c r="V43" s="142">
        <v>18</v>
      </c>
      <c r="W43" s="142"/>
      <c r="X43" s="142"/>
      <c r="Y43" s="142"/>
      <c r="Z43" s="142"/>
      <c r="AA43" s="142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142">
        <v>14.6</v>
      </c>
      <c r="AN43" s="142">
        <v>18.7</v>
      </c>
      <c r="AO43" s="142">
        <v>316</v>
      </c>
      <c r="AP43" s="142">
        <v>321</v>
      </c>
      <c r="AQ43" s="142">
        <v>24.28</v>
      </c>
      <c r="AR43" s="142">
        <v>31</v>
      </c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</row>
    <row r="44" spans="1:82">
      <c r="A44" s="143" t="s">
        <v>74</v>
      </c>
      <c r="B44" s="142" t="s">
        <v>327</v>
      </c>
      <c r="C44" s="142" t="s">
        <v>271</v>
      </c>
      <c r="D44" s="142" t="s">
        <v>328</v>
      </c>
      <c r="E44" s="146" t="s">
        <v>322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3">
        <v>0.7</v>
      </c>
      <c r="R44" s="142">
        <v>3.1</v>
      </c>
      <c r="S44" s="142">
        <v>117.9</v>
      </c>
      <c r="T44" s="142">
        <v>118</v>
      </c>
      <c r="U44" s="142">
        <v>16.1166667</v>
      </c>
      <c r="V44" s="142">
        <v>17</v>
      </c>
      <c r="W44" s="142"/>
      <c r="X44" s="142"/>
      <c r="Y44" s="142"/>
      <c r="Z44" s="142"/>
      <c r="AA44" s="142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142">
        <v>0.1</v>
      </c>
      <c r="AN44" s="142">
        <v>3.1</v>
      </c>
      <c r="AO44" s="142">
        <v>136.9</v>
      </c>
      <c r="AP44" s="142">
        <v>137</v>
      </c>
      <c r="AQ44" s="142">
        <v>17.76</v>
      </c>
      <c r="AR44" s="142">
        <v>21</v>
      </c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</row>
    <row r="45" spans="1:82">
      <c r="A45" s="143"/>
      <c r="B45" s="142" t="s">
        <v>329</v>
      </c>
      <c r="C45" s="142" t="s">
        <v>271</v>
      </c>
      <c r="D45" s="142" t="s">
        <v>328</v>
      </c>
      <c r="E45" s="146" t="s">
        <v>322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3">
        <v>0.1</v>
      </c>
      <c r="R45" s="142">
        <v>3.1</v>
      </c>
      <c r="S45" s="142">
        <v>114</v>
      </c>
      <c r="T45" s="142">
        <v>114</v>
      </c>
      <c r="U45" s="142">
        <v>16</v>
      </c>
      <c r="V45" s="142">
        <v>17</v>
      </c>
      <c r="W45" s="142"/>
      <c r="X45" s="142"/>
      <c r="Y45" s="142"/>
      <c r="Z45" s="142"/>
      <c r="AA45" s="142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142">
        <v>0.1</v>
      </c>
      <c r="AN45" s="142">
        <v>3.1</v>
      </c>
      <c r="AO45" s="142">
        <v>126.9</v>
      </c>
      <c r="AP45" s="142">
        <v>127</v>
      </c>
      <c r="AQ45" s="142">
        <v>18.33</v>
      </c>
      <c r="AR45" s="142">
        <v>22</v>
      </c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</row>
    <row r="46" spans="1:82">
      <c r="A46" s="143"/>
      <c r="B46" s="142" t="s">
        <v>330</v>
      </c>
      <c r="C46" s="142" t="s">
        <v>271</v>
      </c>
      <c r="D46" s="142" t="s">
        <v>328</v>
      </c>
      <c r="E46" s="146" t="s">
        <v>322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3">
        <v>1.3</v>
      </c>
      <c r="R46" s="142">
        <v>6.2</v>
      </c>
      <c r="S46" s="142">
        <v>109.4</v>
      </c>
      <c r="T46" s="142">
        <v>118</v>
      </c>
      <c r="U46" s="142">
        <v>15.8666667</v>
      </c>
      <c r="V46" s="142">
        <v>17</v>
      </c>
      <c r="W46" s="142"/>
      <c r="X46" s="142"/>
      <c r="Y46" s="142"/>
      <c r="Z46" s="142"/>
      <c r="AA46" s="142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142">
        <v>3.3</v>
      </c>
      <c r="AN46" s="142">
        <v>18.7</v>
      </c>
      <c r="AO46" s="142">
        <v>115.8</v>
      </c>
      <c r="AP46" s="142">
        <v>129</v>
      </c>
      <c r="AQ46" s="142">
        <v>17.86</v>
      </c>
      <c r="AR46" s="142">
        <v>22</v>
      </c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</row>
    <row r="47" spans="1:82">
      <c r="A47" s="143"/>
      <c r="B47" s="142" t="s">
        <v>326</v>
      </c>
      <c r="C47" s="142" t="s">
        <v>278</v>
      </c>
      <c r="D47" s="142" t="s">
        <v>328</v>
      </c>
      <c r="E47" s="146" t="s">
        <v>322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3">
        <v>0.1</v>
      </c>
      <c r="R47" s="142">
        <v>3.1</v>
      </c>
      <c r="S47" s="142">
        <v>117</v>
      </c>
      <c r="T47" s="142">
        <v>117</v>
      </c>
      <c r="U47" s="142">
        <v>17.1333333</v>
      </c>
      <c r="V47" s="142">
        <v>19</v>
      </c>
      <c r="W47" s="142"/>
      <c r="X47" s="142"/>
      <c r="Y47" s="142"/>
      <c r="Z47" s="142"/>
      <c r="AA47" s="142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142">
        <v>0.1</v>
      </c>
      <c r="AN47" s="142">
        <v>3.1</v>
      </c>
      <c r="AO47" s="142">
        <v>100</v>
      </c>
      <c r="AP47" s="142">
        <v>100</v>
      </c>
      <c r="AQ47" s="142">
        <v>23.9</v>
      </c>
      <c r="AR47" s="142">
        <v>28</v>
      </c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</row>
    <row r="48" spans="1:82">
      <c r="A48" s="143" t="s">
        <v>72</v>
      </c>
      <c r="B48" s="142" t="s">
        <v>330</v>
      </c>
      <c r="C48" s="142" t="s">
        <v>271</v>
      </c>
      <c r="D48" s="142"/>
      <c r="E48" s="146" t="s">
        <v>322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2" t="s">
        <v>331</v>
      </c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142">
        <v>11.86</v>
      </c>
      <c r="AN48" s="142">
        <v>27.6</v>
      </c>
      <c r="AO48" s="142">
        <v>82.17</v>
      </c>
      <c r="AP48" s="142">
        <v>95</v>
      </c>
      <c r="AQ48" s="142">
        <v>7</v>
      </c>
      <c r="AR48" s="142">
        <v>9</v>
      </c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</row>
    <row r="49" spans="1:82">
      <c r="A49" s="143"/>
      <c r="B49" s="142" t="s">
        <v>326</v>
      </c>
      <c r="C49" s="142" t="s">
        <v>278</v>
      </c>
      <c r="D49" s="142"/>
      <c r="E49" s="146" t="s">
        <v>322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42">
        <v>4.48</v>
      </c>
      <c r="AN49" s="142">
        <v>5</v>
      </c>
      <c r="AO49" s="142">
        <v>76.79</v>
      </c>
      <c r="AP49" s="142">
        <v>78</v>
      </c>
      <c r="AQ49" s="142">
        <v>6</v>
      </c>
      <c r="AR49" s="142">
        <v>7</v>
      </c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</row>
    <row r="50" spans="1:82">
      <c r="A50" s="143" t="s">
        <v>80</v>
      </c>
      <c r="B50" s="142" t="s">
        <v>330</v>
      </c>
      <c r="C50" s="142" t="s">
        <v>271</v>
      </c>
      <c r="D50" s="142" t="s">
        <v>332</v>
      </c>
      <c r="E50" s="146" t="s">
        <v>322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51">
        <v>15.09</v>
      </c>
      <c r="R50" s="152">
        <v>81.3</v>
      </c>
      <c r="S50" s="152">
        <v>134.3</v>
      </c>
      <c r="T50" s="152">
        <v>146.1</v>
      </c>
      <c r="U50" s="152">
        <v>8.67</v>
      </c>
      <c r="V50" s="152">
        <v>11</v>
      </c>
      <c r="W50" s="142"/>
      <c r="X50" s="142"/>
      <c r="Y50" s="142"/>
      <c r="Z50" s="142"/>
      <c r="AA50" s="142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42">
        <v>12.53</v>
      </c>
      <c r="AN50" s="142">
        <v>69.3</v>
      </c>
      <c r="AO50" s="142">
        <v>131.11</v>
      </c>
      <c r="AP50" s="142">
        <v>134.91</v>
      </c>
      <c r="AQ50" s="142">
        <v>26.33</v>
      </c>
      <c r="AR50" s="142">
        <v>28</v>
      </c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</row>
    <row r="51" spans="1:82">
      <c r="A51" s="143"/>
      <c r="B51" s="142" t="s">
        <v>326</v>
      </c>
      <c r="C51" s="142" t="s">
        <v>278</v>
      </c>
      <c r="D51" s="142" t="s">
        <v>332</v>
      </c>
      <c r="E51" s="146" t="s">
        <v>322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3">
        <v>0.1</v>
      </c>
      <c r="R51" s="142">
        <v>3.1</v>
      </c>
      <c r="S51" s="142">
        <v>107</v>
      </c>
      <c r="T51" s="142">
        <v>107</v>
      </c>
      <c r="U51" s="142">
        <v>16.2833333</v>
      </c>
      <c r="V51" s="142">
        <v>17</v>
      </c>
      <c r="W51" s="142"/>
      <c r="X51" s="142"/>
      <c r="Y51" s="142"/>
      <c r="Z51" s="142"/>
      <c r="AA51" s="142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142">
        <v>0.1</v>
      </c>
      <c r="AN51" s="142">
        <v>3.1</v>
      </c>
      <c r="AO51" s="142">
        <v>110</v>
      </c>
      <c r="AP51" s="142">
        <v>110</v>
      </c>
      <c r="AQ51" s="142">
        <v>24.56</v>
      </c>
      <c r="AR51" s="142">
        <v>31</v>
      </c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</row>
    <row r="52" spans="1:82">
      <c r="A52" s="143" t="s">
        <v>70</v>
      </c>
      <c r="B52" s="142" t="s">
        <v>333</v>
      </c>
      <c r="C52" s="142" t="s">
        <v>271</v>
      </c>
      <c r="D52" s="142" t="s">
        <v>334</v>
      </c>
      <c r="E52" s="146" t="s">
        <v>322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3">
        <v>59.11</v>
      </c>
      <c r="R52" s="142">
        <v>168</v>
      </c>
      <c r="S52" s="142">
        <v>97.47</v>
      </c>
      <c r="T52" s="142">
        <v>146.1</v>
      </c>
      <c r="U52" s="142">
        <v>27.33</v>
      </c>
      <c r="V52" s="142">
        <v>33</v>
      </c>
      <c r="W52" s="142"/>
      <c r="X52" s="142"/>
      <c r="Y52" s="142"/>
      <c r="Z52" s="142"/>
      <c r="AA52" s="142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142">
        <v>94.2</v>
      </c>
      <c r="AN52" s="142">
        <v>227</v>
      </c>
      <c r="AO52" s="142">
        <v>129</v>
      </c>
      <c r="AP52" s="142">
        <v>167</v>
      </c>
      <c r="AQ52" s="142">
        <v>30.46</v>
      </c>
      <c r="AR52" s="142">
        <v>58</v>
      </c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</row>
    <row r="53" spans="1:82">
      <c r="A53" s="143"/>
      <c r="B53" s="142" t="s">
        <v>335</v>
      </c>
      <c r="C53" s="142"/>
      <c r="D53" s="142" t="s">
        <v>334</v>
      </c>
      <c r="E53" s="146" t="s">
        <v>322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3">
        <v>4.08</v>
      </c>
      <c r="R53" s="142">
        <v>18.7</v>
      </c>
      <c r="S53" s="142">
        <v>224.04</v>
      </c>
      <c r="T53" s="142">
        <v>230.38</v>
      </c>
      <c r="U53" s="142">
        <v>21.33</v>
      </c>
      <c r="V53" s="142">
        <v>30</v>
      </c>
      <c r="W53" s="142"/>
      <c r="X53" s="142"/>
      <c r="Y53" s="142"/>
      <c r="Z53" s="142"/>
      <c r="AA53" s="142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142">
        <v>3.79</v>
      </c>
      <c r="AN53" s="142">
        <v>5.6</v>
      </c>
      <c r="AO53" s="142">
        <v>232.27</v>
      </c>
      <c r="AP53" s="142">
        <v>236.09</v>
      </c>
      <c r="AQ53" s="142">
        <v>3.67</v>
      </c>
      <c r="AR53" s="142">
        <v>4</v>
      </c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</row>
    <row r="54" spans="1:82">
      <c r="A54" s="143"/>
      <c r="B54" s="142" t="s">
        <v>336</v>
      </c>
      <c r="C54" s="142" t="s">
        <v>271</v>
      </c>
      <c r="D54" s="142" t="s">
        <v>334</v>
      </c>
      <c r="E54" s="146" t="s">
        <v>322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3">
        <v>33.79</v>
      </c>
      <c r="R54" s="142">
        <v>56.3</v>
      </c>
      <c r="S54" s="142">
        <v>226.2</v>
      </c>
      <c r="T54" s="142">
        <v>230.38</v>
      </c>
      <c r="U54" s="142">
        <v>32.33</v>
      </c>
      <c r="V54" s="142">
        <v>34</v>
      </c>
      <c r="W54" s="142"/>
      <c r="X54" s="142"/>
      <c r="Y54" s="142"/>
      <c r="Z54" s="142"/>
      <c r="AA54" s="142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42">
        <v>27.39</v>
      </c>
      <c r="AN54" s="142">
        <v>43</v>
      </c>
      <c r="AO54" s="142">
        <v>235.62</v>
      </c>
      <c r="AP54" s="142">
        <v>241.71</v>
      </c>
      <c r="AQ54" s="142">
        <v>41.67</v>
      </c>
      <c r="AR54" s="142">
        <v>63</v>
      </c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</row>
    <row r="55" spans="1:82">
      <c r="A55" s="143"/>
      <c r="B55" s="142" t="s">
        <v>337</v>
      </c>
      <c r="C55" s="142" t="s">
        <v>271</v>
      </c>
      <c r="D55" s="142" t="s">
        <v>334</v>
      </c>
      <c r="E55" s="146" t="s">
        <v>322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3">
        <v>29.67</v>
      </c>
      <c r="R55" s="142">
        <v>59</v>
      </c>
      <c r="S55" s="142">
        <v>262.25</v>
      </c>
      <c r="T55" s="142">
        <v>297.81</v>
      </c>
      <c r="U55" s="142">
        <v>32</v>
      </c>
      <c r="V55" s="142">
        <v>42</v>
      </c>
      <c r="W55" s="142"/>
      <c r="X55" s="142"/>
      <c r="Y55" s="142"/>
      <c r="Z55" s="142"/>
      <c r="AA55" s="142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42">
        <v>14</v>
      </c>
      <c r="AN55" s="142">
        <v>65.6</v>
      </c>
      <c r="AO55" s="142">
        <v>163.2</v>
      </c>
      <c r="AP55" s="142">
        <v>171</v>
      </c>
      <c r="AQ55" s="142">
        <v>24.45</v>
      </c>
      <c r="AR55" s="142">
        <v>41</v>
      </c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</row>
    <row r="56" spans="1:82">
      <c r="A56" s="143"/>
      <c r="B56" s="142" t="s">
        <v>338</v>
      </c>
      <c r="C56" s="142" t="s">
        <v>271</v>
      </c>
      <c r="D56" s="142" t="s">
        <v>334</v>
      </c>
      <c r="E56" s="146" t="s">
        <v>322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3">
        <v>12.74</v>
      </c>
      <c r="R56" s="142">
        <v>16.6</v>
      </c>
      <c r="S56" s="142">
        <v>225.2</v>
      </c>
      <c r="T56" s="142">
        <v>230.38</v>
      </c>
      <c r="U56" s="142">
        <v>27.67</v>
      </c>
      <c r="V56" s="142">
        <v>28</v>
      </c>
      <c r="W56" s="142"/>
      <c r="X56" s="142"/>
      <c r="Y56" s="142"/>
      <c r="Z56" s="142"/>
      <c r="AA56" s="142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42">
        <v>9</v>
      </c>
      <c r="AN56" s="142">
        <v>18.7</v>
      </c>
      <c r="AO56" s="142">
        <v>170.6</v>
      </c>
      <c r="AP56" s="142">
        <v>174</v>
      </c>
      <c r="AQ56" s="142">
        <v>25.65</v>
      </c>
      <c r="AR56" s="142">
        <v>30</v>
      </c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</row>
    <row r="57" spans="1:82">
      <c r="A57" s="143"/>
      <c r="B57" s="142" t="s">
        <v>326</v>
      </c>
      <c r="C57" s="142" t="s">
        <v>278</v>
      </c>
      <c r="D57" s="142" t="s">
        <v>334</v>
      </c>
      <c r="E57" s="146" t="s">
        <v>322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3">
        <v>0.6</v>
      </c>
      <c r="R57" s="142">
        <v>3.1</v>
      </c>
      <c r="S57" s="142">
        <v>126.2</v>
      </c>
      <c r="T57" s="142">
        <v>130</v>
      </c>
      <c r="U57" s="142">
        <v>16.7833333</v>
      </c>
      <c r="V57" s="142">
        <v>19</v>
      </c>
      <c r="W57" s="142"/>
      <c r="X57" s="142"/>
      <c r="Y57" s="142"/>
      <c r="Z57" s="142"/>
      <c r="AA57" s="142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142">
        <v>1.4</v>
      </c>
      <c r="AN57" s="142">
        <v>6</v>
      </c>
      <c r="AO57" s="142">
        <v>128.8</v>
      </c>
      <c r="AP57" s="142">
        <v>136</v>
      </c>
      <c r="AQ57" s="142">
        <v>25.03</v>
      </c>
      <c r="AR57" s="142">
        <v>30</v>
      </c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</row>
    <row r="58" spans="1:82">
      <c r="A58" s="143" t="s">
        <v>66</v>
      </c>
      <c r="B58" s="142" t="s">
        <v>339</v>
      </c>
      <c r="C58" s="142" t="s">
        <v>271</v>
      </c>
      <c r="D58" s="142" t="s">
        <v>340</v>
      </c>
      <c r="E58" s="146" t="s">
        <v>322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3">
        <v>36.3</v>
      </c>
      <c r="R58" s="142">
        <v>36.3</v>
      </c>
      <c r="S58" s="142">
        <v>254</v>
      </c>
      <c r="T58" s="142">
        <v>254</v>
      </c>
      <c r="U58" s="142">
        <v>35.4833333</v>
      </c>
      <c r="V58" s="142">
        <v>63</v>
      </c>
      <c r="W58" s="142"/>
      <c r="X58" s="142"/>
      <c r="Y58" s="142"/>
      <c r="Z58" s="142"/>
      <c r="AA58" s="142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142">
        <v>12.5</v>
      </c>
      <c r="AN58" s="142">
        <v>41.1</v>
      </c>
      <c r="AO58" s="142">
        <v>328.6</v>
      </c>
      <c r="AP58" s="142">
        <v>355</v>
      </c>
      <c r="AQ58" s="142">
        <v>31.26</v>
      </c>
      <c r="AR58" s="142">
        <v>64</v>
      </c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</row>
    <row r="59" spans="1:82">
      <c r="A59" s="143"/>
      <c r="B59" s="142" t="s">
        <v>339</v>
      </c>
      <c r="C59" s="142" t="s">
        <v>271</v>
      </c>
      <c r="D59" s="142" t="s">
        <v>340</v>
      </c>
      <c r="E59" s="146" t="s">
        <v>322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3">
        <v>36.3</v>
      </c>
      <c r="R59" s="142">
        <v>36.3</v>
      </c>
      <c r="S59" s="142">
        <v>254</v>
      </c>
      <c r="T59" s="142">
        <v>254</v>
      </c>
      <c r="U59" s="142">
        <v>35.4833333</v>
      </c>
      <c r="V59" s="142">
        <v>63</v>
      </c>
      <c r="W59" s="142"/>
      <c r="X59" s="142"/>
      <c r="Y59" s="142"/>
      <c r="Z59" s="142"/>
      <c r="AA59" s="142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142">
        <v>12.5</v>
      </c>
      <c r="AN59" s="142">
        <v>41.1</v>
      </c>
      <c r="AO59" s="142">
        <v>328.6</v>
      </c>
      <c r="AP59" s="142">
        <v>355</v>
      </c>
      <c r="AQ59" s="142">
        <v>31.26</v>
      </c>
      <c r="AR59" s="142">
        <v>64</v>
      </c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</row>
    <row r="60" spans="1:82">
      <c r="A60" s="143"/>
      <c r="B60" s="142" t="s">
        <v>326</v>
      </c>
      <c r="C60" s="142" t="s">
        <v>278</v>
      </c>
      <c r="D60" s="142" t="s">
        <v>340</v>
      </c>
      <c r="E60" s="146" t="s">
        <v>322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3">
        <v>1.4</v>
      </c>
      <c r="R60" s="142">
        <v>3.1</v>
      </c>
      <c r="S60" s="142">
        <v>323</v>
      </c>
      <c r="T60" s="142">
        <v>326</v>
      </c>
      <c r="U60" s="142">
        <v>16.2666667</v>
      </c>
      <c r="V60" s="142">
        <v>18</v>
      </c>
      <c r="W60" s="142"/>
      <c r="X60" s="142"/>
      <c r="Y60" s="142"/>
      <c r="Z60" s="142"/>
      <c r="AA60" s="142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142">
        <v>3.3</v>
      </c>
      <c r="AN60" s="142">
        <v>6.2</v>
      </c>
      <c r="AO60" s="142">
        <v>319.6</v>
      </c>
      <c r="AP60" s="142">
        <v>324</v>
      </c>
      <c r="AQ60" s="142">
        <v>17.5</v>
      </c>
      <c r="AR60" s="142">
        <v>20</v>
      </c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</row>
    <row r="61" spans="1:82">
      <c r="A61" s="143" t="s">
        <v>68</v>
      </c>
      <c r="B61" s="142" t="s">
        <v>337</v>
      </c>
      <c r="C61" s="142" t="s">
        <v>271</v>
      </c>
      <c r="D61" s="142" t="s">
        <v>341</v>
      </c>
      <c r="E61" s="146" t="s">
        <v>322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3">
        <v>3.2</v>
      </c>
      <c r="R61" s="142">
        <v>37.5</v>
      </c>
      <c r="S61" s="142">
        <v>106.7</v>
      </c>
      <c r="T61" s="142">
        <v>109</v>
      </c>
      <c r="U61" s="142">
        <v>30</v>
      </c>
      <c r="V61" s="142">
        <v>30</v>
      </c>
      <c r="W61" s="142"/>
      <c r="X61" s="142"/>
      <c r="Y61" s="142"/>
      <c r="Z61" s="142"/>
      <c r="AA61" s="142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142">
        <v>14.2</v>
      </c>
      <c r="AN61" s="142">
        <v>62.5</v>
      </c>
      <c r="AO61" s="142">
        <v>115.6</v>
      </c>
      <c r="AP61" s="142">
        <v>120</v>
      </c>
      <c r="AQ61" s="142">
        <v>20.43</v>
      </c>
      <c r="AR61" s="142">
        <v>32</v>
      </c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</row>
    <row r="62" spans="1:82">
      <c r="A62" s="143"/>
      <c r="B62" s="142" t="s">
        <v>342</v>
      </c>
      <c r="C62" s="142" t="s">
        <v>271</v>
      </c>
      <c r="D62" s="142" t="s">
        <v>341</v>
      </c>
      <c r="E62" s="146" t="s">
        <v>322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3">
        <v>1.5</v>
      </c>
      <c r="R62" s="142">
        <v>6.2</v>
      </c>
      <c r="S62" s="142">
        <v>95</v>
      </c>
      <c r="T62" s="142">
        <v>97</v>
      </c>
      <c r="U62" s="142">
        <v>15.8166667</v>
      </c>
      <c r="V62" s="142">
        <v>17</v>
      </c>
      <c r="W62" s="142"/>
      <c r="X62" s="142"/>
      <c r="Y62" s="142"/>
      <c r="Z62" s="142"/>
      <c r="AA62" s="142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142">
        <v>0.1</v>
      </c>
      <c r="AN62" s="142">
        <v>3.1</v>
      </c>
      <c r="AO62" s="142">
        <v>95</v>
      </c>
      <c r="AP62" s="142">
        <v>95</v>
      </c>
      <c r="AQ62" s="142">
        <v>17.2</v>
      </c>
      <c r="AR62" s="142">
        <v>19</v>
      </c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</row>
    <row r="63" spans="1:82">
      <c r="A63" s="143"/>
      <c r="B63" s="142" t="s">
        <v>326</v>
      </c>
      <c r="C63" s="142" t="s">
        <v>278</v>
      </c>
      <c r="D63" s="142" t="s">
        <v>341</v>
      </c>
      <c r="E63" s="146" t="s">
        <v>322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3">
        <v>0.1</v>
      </c>
      <c r="R63" s="142">
        <v>3.1</v>
      </c>
      <c r="S63" s="142">
        <v>92</v>
      </c>
      <c r="T63" s="142">
        <v>95</v>
      </c>
      <c r="U63" s="142">
        <v>17.1833333</v>
      </c>
      <c r="V63" s="142">
        <v>19</v>
      </c>
      <c r="W63" s="142"/>
      <c r="X63" s="142"/>
      <c r="Y63" s="142"/>
      <c r="Z63" s="142"/>
      <c r="AA63" s="142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142">
        <v>0.1</v>
      </c>
      <c r="AN63" s="142">
        <v>3.1</v>
      </c>
      <c r="AO63" s="142">
        <v>99</v>
      </c>
      <c r="AP63" s="142">
        <v>99</v>
      </c>
      <c r="AQ63" s="142">
        <v>23.58</v>
      </c>
      <c r="AR63" s="142">
        <v>26</v>
      </c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</row>
    <row r="64" spans="1:82">
      <c r="A64" s="143" t="s">
        <v>343</v>
      </c>
      <c r="B64" s="142" t="s">
        <v>330</v>
      </c>
      <c r="C64" s="142" t="s">
        <v>271</v>
      </c>
      <c r="D64" s="142"/>
      <c r="E64" s="146" t="s">
        <v>322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2" t="s">
        <v>344</v>
      </c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142" t="s">
        <v>344</v>
      </c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</row>
    <row r="65" spans="1:82">
      <c r="A65" s="143"/>
      <c r="B65" s="142" t="s">
        <v>326</v>
      </c>
      <c r="C65" s="142" t="s">
        <v>278</v>
      </c>
      <c r="D65" s="142"/>
      <c r="E65" s="146" t="s">
        <v>322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</row>
    <row r="66" spans="1:82">
      <c r="A66" s="143" t="s">
        <v>69</v>
      </c>
      <c r="B66" s="142" t="s">
        <v>333</v>
      </c>
      <c r="C66" s="142" t="s">
        <v>271</v>
      </c>
      <c r="D66" s="142" t="s">
        <v>345</v>
      </c>
      <c r="E66" s="146" t="s">
        <v>322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51">
        <v>50.69</v>
      </c>
      <c r="R66" s="152">
        <v>144</v>
      </c>
      <c r="S66" s="152">
        <v>106.25</v>
      </c>
      <c r="T66" s="152">
        <v>140.48</v>
      </c>
      <c r="U66" s="152">
        <v>11.33</v>
      </c>
      <c r="V66" s="152">
        <v>12</v>
      </c>
      <c r="W66" s="142"/>
      <c r="X66" s="142"/>
      <c r="Y66" s="142"/>
      <c r="Z66" s="142"/>
      <c r="AA66" s="142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142">
        <v>30.6</v>
      </c>
      <c r="AN66" s="142">
        <v>125</v>
      </c>
      <c r="AO66" s="142">
        <v>75.7</v>
      </c>
      <c r="AP66" s="142">
        <v>81</v>
      </c>
      <c r="AQ66" s="142">
        <v>21.13</v>
      </c>
      <c r="AR66" s="142">
        <v>57</v>
      </c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</row>
    <row r="67" spans="1:82">
      <c r="A67" s="143"/>
      <c r="B67" s="142" t="s">
        <v>346</v>
      </c>
      <c r="C67" s="142" t="s">
        <v>271</v>
      </c>
      <c r="D67" s="142" t="s">
        <v>345</v>
      </c>
      <c r="E67" s="146" t="s">
        <v>322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3">
        <v>44.04</v>
      </c>
      <c r="R67" s="142">
        <v>66.3</v>
      </c>
      <c r="S67" s="142">
        <v>141.94</v>
      </c>
      <c r="T67" s="142">
        <v>146.1</v>
      </c>
      <c r="U67" s="142">
        <v>18.67</v>
      </c>
      <c r="V67" s="142">
        <v>19</v>
      </c>
      <c r="W67" s="142"/>
      <c r="X67" s="142"/>
      <c r="Y67" s="142"/>
      <c r="Z67" s="142"/>
      <c r="AA67" s="142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142">
        <v>48.3</v>
      </c>
      <c r="AN67" s="142">
        <v>112</v>
      </c>
      <c r="AO67" s="142">
        <v>156.3</v>
      </c>
      <c r="AP67" s="142">
        <v>162</v>
      </c>
      <c r="AQ67" s="142">
        <v>26.76</v>
      </c>
      <c r="AR67" s="142">
        <v>39</v>
      </c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</row>
    <row r="68" spans="1:82">
      <c r="A68" s="143"/>
      <c r="B68" s="142" t="s">
        <v>347</v>
      </c>
      <c r="C68" s="142" t="s">
        <v>278</v>
      </c>
      <c r="D68" s="142" t="s">
        <v>345</v>
      </c>
      <c r="E68" s="146" t="s">
        <v>322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3">
        <v>22.1</v>
      </c>
      <c r="R68" s="142">
        <v>49.6</v>
      </c>
      <c r="S68" s="142">
        <v>142.42</v>
      </c>
      <c r="T68" s="142">
        <v>151.72</v>
      </c>
      <c r="U68" s="142">
        <v>26.67</v>
      </c>
      <c r="V68" s="142">
        <v>28</v>
      </c>
      <c r="W68" s="142"/>
      <c r="X68" s="142"/>
      <c r="Y68" s="142"/>
      <c r="Z68" s="142"/>
      <c r="AA68" s="142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42">
        <v>32.4</v>
      </c>
      <c r="AN68" s="142">
        <v>65.6</v>
      </c>
      <c r="AO68" s="142">
        <v>155.1</v>
      </c>
      <c r="AP68" s="142">
        <v>161</v>
      </c>
      <c r="AQ68" s="142">
        <v>36.25</v>
      </c>
      <c r="AR68" s="142">
        <v>51</v>
      </c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</row>
    <row r="69" spans="1:82">
      <c r="A69" s="143"/>
      <c r="B69" s="142" t="s">
        <v>348</v>
      </c>
      <c r="C69" s="142" t="s">
        <v>271</v>
      </c>
      <c r="D69" s="142" t="s">
        <v>345</v>
      </c>
      <c r="E69" s="146" t="s">
        <v>322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3">
        <v>66.57</v>
      </c>
      <c r="R69" s="142">
        <v>87.3</v>
      </c>
      <c r="S69" s="142">
        <v>156.44</v>
      </c>
      <c r="T69" s="142">
        <v>162.95</v>
      </c>
      <c r="U69" s="142">
        <v>17.67</v>
      </c>
      <c r="V69" s="142">
        <v>19</v>
      </c>
      <c r="W69" s="142"/>
      <c r="X69" s="142"/>
      <c r="Y69" s="142"/>
      <c r="Z69" s="142"/>
      <c r="AA69" s="142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142">
        <v>71.7</v>
      </c>
      <c r="AN69" s="142">
        <v>153</v>
      </c>
      <c r="AO69" s="142">
        <v>166.2</v>
      </c>
      <c r="AP69" s="142">
        <v>176</v>
      </c>
      <c r="AQ69" s="142">
        <v>34.56</v>
      </c>
      <c r="AR69" s="142">
        <v>41</v>
      </c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</row>
    <row r="70" spans="1:82">
      <c r="A70" s="143"/>
      <c r="B70" s="142" t="s">
        <v>349</v>
      </c>
      <c r="C70" s="142" t="s">
        <v>271</v>
      </c>
      <c r="D70" s="142" t="s">
        <v>345</v>
      </c>
      <c r="E70" s="146" t="s">
        <v>322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3">
        <v>0.09</v>
      </c>
      <c r="R70" s="142">
        <v>1.6</v>
      </c>
      <c r="S70" s="142">
        <v>153.32</v>
      </c>
      <c r="T70" s="142">
        <v>157.34</v>
      </c>
      <c r="U70" s="142">
        <v>12.67</v>
      </c>
      <c r="V70" s="142">
        <v>15</v>
      </c>
      <c r="W70" s="142"/>
      <c r="X70" s="142"/>
      <c r="Y70" s="142"/>
      <c r="Z70" s="142"/>
      <c r="AA70" s="142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142">
        <v>32.7</v>
      </c>
      <c r="AN70" s="142">
        <v>62.5</v>
      </c>
      <c r="AO70" s="142">
        <v>130.7</v>
      </c>
      <c r="AP70" s="142">
        <v>134</v>
      </c>
      <c r="AQ70" s="142">
        <v>30.45</v>
      </c>
      <c r="AR70" s="142">
        <v>41</v>
      </c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</row>
    <row r="71" spans="1:82">
      <c r="A71" s="143"/>
      <c r="B71" s="142" t="s">
        <v>350</v>
      </c>
      <c r="C71" s="142" t="s">
        <v>271</v>
      </c>
      <c r="D71" s="142" t="s">
        <v>345</v>
      </c>
      <c r="E71" s="146" t="s">
        <v>322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3">
        <v>0.24</v>
      </c>
      <c r="R71" s="142">
        <v>6.2</v>
      </c>
      <c r="S71" s="142">
        <v>146.72</v>
      </c>
      <c r="T71" s="142">
        <v>157.34</v>
      </c>
      <c r="U71" s="142">
        <v>21.67</v>
      </c>
      <c r="V71" s="142">
        <v>25</v>
      </c>
      <c r="W71" s="142"/>
      <c r="X71" s="142"/>
      <c r="Y71" s="142"/>
      <c r="Z71" s="142"/>
      <c r="AA71" s="142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42">
        <v>0.42</v>
      </c>
      <c r="AN71" s="142">
        <v>7.4</v>
      </c>
      <c r="AO71" s="142">
        <v>158</v>
      </c>
      <c r="AP71" s="142">
        <v>158</v>
      </c>
      <c r="AQ71" s="142">
        <v>13.71</v>
      </c>
      <c r="AR71" s="142">
        <v>18</v>
      </c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</row>
    <row r="72" spans="1:82">
      <c r="A72" s="143"/>
      <c r="B72" s="142" t="s">
        <v>326</v>
      </c>
      <c r="C72" s="142" t="s">
        <v>278</v>
      </c>
      <c r="D72" s="142" t="s">
        <v>345</v>
      </c>
      <c r="E72" s="146" t="s">
        <v>322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43">
        <v>22.2</v>
      </c>
      <c r="R72" s="142">
        <v>56.2</v>
      </c>
      <c r="S72" s="142">
        <v>130.9</v>
      </c>
      <c r="T72" s="142">
        <v>133</v>
      </c>
      <c r="U72" s="142">
        <v>23.05</v>
      </c>
      <c r="V72" s="142">
        <v>40</v>
      </c>
      <c r="W72" s="142"/>
      <c r="X72" s="142"/>
      <c r="Y72" s="142"/>
      <c r="Z72" s="142"/>
      <c r="AA72" s="142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142">
        <v>38.7</v>
      </c>
      <c r="AN72" s="142">
        <v>62.5</v>
      </c>
      <c r="AO72" s="142">
        <v>130.5</v>
      </c>
      <c r="AP72" s="142">
        <v>135</v>
      </c>
      <c r="AQ72" s="142">
        <v>38.16</v>
      </c>
      <c r="AR72" s="142">
        <v>52</v>
      </c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</row>
    <row r="73" spans="1:82">
      <c r="A73" s="143" t="s">
        <v>71</v>
      </c>
      <c r="B73" s="142" t="s">
        <v>351</v>
      </c>
      <c r="C73" s="142" t="s">
        <v>271</v>
      </c>
      <c r="D73" s="142" t="s">
        <v>352</v>
      </c>
      <c r="E73" s="146" t="s">
        <v>322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51" t="s">
        <v>331</v>
      </c>
      <c r="R73" s="151"/>
      <c r="S73" s="151"/>
      <c r="T73" s="151"/>
      <c r="U73" s="151"/>
      <c r="V73" s="151"/>
      <c r="W73" s="142"/>
      <c r="X73" s="142"/>
      <c r="Y73" s="142"/>
      <c r="Z73" s="142"/>
      <c r="AA73" s="142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142">
        <v>34.57</v>
      </c>
      <c r="AN73" s="142">
        <v>65</v>
      </c>
      <c r="AO73" s="142">
        <v>454.05</v>
      </c>
      <c r="AP73" s="142">
        <v>471</v>
      </c>
      <c r="AQ73" s="142">
        <v>10</v>
      </c>
      <c r="AR73" s="142">
        <v>12</v>
      </c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</row>
    <row r="74" spans="1:82">
      <c r="A74" s="143"/>
      <c r="B74" s="142" t="s">
        <v>353</v>
      </c>
      <c r="C74" s="142" t="s">
        <v>271</v>
      </c>
      <c r="D74" s="142" t="s">
        <v>352</v>
      </c>
      <c r="E74" s="146" t="s">
        <v>322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51"/>
      <c r="R74" s="151"/>
      <c r="S74" s="151"/>
      <c r="T74" s="151"/>
      <c r="U74" s="151"/>
      <c r="V74" s="151"/>
      <c r="W74" s="142"/>
      <c r="X74" s="142"/>
      <c r="Y74" s="142"/>
      <c r="Z74" s="142"/>
      <c r="AA74" s="142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142">
        <v>38.28</v>
      </c>
      <c r="AN74" s="142">
        <v>45.3</v>
      </c>
      <c r="AO74" s="142">
        <v>265</v>
      </c>
      <c r="AP74" s="142">
        <v>266</v>
      </c>
      <c r="AQ74" s="142">
        <v>16</v>
      </c>
      <c r="AR74" s="142">
        <v>19</v>
      </c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</row>
    <row r="75" spans="1:82">
      <c r="A75" s="143"/>
      <c r="B75" s="142" t="s">
        <v>354</v>
      </c>
      <c r="C75" s="142" t="s">
        <v>271</v>
      </c>
      <c r="D75" s="142" t="s">
        <v>352</v>
      </c>
      <c r="E75" s="146" t="s">
        <v>322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51"/>
      <c r="R75" s="151"/>
      <c r="S75" s="151"/>
      <c r="T75" s="151"/>
      <c r="U75" s="151"/>
      <c r="V75" s="151"/>
      <c r="W75" s="142"/>
      <c r="X75" s="142"/>
      <c r="Y75" s="142"/>
      <c r="Z75" s="142"/>
      <c r="AA75" s="142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142">
        <v>41.86</v>
      </c>
      <c r="AN75" s="142">
        <v>61.3</v>
      </c>
      <c r="AO75" s="142">
        <v>435.62</v>
      </c>
      <c r="AP75" s="142">
        <v>461</v>
      </c>
      <c r="AQ75" s="142">
        <v>16</v>
      </c>
      <c r="AR75" s="142">
        <v>17</v>
      </c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</row>
    <row r="76" spans="1:82">
      <c r="A76" s="143"/>
      <c r="B76" s="142" t="s">
        <v>355</v>
      </c>
      <c r="C76" s="142" t="s">
        <v>271</v>
      </c>
      <c r="D76" s="142" t="s">
        <v>352</v>
      </c>
      <c r="E76" s="146" t="s">
        <v>322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51"/>
      <c r="R76" s="151"/>
      <c r="S76" s="151"/>
      <c r="T76" s="151"/>
      <c r="U76" s="151"/>
      <c r="V76" s="151"/>
      <c r="W76" s="155"/>
      <c r="X76" s="155"/>
      <c r="Y76" s="155"/>
      <c r="Z76" s="155"/>
      <c r="AA76" s="155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142">
        <v>35.19</v>
      </c>
      <c r="AN76" s="142">
        <v>50.6</v>
      </c>
      <c r="AO76" s="142">
        <v>392.74</v>
      </c>
      <c r="AP76" s="142">
        <v>469</v>
      </c>
      <c r="AQ76" s="142">
        <v>13</v>
      </c>
      <c r="AR76" s="142">
        <v>14</v>
      </c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</row>
    <row r="77" spans="1:82">
      <c r="A77" s="143" t="s">
        <v>97</v>
      </c>
      <c r="B77" s="142" t="s">
        <v>356</v>
      </c>
      <c r="C77" s="142" t="s">
        <v>278</v>
      </c>
      <c r="D77" s="142" t="s">
        <v>357</v>
      </c>
      <c r="E77" s="146" t="s">
        <v>322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51">
        <v>0.2</v>
      </c>
      <c r="R77" s="152">
        <v>3.1</v>
      </c>
      <c r="S77" s="152">
        <v>132</v>
      </c>
      <c r="T77" s="152">
        <v>132</v>
      </c>
      <c r="U77" s="152">
        <v>16.3666667</v>
      </c>
      <c r="V77" s="156">
        <v>18</v>
      </c>
      <c r="W77" s="157"/>
      <c r="X77" s="157"/>
      <c r="Y77" s="157"/>
      <c r="Z77" s="157"/>
      <c r="AA77" s="159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142">
        <v>0.1</v>
      </c>
      <c r="AN77" s="142">
        <v>3.1</v>
      </c>
      <c r="AO77" s="142">
        <v>149.5</v>
      </c>
      <c r="AP77" s="142">
        <v>153</v>
      </c>
      <c r="AQ77" s="142">
        <v>41.43</v>
      </c>
      <c r="AR77" s="142">
        <v>47</v>
      </c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</row>
    <row r="78" spans="1:82">
      <c r="A78" s="143"/>
      <c r="B78" s="142" t="s">
        <v>358</v>
      </c>
      <c r="C78" s="142" t="s">
        <v>271</v>
      </c>
      <c r="D78" s="142" t="s">
        <v>357</v>
      </c>
      <c r="E78" s="146" t="s">
        <v>322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43">
        <v>2</v>
      </c>
      <c r="R78" s="142">
        <v>103</v>
      </c>
      <c r="S78" s="142">
        <v>123.1</v>
      </c>
      <c r="T78" s="142">
        <v>135</v>
      </c>
      <c r="U78" s="142">
        <v>20.9166667</v>
      </c>
      <c r="V78" s="158">
        <v>22</v>
      </c>
      <c r="W78" s="157"/>
      <c r="X78" s="157"/>
      <c r="Y78" s="157"/>
      <c r="Z78" s="157"/>
      <c r="AA78" s="159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142">
        <v>0.1</v>
      </c>
      <c r="AN78" s="142">
        <v>3.1</v>
      </c>
      <c r="AO78" s="142">
        <v>163.8</v>
      </c>
      <c r="AP78" s="142">
        <v>164</v>
      </c>
      <c r="AQ78" s="142">
        <v>34.3</v>
      </c>
      <c r="AR78" s="142">
        <v>41</v>
      </c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</row>
    <row r="79" spans="1:82">
      <c r="A79" s="143"/>
      <c r="B79" s="142" t="s">
        <v>359</v>
      </c>
      <c r="C79" s="142" t="s">
        <v>271</v>
      </c>
      <c r="D79" s="142" t="s">
        <v>357</v>
      </c>
      <c r="E79" s="146" t="s">
        <v>322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43">
        <v>1.4</v>
      </c>
      <c r="R79" s="142">
        <v>28.1</v>
      </c>
      <c r="S79" s="142">
        <v>71.5</v>
      </c>
      <c r="T79" s="142">
        <v>122</v>
      </c>
      <c r="U79" s="142">
        <v>33.7666667</v>
      </c>
      <c r="V79" s="158">
        <v>54</v>
      </c>
      <c r="W79" s="157"/>
      <c r="X79" s="157"/>
      <c r="Y79" s="157"/>
      <c r="Z79" s="157"/>
      <c r="AA79" s="159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142">
        <v>0.3</v>
      </c>
      <c r="AN79" s="142">
        <v>20.5</v>
      </c>
      <c r="AO79" s="142">
        <v>171.7</v>
      </c>
      <c r="AP79" s="142">
        <v>179</v>
      </c>
      <c r="AQ79" s="142">
        <v>35.66</v>
      </c>
      <c r="AR79" s="142">
        <v>60</v>
      </c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</row>
    <row r="80" spans="1:82">
      <c r="A80" s="143" t="s">
        <v>360</v>
      </c>
      <c r="B80" s="142" t="s">
        <v>361</v>
      </c>
      <c r="C80" s="142" t="s">
        <v>271</v>
      </c>
      <c r="D80" s="142" t="s">
        <v>362</v>
      </c>
      <c r="E80" s="146" t="s">
        <v>322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43">
        <v>26.77</v>
      </c>
      <c r="R80" s="142">
        <v>115</v>
      </c>
      <c r="S80" s="142">
        <v>476</v>
      </c>
      <c r="T80" s="142">
        <v>492</v>
      </c>
      <c r="U80" s="142">
        <v>34.6666667</v>
      </c>
      <c r="V80" s="158">
        <v>43</v>
      </c>
      <c r="W80" s="159"/>
      <c r="X80" s="159"/>
      <c r="Y80" s="159"/>
      <c r="Z80" s="159"/>
      <c r="AA80" s="159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159">
        <v>33.62</v>
      </c>
      <c r="AN80" s="159">
        <v>87.5</v>
      </c>
      <c r="AO80" s="159">
        <v>456</v>
      </c>
      <c r="AP80" s="159">
        <v>495</v>
      </c>
      <c r="AQ80" s="142">
        <v>26.25396825</v>
      </c>
      <c r="AR80" s="142">
        <v>56</v>
      </c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</row>
    <row r="81" spans="1:82">
      <c r="A81" s="143"/>
      <c r="B81" s="142" t="s">
        <v>363</v>
      </c>
      <c r="C81" s="142" t="s">
        <v>278</v>
      </c>
      <c r="D81" s="142" t="s">
        <v>362</v>
      </c>
      <c r="E81" s="146" t="s">
        <v>322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43">
        <v>13.1</v>
      </c>
      <c r="R81" s="142">
        <v>118.2</v>
      </c>
      <c r="S81" s="142">
        <v>388</v>
      </c>
      <c r="T81" s="142">
        <v>397</v>
      </c>
      <c r="U81" s="142">
        <v>19.1052632</v>
      </c>
      <c r="V81" s="158">
        <v>35</v>
      </c>
      <c r="W81" s="159"/>
      <c r="X81" s="159"/>
      <c r="Y81" s="159"/>
      <c r="Z81" s="159"/>
      <c r="AA81" s="159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159">
        <v>15.94</v>
      </c>
      <c r="AN81" s="159">
        <v>106</v>
      </c>
      <c r="AO81" s="159">
        <v>429</v>
      </c>
      <c r="AP81" s="159">
        <v>481</v>
      </c>
      <c r="AQ81" s="142">
        <v>8.8372641509</v>
      </c>
      <c r="AR81" s="142">
        <v>45</v>
      </c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</row>
    <row r="82" spans="1:82">
      <c r="A82" s="143"/>
      <c r="B82" s="142" t="s">
        <v>364</v>
      </c>
      <c r="C82" s="142" t="s">
        <v>271</v>
      </c>
      <c r="D82" s="142" t="s">
        <v>362</v>
      </c>
      <c r="E82" s="146" t="s">
        <v>322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43">
        <v>67.25</v>
      </c>
      <c r="R82" s="142">
        <v>81.8</v>
      </c>
      <c r="S82" s="142">
        <v>494</v>
      </c>
      <c r="T82" s="142">
        <v>513</v>
      </c>
      <c r="U82" s="142">
        <v>50.7</v>
      </c>
      <c r="V82" s="158">
        <v>61</v>
      </c>
      <c r="W82" s="159"/>
      <c r="X82" s="159"/>
      <c r="Y82" s="159"/>
      <c r="Z82" s="159"/>
      <c r="AA82" s="159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159">
        <v>75.53</v>
      </c>
      <c r="AN82" s="159">
        <v>112.1</v>
      </c>
      <c r="AO82" s="159">
        <v>495</v>
      </c>
      <c r="AP82" s="159">
        <v>527</v>
      </c>
      <c r="AQ82" s="142">
        <v>48.63636363</v>
      </c>
      <c r="AR82" s="142">
        <v>66</v>
      </c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</row>
    <row r="83" spans="1:82">
      <c r="A83" s="143"/>
      <c r="B83" s="142" t="s">
        <v>365</v>
      </c>
      <c r="C83" s="142" t="s">
        <v>271</v>
      </c>
      <c r="D83" s="142" t="s">
        <v>362</v>
      </c>
      <c r="E83" s="146" t="s">
        <v>322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43">
        <v>48.9</v>
      </c>
      <c r="R83" s="142">
        <v>78.1</v>
      </c>
      <c r="S83" s="142">
        <v>508</v>
      </c>
      <c r="T83" s="142">
        <v>526</v>
      </c>
      <c r="U83" s="142">
        <v>42.1538462</v>
      </c>
      <c r="V83" s="158">
        <v>59</v>
      </c>
      <c r="W83" s="159"/>
      <c r="X83" s="159"/>
      <c r="Y83" s="159"/>
      <c r="Z83" s="159"/>
      <c r="AA83" s="159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159">
        <v>60.91</v>
      </c>
      <c r="AN83" s="159">
        <v>150</v>
      </c>
      <c r="AO83" s="159">
        <v>511</v>
      </c>
      <c r="AP83" s="159">
        <v>538</v>
      </c>
      <c r="AQ83" s="142">
        <v>35.73333333</v>
      </c>
      <c r="AR83" s="142">
        <v>42</v>
      </c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</row>
    <row r="84" spans="1:82">
      <c r="A84" s="143"/>
      <c r="B84" s="142" t="s">
        <v>366</v>
      </c>
      <c r="C84" s="142" t="s">
        <v>271</v>
      </c>
      <c r="D84" s="142" t="s">
        <v>362</v>
      </c>
      <c r="E84" s="146" t="s">
        <v>322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43">
        <v>50.6</v>
      </c>
      <c r="R84" s="142">
        <v>194</v>
      </c>
      <c r="S84" s="142">
        <v>445.49</v>
      </c>
      <c r="T84" s="142">
        <v>595.63</v>
      </c>
      <c r="U84" s="142">
        <v>45.02</v>
      </c>
      <c r="V84" s="158">
        <v>71</v>
      </c>
      <c r="W84" s="159"/>
      <c r="X84" s="159"/>
      <c r="Y84" s="159"/>
      <c r="Z84" s="159"/>
      <c r="AA84" s="159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159">
        <v>91.58</v>
      </c>
      <c r="AN84" s="159">
        <v>218</v>
      </c>
      <c r="AO84" s="159">
        <v>548</v>
      </c>
      <c r="AP84" s="159">
        <v>635</v>
      </c>
      <c r="AQ84" s="142">
        <v>41.1315789473684</v>
      </c>
      <c r="AR84" s="142">
        <v>64</v>
      </c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</row>
    <row r="85" spans="1:82">
      <c r="A85" s="143"/>
      <c r="B85" s="142" t="s">
        <v>367</v>
      </c>
      <c r="C85" s="142" t="s">
        <v>271</v>
      </c>
      <c r="D85" s="142" t="s">
        <v>362</v>
      </c>
      <c r="E85" s="146" t="s">
        <v>322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43">
        <v>33.47</v>
      </c>
      <c r="R85" s="142">
        <v>79.3</v>
      </c>
      <c r="S85" s="142">
        <v>504</v>
      </c>
      <c r="T85" s="142">
        <v>521</v>
      </c>
      <c r="U85" s="142">
        <v>33.875</v>
      </c>
      <c r="V85" s="158">
        <v>59</v>
      </c>
      <c r="W85" s="159"/>
      <c r="X85" s="159"/>
      <c r="Y85" s="159"/>
      <c r="Z85" s="159"/>
      <c r="AA85" s="159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159">
        <v>40.92</v>
      </c>
      <c r="AN85" s="159">
        <v>171</v>
      </c>
      <c r="AO85" s="159">
        <v>447</v>
      </c>
      <c r="AP85" s="159">
        <v>459</v>
      </c>
      <c r="AQ85" s="142">
        <v>30.94594594</v>
      </c>
      <c r="AR85" s="142">
        <v>76</v>
      </c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</row>
    <row r="86" spans="1:82">
      <c r="A86" s="143"/>
      <c r="B86" s="142" t="s">
        <v>368</v>
      </c>
      <c r="C86" s="142" t="s">
        <v>271</v>
      </c>
      <c r="D86" s="142" t="s">
        <v>362</v>
      </c>
      <c r="E86" s="146" t="s">
        <v>322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43">
        <v>73.09</v>
      </c>
      <c r="R86" s="142">
        <v>197</v>
      </c>
      <c r="S86" s="142">
        <v>544</v>
      </c>
      <c r="T86" s="142">
        <v>566</v>
      </c>
      <c r="U86" s="142">
        <v>45.5555555</v>
      </c>
      <c r="V86" s="158">
        <v>59</v>
      </c>
      <c r="W86" s="159"/>
      <c r="X86" s="159"/>
      <c r="Y86" s="159"/>
      <c r="Z86" s="159"/>
      <c r="AA86" s="159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159">
        <v>86.47</v>
      </c>
      <c r="AN86" s="159">
        <v>247</v>
      </c>
      <c r="AO86" s="159">
        <v>532</v>
      </c>
      <c r="AP86" s="159">
        <v>555</v>
      </c>
      <c r="AQ86" s="142">
        <v>30.45454545</v>
      </c>
      <c r="AR86" s="142">
        <v>60</v>
      </c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</row>
    <row r="87" spans="1:82">
      <c r="A87" s="143"/>
      <c r="B87" s="142" t="s">
        <v>369</v>
      </c>
      <c r="C87" s="142" t="s">
        <v>271</v>
      </c>
      <c r="D87" s="142" t="s">
        <v>362</v>
      </c>
      <c r="E87" s="146" t="s">
        <v>322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43">
        <v>35.47</v>
      </c>
      <c r="R87" s="142">
        <v>233</v>
      </c>
      <c r="S87" s="142">
        <v>436.22</v>
      </c>
      <c r="T87" s="142">
        <v>601.24</v>
      </c>
      <c r="U87" s="142">
        <v>19.96125</v>
      </c>
      <c r="V87" s="158">
        <v>70</v>
      </c>
      <c r="W87" s="159"/>
      <c r="X87" s="159"/>
      <c r="Y87" s="159"/>
      <c r="Z87" s="159"/>
      <c r="AA87" s="159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159">
        <v>54.78</v>
      </c>
      <c r="AN87" s="159">
        <v>137</v>
      </c>
      <c r="AO87" s="159">
        <v>562</v>
      </c>
      <c r="AP87" s="159">
        <v>610</v>
      </c>
      <c r="AQ87" s="142">
        <v>25.42629482</v>
      </c>
      <c r="AR87" s="142">
        <v>70</v>
      </c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</row>
    <row r="88" spans="1:82">
      <c r="A88" s="143"/>
      <c r="B88" s="142" t="s">
        <v>370</v>
      </c>
      <c r="C88" s="142" t="s">
        <v>271</v>
      </c>
      <c r="D88" s="142" t="s">
        <v>362</v>
      </c>
      <c r="E88" s="146" t="s">
        <v>322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43">
        <v>45.85</v>
      </c>
      <c r="R88" s="142">
        <v>147</v>
      </c>
      <c r="S88" s="142">
        <v>599</v>
      </c>
      <c r="T88" s="142">
        <v>654</v>
      </c>
      <c r="U88" s="142">
        <v>35.66667</v>
      </c>
      <c r="V88" s="158">
        <v>50</v>
      </c>
      <c r="W88" s="159"/>
      <c r="X88" s="159"/>
      <c r="Y88" s="159"/>
      <c r="Z88" s="159"/>
      <c r="AA88" s="159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159">
        <v>58.98</v>
      </c>
      <c r="AN88" s="159">
        <v>206</v>
      </c>
      <c r="AO88" s="159">
        <v>610</v>
      </c>
      <c r="AP88" s="159">
        <v>672</v>
      </c>
      <c r="AQ88" s="142">
        <v>31.335135135</v>
      </c>
      <c r="AR88" s="142">
        <v>73</v>
      </c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</row>
    <row r="89" spans="1:82">
      <c r="A89" s="143"/>
      <c r="B89" s="142" t="s">
        <v>371</v>
      </c>
      <c r="C89" s="142" t="s">
        <v>271</v>
      </c>
      <c r="D89" s="142" t="s">
        <v>362</v>
      </c>
      <c r="E89" s="146" t="s">
        <v>322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43">
        <v>34.31</v>
      </c>
      <c r="R89" s="142">
        <v>75</v>
      </c>
      <c r="S89" s="142">
        <v>434</v>
      </c>
      <c r="T89" s="142">
        <v>465</v>
      </c>
      <c r="U89" s="142">
        <v>35.1010101</v>
      </c>
      <c r="V89" s="158">
        <v>42</v>
      </c>
      <c r="W89" s="159"/>
      <c r="X89" s="159"/>
      <c r="Y89" s="159"/>
      <c r="Z89" s="159"/>
      <c r="AA89" s="159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159">
        <v>42.43</v>
      </c>
      <c r="AN89" s="159">
        <v>99.9</v>
      </c>
      <c r="AO89" s="159">
        <v>447</v>
      </c>
      <c r="AP89" s="159">
        <v>477</v>
      </c>
      <c r="AQ89" s="142">
        <v>21.67398119</v>
      </c>
      <c r="AR89" s="142">
        <v>60</v>
      </c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</row>
    <row r="90" spans="1:82">
      <c r="A90" s="143" t="s">
        <v>372</v>
      </c>
      <c r="B90" s="142" t="s">
        <v>361</v>
      </c>
      <c r="C90" s="142" t="s">
        <v>271</v>
      </c>
      <c r="D90" s="142" t="s">
        <v>362</v>
      </c>
      <c r="E90" s="146" t="s">
        <v>322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43">
        <v>17.75</v>
      </c>
      <c r="R90" s="142">
        <v>75</v>
      </c>
      <c r="S90" s="142">
        <v>328.92</v>
      </c>
      <c r="T90" s="142">
        <v>376.48</v>
      </c>
      <c r="U90" s="142">
        <v>20.7449664</v>
      </c>
      <c r="V90" s="158">
        <v>29</v>
      </c>
      <c r="W90" s="159"/>
      <c r="X90" s="159"/>
      <c r="Y90" s="159"/>
      <c r="Z90" s="159"/>
      <c r="AA90" s="159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159">
        <v>27.81</v>
      </c>
      <c r="AN90" s="159">
        <v>81.2</v>
      </c>
      <c r="AO90" s="159">
        <v>431</v>
      </c>
      <c r="AP90" s="159">
        <v>473</v>
      </c>
      <c r="AQ90" s="142">
        <v>27.84328358</v>
      </c>
      <c r="AR90" s="142">
        <v>74</v>
      </c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</row>
    <row r="91" spans="1:82">
      <c r="A91" s="143"/>
      <c r="B91" s="142" t="s">
        <v>363</v>
      </c>
      <c r="C91" s="142" t="s">
        <v>278</v>
      </c>
      <c r="D91" s="142" t="s">
        <v>362</v>
      </c>
      <c r="E91" s="146" t="s">
        <v>322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43">
        <v>7.98</v>
      </c>
      <c r="R91" s="142">
        <v>34.3</v>
      </c>
      <c r="S91" s="142">
        <v>309.81</v>
      </c>
      <c r="T91" s="142">
        <v>348.38</v>
      </c>
      <c r="U91" s="142">
        <v>15.8538012</v>
      </c>
      <c r="V91" s="158">
        <v>50</v>
      </c>
      <c r="W91" s="159"/>
      <c r="X91" s="159"/>
      <c r="Y91" s="159"/>
      <c r="Z91" s="159"/>
      <c r="AA91" s="159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159">
        <v>19.85</v>
      </c>
      <c r="AN91" s="159">
        <v>109</v>
      </c>
      <c r="AO91" s="159">
        <v>422</v>
      </c>
      <c r="AP91" s="159">
        <v>475</v>
      </c>
      <c r="AQ91" s="142">
        <v>18.83495145</v>
      </c>
      <c r="AR91" s="142">
        <v>35</v>
      </c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</row>
    <row r="92" spans="1:82">
      <c r="A92" s="143"/>
      <c r="B92" s="142" t="s">
        <v>364</v>
      </c>
      <c r="C92" s="142" t="s">
        <v>271</v>
      </c>
      <c r="D92" s="142" t="s">
        <v>362</v>
      </c>
      <c r="E92" s="146" t="s">
        <v>322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43">
        <v>43.2</v>
      </c>
      <c r="R92" s="142">
        <v>61</v>
      </c>
      <c r="S92" s="142">
        <v>335.16</v>
      </c>
      <c r="T92" s="142">
        <v>387.72</v>
      </c>
      <c r="U92" s="142">
        <v>37.3333333</v>
      </c>
      <c r="V92" s="158">
        <v>46</v>
      </c>
      <c r="W92" s="159"/>
      <c r="X92" s="159"/>
      <c r="Y92" s="159"/>
      <c r="Z92" s="159"/>
      <c r="AA92" s="159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159">
        <v>73.48</v>
      </c>
      <c r="AN92" s="159">
        <v>109.2</v>
      </c>
      <c r="AO92" s="159">
        <v>493</v>
      </c>
      <c r="AP92" s="159">
        <v>532</v>
      </c>
      <c r="AQ92" s="142">
        <v>45.3</v>
      </c>
      <c r="AR92" s="142">
        <v>52</v>
      </c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</row>
    <row r="93" spans="1:82">
      <c r="A93" s="143"/>
      <c r="B93" s="142" t="s">
        <v>365</v>
      </c>
      <c r="C93" s="142" t="s">
        <v>271</v>
      </c>
      <c r="D93" s="142" t="s">
        <v>362</v>
      </c>
      <c r="E93" s="146" t="s">
        <v>322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43">
        <v>36.15</v>
      </c>
      <c r="R93" s="142">
        <v>50</v>
      </c>
      <c r="S93" s="142">
        <v>341.76</v>
      </c>
      <c r="T93" s="142">
        <v>398.96</v>
      </c>
      <c r="U93" s="142">
        <v>36.48</v>
      </c>
      <c r="V93" s="158">
        <v>51</v>
      </c>
      <c r="W93" s="159"/>
      <c r="X93" s="159"/>
      <c r="Y93" s="159"/>
      <c r="Z93" s="159"/>
      <c r="AA93" s="159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159">
        <v>59.71</v>
      </c>
      <c r="AN93" s="159">
        <v>112</v>
      </c>
      <c r="AO93" s="159">
        <v>510</v>
      </c>
      <c r="AP93" s="159">
        <v>538</v>
      </c>
      <c r="AQ93" s="142">
        <v>34.7272727</v>
      </c>
      <c r="AR93" s="142">
        <v>44</v>
      </c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</row>
    <row r="94" spans="1:82">
      <c r="A94" s="143"/>
      <c r="B94" s="142" t="s">
        <v>366</v>
      </c>
      <c r="C94" s="142" t="s">
        <v>271</v>
      </c>
      <c r="D94" s="142" t="s">
        <v>362</v>
      </c>
      <c r="E94" s="146" t="s">
        <v>322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43">
        <v>51.87</v>
      </c>
      <c r="R94" s="142">
        <v>209</v>
      </c>
      <c r="S94" s="142">
        <v>337.83</v>
      </c>
      <c r="T94" s="142">
        <v>427.05</v>
      </c>
      <c r="U94" s="142">
        <v>38.46875</v>
      </c>
      <c r="V94" s="158">
        <v>51</v>
      </c>
      <c r="W94" s="159"/>
      <c r="X94" s="159"/>
      <c r="Y94" s="159"/>
      <c r="Z94" s="159"/>
      <c r="AA94" s="159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159">
        <v>63.48</v>
      </c>
      <c r="AN94" s="159">
        <v>171</v>
      </c>
      <c r="AO94" s="159">
        <v>410.54</v>
      </c>
      <c r="AP94" s="159">
        <v>505.91</v>
      </c>
      <c r="AQ94" s="142">
        <v>43.3958333</v>
      </c>
      <c r="AR94" s="142">
        <v>74</v>
      </c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</row>
    <row r="95" spans="1:82">
      <c r="A95" s="143"/>
      <c r="B95" s="142" t="s">
        <v>367</v>
      </c>
      <c r="C95" s="142" t="s">
        <v>271</v>
      </c>
      <c r="D95" s="142" t="s">
        <v>362</v>
      </c>
      <c r="E95" s="146" t="s">
        <v>322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43">
        <v>18.66</v>
      </c>
      <c r="R95" s="142">
        <v>46.8</v>
      </c>
      <c r="S95" s="142">
        <v>371.55</v>
      </c>
      <c r="T95" s="142">
        <v>438.29</v>
      </c>
      <c r="U95" s="142">
        <v>22.7142857</v>
      </c>
      <c r="V95" s="158">
        <v>46</v>
      </c>
      <c r="W95" s="159"/>
      <c r="X95" s="159"/>
      <c r="Y95" s="159"/>
      <c r="Z95" s="159"/>
      <c r="AA95" s="159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159">
        <v>33.38</v>
      </c>
      <c r="AN95" s="159">
        <v>128</v>
      </c>
      <c r="AO95" s="159">
        <v>442</v>
      </c>
      <c r="AP95" s="159">
        <v>456</v>
      </c>
      <c r="AQ95" s="142">
        <v>32.24390243</v>
      </c>
      <c r="AR95" s="142">
        <v>63</v>
      </c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</row>
    <row r="96" spans="1:82">
      <c r="A96" s="143"/>
      <c r="B96" s="142" t="s">
        <v>368</v>
      </c>
      <c r="C96" s="142" t="s">
        <v>271</v>
      </c>
      <c r="D96" s="142" t="s">
        <v>362</v>
      </c>
      <c r="E96" s="146" t="s">
        <v>322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43">
        <v>25.32</v>
      </c>
      <c r="R96" s="142">
        <v>118</v>
      </c>
      <c r="S96" s="142">
        <v>386.64</v>
      </c>
      <c r="T96" s="142">
        <v>438.29</v>
      </c>
      <c r="U96" s="142">
        <v>19.8695652</v>
      </c>
      <c r="V96" s="158">
        <v>47</v>
      </c>
      <c r="W96" s="159"/>
      <c r="X96" s="159"/>
      <c r="Y96" s="159"/>
      <c r="Z96" s="159"/>
      <c r="AA96" s="159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159">
        <v>92.36</v>
      </c>
      <c r="AN96" s="159">
        <v>229</v>
      </c>
      <c r="AO96" s="159">
        <v>527</v>
      </c>
      <c r="AP96" s="159">
        <v>563</v>
      </c>
      <c r="AQ96" s="142">
        <v>37.22222222</v>
      </c>
      <c r="AR96" s="142">
        <v>51</v>
      </c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</row>
    <row r="97" spans="1:82">
      <c r="A97" s="143"/>
      <c r="B97" s="142" t="s">
        <v>373</v>
      </c>
      <c r="C97" s="142" t="s">
        <v>278</v>
      </c>
      <c r="D97" s="142" t="s">
        <v>362</v>
      </c>
      <c r="E97" s="146" t="s">
        <v>322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43">
        <v>33.16</v>
      </c>
      <c r="R97" s="142">
        <v>236</v>
      </c>
      <c r="S97" s="142">
        <v>419.91</v>
      </c>
      <c r="T97" s="142">
        <v>578.77</v>
      </c>
      <c r="U97" s="142">
        <v>22.6313066</v>
      </c>
      <c r="V97" s="158">
        <v>73</v>
      </c>
      <c r="W97" s="159"/>
      <c r="X97" s="159"/>
      <c r="Y97" s="159"/>
      <c r="Z97" s="159"/>
      <c r="AA97" s="159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59">
        <v>27.02</v>
      </c>
      <c r="AN97" s="159">
        <v>187.1</v>
      </c>
      <c r="AO97" s="159">
        <v>570</v>
      </c>
      <c r="AP97" s="159">
        <v>722</v>
      </c>
      <c r="AQ97" s="142">
        <v>19.1160409556</v>
      </c>
      <c r="AR97" s="142">
        <v>38</v>
      </c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</row>
    <row r="98" spans="1:82">
      <c r="A98" s="143"/>
      <c r="B98" s="142" t="s">
        <v>369</v>
      </c>
      <c r="C98" s="142" t="s">
        <v>271</v>
      </c>
      <c r="D98" s="142" t="s">
        <v>362</v>
      </c>
      <c r="E98" s="146" t="s">
        <v>322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43">
        <v>35.68</v>
      </c>
      <c r="R98" s="142">
        <v>244</v>
      </c>
      <c r="S98" s="142">
        <v>415.22</v>
      </c>
      <c r="T98" s="142">
        <v>590.01</v>
      </c>
      <c r="U98" s="142">
        <v>17.1337662</v>
      </c>
      <c r="V98" s="158">
        <v>56</v>
      </c>
      <c r="W98" s="159"/>
      <c r="X98" s="159"/>
      <c r="Y98" s="159"/>
      <c r="Z98" s="159"/>
      <c r="AA98" s="159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159">
        <v>45.54</v>
      </c>
      <c r="AN98" s="159">
        <v>119.8</v>
      </c>
      <c r="AO98" s="159">
        <v>559</v>
      </c>
      <c r="AP98" s="159">
        <v>622</v>
      </c>
      <c r="AQ98" s="142">
        <v>27.72555205</v>
      </c>
      <c r="AR98" s="142">
        <v>54</v>
      </c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</row>
    <row r="99" spans="1:82">
      <c r="A99" s="143"/>
      <c r="B99" s="142" t="s">
        <v>370</v>
      </c>
      <c r="C99" s="142" t="s">
        <v>271</v>
      </c>
      <c r="D99" s="142" t="s">
        <v>362</v>
      </c>
      <c r="E99" s="146" t="s">
        <v>322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43">
        <v>35.16</v>
      </c>
      <c r="R99" s="142">
        <v>228</v>
      </c>
      <c r="S99" s="142">
        <v>430.21</v>
      </c>
      <c r="T99" s="142">
        <v>584.39</v>
      </c>
      <c r="U99" s="142">
        <v>18.6714628</v>
      </c>
      <c r="V99" s="158">
        <v>61</v>
      </c>
      <c r="W99" s="159"/>
      <c r="X99" s="159"/>
      <c r="Y99" s="159"/>
      <c r="Z99" s="159"/>
      <c r="AA99" s="159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159">
        <v>48.59</v>
      </c>
      <c r="AN99" s="159">
        <v>137.1</v>
      </c>
      <c r="AO99" s="159">
        <v>607</v>
      </c>
      <c r="AP99" s="159">
        <v>679</v>
      </c>
      <c r="AQ99" s="142">
        <v>27.67058823</v>
      </c>
      <c r="AR99" s="142">
        <v>54</v>
      </c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</row>
    <row r="100" spans="1:82">
      <c r="A100" s="143"/>
      <c r="B100" s="142" t="s">
        <v>371</v>
      </c>
      <c r="C100" s="142" t="s">
        <v>271</v>
      </c>
      <c r="D100" s="142" t="s">
        <v>362</v>
      </c>
      <c r="E100" s="146" t="s">
        <v>322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43">
        <v>28.99</v>
      </c>
      <c r="R100" s="142">
        <v>75</v>
      </c>
      <c r="S100" s="142">
        <v>424.48</v>
      </c>
      <c r="T100" s="142">
        <v>511.34</v>
      </c>
      <c r="U100" s="142">
        <v>28.2228117</v>
      </c>
      <c r="V100" s="158">
        <v>42</v>
      </c>
      <c r="W100" s="159"/>
      <c r="X100" s="159"/>
      <c r="Y100" s="159"/>
      <c r="Z100" s="159"/>
      <c r="AA100" s="159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159">
        <v>36.57</v>
      </c>
      <c r="AN100" s="159">
        <v>93.9</v>
      </c>
      <c r="AO100" s="159">
        <v>447</v>
      </c>
      <c r="AP100" s="159">
        <v>484</v>
      </c>
      <c r="AQ100" s="142">
        <v>27.20100502</v>
      </c>
      <c r="AR100" s="142">
        <v>55</v>
      </c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</row>
    <row r="101" spans="1:82">
      <c r="A101" s="143" t="s">
        <v>374</v>
      </c>
      <c r="B101" s="142" t="s">
        <v>375</v>
      </c>
      <c r="C101" s="142" t="s">
        <v>271</v>
      </c>
      <c r="D101" s="142" t="s">
        <v>362</v>
      </c>
      <c r="E101" s="146" t="s">
        <v>322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42" t="s">
        <v>376</v>
      </c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160">
        <v>74.58</v>
      </c>
      <c r="AN101" s="159">
        <v>194</v>
      </c>
      <c r="AO101" s="159">
        <v>387.37</v>
      </c>
      <c r="AP101" s="159">
        <v>573.36</v>
      </c>
      <c r="AQ101" s="142">
        <v>16.67</v>
      </c>
      <c r="AR101" s="142">
        <v>26</v>
      </c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</row>
    <row r="102" spans="1:82">
      <c r="A102" s="143"/>
      <c r="B102" s="142" t="s">
        <v>377</v>
      </c>
      <c r="C102" s="142" t="s">
        <v>271</v>
      </c>
      <c r="D102" s="142" t="s">
        <v>362</v>
      </c>
      <c r="E102" s="146" t="s">
        <v>322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159">
        <v>71.02</v>
      </c>
      <c r="AN102" s="159">
        <v>178</v>
      </c>
      <c r="AO102" s="159">
        <v>402.89</v>
      </c>
      <c r="AP102" s="159">
        <v>573.36</v>
      </c>
      <c r="AQ102" s="142">
        <v>21.44</v>
      </c>
      <c r="AR102" s="142">
        <v>34</v>
      </c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</row>
    <row r="103" spans="1:82">
      <c r="A103" s="143"/>
      <c r="B103" s="142" t="s">
        <v>378</v>
      </c>
      <c r="C103" s="142" t="s">
        <v>271</v>
      </c>
      <c r="D103" s="142" t="s">
        <v>362</v>
      </c>
      <c r="E103" s="146" t="s">
        <v>322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159">
        <v>67.99</v>
      </c>
      <c r="AN103" s="159">
        <v>185</v>
      </c>
      <c r="AO103" s="159">
        <v>378.83</v>
      </c>
      <c r="AP103" s="159">
        <v>578.99</v>
      </c>
      <c r="AQ103" s="142">
        <v>41.29</v>
      </c>
      <c r="AR103" s="142">
        <v>70</v>
      </c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</row>
    <row r="104" spans="1:82">
      <c r="A104" s="143"/>
      <c r="B104" s="142" t="s">
        <v>379</v>
      </c>
      <c r="C104" s="142" t="s">
        <v>271</v>
      </c>
      <c r="D104" s="142" t="s">
        <v>362</v>
      </c>
      <c r="E104" s="146" t="s">
        <v>322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160">
        <v>70.95</v>
      </c>
      <c r="AN104" s="159">
        <v>191</v>
      </c>
      <c r="AO104" s="159">
        <v>431.22</v>
      </c>
      <c r="AP104" s="159">
        <v>635.2</v>
      </c>
      <c r="AQ104" s="142">
        <v>51.68</v>
      </c>
      <c r="AR104" s="142">
        <v>66</v>
      </c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</row>
    <row r="105" spans="1:82">
      <c r="A105" s="143" t="s">
        <v>380</v>
      </c>
      <c r="B105" s="142" t="s">
        <v>375</v>
      </c>
      <c r="C105" s="142" t="s">
        <v>271</v>
      </c>
      <c r="D105" s="142" t="s">
        <v>362</v>
      </c>
      <c r="E105" s="146" t="s">
        <v>322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159">
        <v>62.01</v>
      </c>
      <c r="AN105" s="159">
        <v>194</v>
      </c>
      <c r="AO105" s="159">
        <v>354.93</v>
      </c>
      <c r="AP105" s="159">
        <v>500.29</v>
      </c>
      <c r="AQ105" s="142">
        <v>41.67</v>
      </c>
      <c r="AR105" s="142">
        <v>72</v>
      </c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</row>
    <row r="106" spans="1:82">
      <c r="A106" s="143"/>
      <c r="B106" s="142" t="s">
        <v>381</v>
      </c>
      <c r="C106" s="142" t="s">
        <v>278</v>
      </c>
      <c r="D106" s="142" t="s">
        <v>362</v>
      </c>
      <c r="E106" s="146" t="s">
        <v>322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160">
        <v>50.35</v>
      </c>
      <c r="AN106" s="159">
        <v>160</v>
      </c>
      <c r="AO106" s="159">
        <v>349.2</v>
      </c>
      <c r="AP106" s="159">
        <v>494.67</v>
      </c>
      <c r="AQ106" s="142">
        <v>35.6</v>
      </c>
      <c r="AR106" s="142">
        <v>61</v>
      </c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</row>
    <row r="107" spans="1:82">
      <c r="A107" s="143"/>
      <c r="B107" s="142" t="s">
        <v>377</v>
      </c>
      <c r="C107" s="142" t="s">
        <v>271</v>
      </c>
      <c r="D107" s="142" t="s">
        <v>362</v>
      </c>
      <c r="E107" s="146" t="s">
        <v>322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159">
        <v>76.1</v>
      </c>
      <c r="AN107" s="159">
        <v>183</v>
      </c>
      <c r="AO107" s="159">
        <v>394.23</v>
      </c>
      <c r="AP107" s="159">
        <v>562.12</v>
      </c>
      <c r="AQ107" s="142">
        <v>20.51</v>
      </c>
      <c r="AR107" s="142">
        <v>30</v>
      </c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</row>
    <row r="108" spans="1:82">
      <c r="A108" s="143"/>
      <c r="B108" s="142" t="s">
        <v>378</v>
      </c>
      <c r="C108" s="142" t="s">
        <v>271</v>
      </c>
      <c r="D108" s="142" t="s">
        <v>362</v>
      </c>
      <c r="E108" s="146" t="s">
        <v>322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160">
        <v>62.8</v>
      </c>
      <c r="AN108" s="159">
        <v>177</v>
      </c>
      <c r="AO108" s="159">
        <v>404.62</v>
      </c>
      <c r="AP108" s="159">
        <v>629.58</v>
      </c>
      <c r="AQ108" s="142">
        <v>14.81</v>
      </c>
      <c r="AR108" s="142">
        <v>24</v>
      </c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</row>
    <row r="109" spans="1:82">
      <c r="A109" s="143"/>
      <c r="B109" s="142" t="s">
        <v>379</v>
      </c>
      <c r="C109" s="142" t="s">
        <v>271</v>
      </c>
      <c r="D109" s="142" t="s">
        <v>362</v>
      </c>
      <c r="E109" s="146" t="s">
        <v>322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159">
        <v>70.95</v>
      </c>
      <c r="AN109" s="159">
        <v>173</v>
      </c>
      <c r="AO109" s="159">
        <v>420.59</v>
      </c>
      <c r="AP109" s="159">
        <v>578.99</v>
      </c>
      <c r="AQ109" s="142">
        <v>19.59</v>
      </c>
      <c r="AR109" s="142">
        <v>36</v>
      </c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</row>
    <row r="110" spans="1:82">
      <c r="A110" s="143" t="s">
        <v>82</v>
      </c>
      <c r="B110" s="142" t="s">
        <v>382</v>
      </c>
      <c r="C110" s="142" t="s">
        <v>271</v>
      </c>
      <c r="D110" s="142" t="s">
        <v>341</v>
      </c>
      <c r="E110" s="146" t="s">
        <v>322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51">
        <v>2.4</v>
      </c>
      <c r="R110" s="152">
        <v>18.7</v>
      </c>
      <c r="S110" s="152">
        <v>82.8</v>
      </c>
      <c r="T110" s="152">
        <v>86</v>
      </c>
      <c r="U110" s="152">
        <v>22.48</v>
      </c>
      <c r="V110" s="152">
        <v>28</v>
      </c>
      <c r="W110" s="142"/>
      <c r="X110" s="142"/>
      <c r="Y110" s="142"/>
      <c r="Z110" s="142"/>
      <c r="AA110" s="142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142">
        <v>2.1</v>
      </c>
      <c r="AN110" s="142">
        <v>2.9</v>
      </c>
      <c r="AO110" s="142">
        <v>75</v>
      </c>
      <c r="AP110" s="142">
        <v>75</v>
      </c>
      <c r="AQ110" s="142">
        <v>49.61</v>
      </c>
      <c r="AR110" s="142">
        <v>58</v>
      </c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</row>
    <row r="111" spans="1:82">
      <c r="A111" s="143" t="s">
        <v>67</v>
      </c>
      <c r="B111" s="142" t="s">
        <v>330</v>
      </c>
      <c r="C111" s="142" t="s">
        <v>271</v>
      </c>
      <c r="D111" s="142" t="s">
        <v>383</v>
      </c>
      <c r="E111" s="146" t="s">
        <v>322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42">
        <v>6.9</v>
      </c>
      <c r="R111" s="142">
        <v>28.3</v>
      </c>
      <c r="S111" s="142">
        <v>129.53</v>
      </c>
      <c r="T111" s="142">
        <v>132</v>
      </c>
      <c r="U111" s="142">
        <v>12</v>
      </c>
      <c r="V111" s="142">
        <v>17</v>
      </c>
      <c r="W111" s="142"/>
      <c r="X111" s="142"/>
      <c r="Y111" s="142"/>
      <c r="Z111" s="142"/>
      <c r="AA111" s="142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142">
        <v>5.9</v>
      </c>
      <c r="AN111" s="142" t="s">
        <v>384</v>
      </c>
      <c r="AO111" s="142">
        <v>131.24</v>
      </c>
      <c r="AP111" s="142">
        <v>134</v>
      </c>
      <c r="AQ111" s="142">
        <v>11.1</v>
      </c>
      <c r="AR111" s="142">
        <v>18</v>
      </c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</row>
    <row r="112" spans="1:82">
      <c r="A112" s="143" t="s">
        <v>385</v>
      </c>
      <c r="B112" s="142" t="s">
        <v>356</v>
      </c>
      <c r="C112" s="142" t="s">
        <v>278</v>
      </c>
      <c r="D112" s="142"/>
      <c r="E112" s="146" t="s">
        <v>322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42" t="s">
        <v>344</v>
      </c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142" t="s">
        <v>344</v>
      </c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</row>
    <row r="113" spans="1:82">
      <c r="A113" s="143"/>
      <c r="B113" s="142" t="s">
        <v>358</v>
      </c>
      <c r="C113" s="142" t="s">
        <v>271</v>
      </c>
      <c r="D113" s="142"/>
      <c r="E113" s="146" t="s">
        <v>322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</row>
    <row r="114" spans="1:82">
      <c r="A114" s="143"/>
      <c r="B114" s="142" t="s">
        <v>359</v>
      </c>
      <c r="C114" s="142" t="s">
        <v>271</v>
      </c>
      <c r="D114" s="142"/>
      <c r="E114" s="146" t="s">
        <v>322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</row>
    <row r="115" spans="1:82">
      <c r="A115" s="143" t="s">
        <v>386</v>
      </c>
      <c r="B115" s="142" t="s">
        <v>356</v>
      </c>
      <c r="C115" s="142" t="s">
        <v>278</v>
      </c>
      <c r="D115" s="142"/>
      <c r="E115" s="146" t="s">
        <v>322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</row>
    <row r="116" spans="1:82">
      <c r="A116" s="143"/>
      <c r="B116" s="142" t="s">
        <v>358</v>
      </c>
      <c r="C116" s="142" t="s">
        <v>271</v>
      </c>
      <c r="D116" s="142"/>
      <c r="E116" s="146" t="s">
        <v>322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</row>
    <row r="117" spans="1:82">
      <c r="A117" s="143"/>
      <c r="B117" s="142" t="s">
        <v>359</v>
      </c>
      <c r="C117" s="142" t="s">
        <v>271</v>
      </c>
      <c r="D117" s="142"/>
      <c r="E117" s="146" t="s">
        <v>322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</row>
    <row r="118" spans="1:82">
      <c r="A118" s="143" t="s">
        <v>387</v>
      </c>
      <c r="B118" s="142" t="s">
        <v>356</v>
      </c>
      <c r="C118" s="142" t="s">
        <v>278</v>
      </c>
      <c r="D118" s="142"/>
      <c r="E118" s="146" t="s">
        <v>322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</row>
    <row r="119" spans="1:82">
      <c r="A119" s="143"/>
      <c r="B119" s="142" t="s">
        <v>358</v>
      </c>
      <c r="C119" s="142" t="s">
        <v>271</v>
      </c>
      <c r="D119" s="142"/>
      <c r="E119" s="146" t="s">
        <v>322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</row>
    <row r="120" spans="1:82">
      <c r="A120" s="143"/>
      <c r="B120" s="142" t="s">
        <v>359</v>
      </c>
      <c r="C120" s="142" t="s">
        <v>271</v>
      </c>
      <c r="D120" s="142"/>
      <c r="E120" s="146" t="s">
        <v>322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</row>
    <row r="121" spans="1:82">
      <c r="A121" s="143" t="s">
        <v>388</v>
      </c>
      <c r="B121" s="142" t="s">
        <v>356</v>
      </c>
      <c r="C121" s="142" t="s">
        <v>278</v>
      </c>
      <c r="D121" s="142"/>
      <c r="E121" s="146" t="s">
        <v>322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</row>
    <row r="122" spans="1:82">
      <c r="A122" s="143"/>
      <c r="B122" s="142" t="s">
        <v>358</v>
      </c>
      <c r="C122" s="142" t="s">
        <v>271</v>
      </c>
      <c r="D122" s="142"/>
      <c r="E122" s="146" t="s">
        <v>322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</row>
    <row r="123" spans="1:82">
      <c r="A123" s="143"/>
      <c r="B123" s="142" t="s">
        <v>359</v>
      </c>
      <c r="C123" s="142" t="s">
        <v>271</v>
      </c>
      <c r="D123" s="142"/>
      <c r="E123" s="146" t="s">
        <v>322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</row>
    <row r="124" spans="1:82">
      <c r="A124" s="143" t="s">
        <v>389</v>
      </c>
      <c r="B124" s="142" t="s">
        <v>356</v>
      </c>
      <c r="C124" s="142" t="s">
        <v>278</v>
      </c>
      <c r="D124" s="142"/>
      <c r="E124" s="146" t="s">
        <v>322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42" t="s">
        <v>390</v>
      </c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142" t="s">
        <v>390</v>
      </c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</row>
    <row r="125" spans="1:82">
      <c r="A125" s="143"/>
      <c r="B125" s="142" t="s">
        <v>359</v>
      </c>
      <c r="C125" s="142" t="s">
        <v>271</v>
      </c>
      <c r="D125" s="142"/>
      <c r="E125" s="146" t="s">
        <v>322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</row>
    <row r="126" customFormat="1" hidden="1" spans="1:82">
      <c r="A126" s="4" t="s">
        <v>391</v>
      </c>
      <c r="B126" s="6" t="s">
        <v>356</v>
      </c>
      <c r="C126" s="6" t="s">
        <v>278</v>
      </c>
      <c r="D126" s="6"/>
      <c r="E126" s="6" t="s">
        <v>392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customFormat="1" hidden="1" spans="1:82">
      <c r="A127" s="4"/>
      <c r="B127" s="6" t="s">
        <v>358</v>
      </c>
      <c r="C127" s="6" t="s">
        <v>271</v>
      </c>
      <c r="D127" s="6"/>
      <c r="E127" s="6" t="s">
        <v>392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customFormat="1" hidden="1" spans="1:82">
      <c r="A128" s="4"/>
      <c r="B128" s="6" t="s">
        <v>359</v>
      </c>
      <c r="C128" s="6" t="s">
        <v>271</v>
      </c>
      <c r="D128" s="6"/>
      <c r="E128" s="6" t="s">
        <v>392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customFormat="1" hidden="1" spans="1:82">
      <c r="A129" s="4" t="s">
        <v>393</v>
      </c>
      <c r="B129" s="6" t="s">
        <v>356</v>
      </c>
      <c r="C129" s="6" t="s">
        <v>278</v>
      </c>
      <c r="D129" s="6"/>
      <c r="E129" s="6" t="s">
        <v>392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customFormat="1" hidden="1" spans="1:82">
      <c r="A130" s="4"/>
      <c r="B130" s="6" t="s">
        <v>358</v>
      </c>
      <c r="C130" s="6" t="s">
        <v>271</v>
      </c>
      <c r="D130" s="6"/>
      <c r="E130" s="6" t="s">
        <v>392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customFormat="1" hidden="1" spans="1:82">
      <c r="A131" s="4"/>
      <c r="B131" s="6" t="s">
        <v>359</v>
      </c>
      <c r="C131" s="6" t="s">
        <v>271</v>
      </c>
      <c r="D131" s="6"/>
      <c r="E131" s="6" t="s">
        <v>392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customFormat="1" hidden="1" spans="1:82">
      <c r="A132" s="4" t="s">
        <v>394</v>
      </c>
      <c r="B132" s="6" t="s">
        <v>356</v>
      </c>
      <c r="C132" s="6" t="s">
        <v>278</v>
      </c>
      <c r="D132" s="6"/>
      <c r="E132" s="6" t="s">
        <v>392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customFormat="1" hidden="1" spans="1:82">
      <c r="A133" s="4"/>
      <c r="B133" s="6" t="s">
        <v>358</v>
      </c>
      <c r="C133" s="6" t="s">
        <v>271</v>
      </c>
      <c r="D133" s="6"/>
      <c r="E133" s="6" t="s">
        <v>392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customFormat="1" hidden="1" spans="1:82">
      <c r="A134" s="4"/>
      <c r="B134" s="6" t="s">
        <v>359</v>
      </c>
      <c r="C134" s="6" t="s">
        <v>271</v>
      </c>
      <c r="D134" s="6"/>
      <c r="E134" s="6" t="s">
        <v>392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customFormat="1" hidden="1" spans="1:82">
      <c r="A135" s="4" t="s">
        <v>395</v>
      </c>
      <c r="B135" s="6" t="s">
        <v>356</v>
      </c>
      <c r="C135" s="6" t="s">
        <v>278</v>
      </c>
      <c r="D135" s="6"/>
      <c r="E135" s="6" t="s">
        <v>392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customFormat="1" hidden="1" spans="1:82">
      <c r="A136" s="4"/>
      <c r="B136" s="6" t="s">
        <v>358</v>
      </c>
      <c r="C136" s="6" t="s">
        <v>271</v>
      </c>
      <c r="D136" s="6"/>
      <c r="E136" s="6" t="s">
        <v>392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customFormat="1" hidden="1" spans="1:82">
      <c r="A137" s="4"/>
      <c r="B137" s="6" t="s">
        <v>359</v>
      </c>
      <c r="C137" s="6" t="s">
        <v>271</v>
      </c>
      <c r="D137" s="6"/>
      <c r="E137" s="6" t="s">
        <v>392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customFormat="1" hidden="1" spans="1:82">
      <c r="A138" s="4" t="s">
        <v>396</v>
      </c>
      <c r="B138" s="6" t="s">
        <v>356</v>
      </c>
      <c r="C138" s="6" t="s">
        <v>278</v>
      </c>
      <c r="D138" s="6"/>
      <c r="E138" s="6" t="s">
        <v>392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customFormat="1" hidden="1" spans="1:82">
      <c r="A139" s="4"/>
      <c r="B139" s="6" t="s">
        <v>358</v>
      </c>
      <c r="C139" s="6" t="s">
        <v>271</v>
      </c>
      <c r="D139" s="6"/>
      <c r="E139" s="6" t="s">
        <v>392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customFormat="1" hidden="1" spans="1:82">
      <c r="A140" s="4"/>
      <c r="B140" s="6" t="s">
        <v>359</v>
      </c>
      <c r="C140" s="6" t="s">
        <v>271</v>
      </c>
      <c r="D140" s="6"/>
      <c r="E140" s="6" t="s">
        <v>392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customFormat="1" hidden="1" spans="1:82">
      <c r="A141" s="4" t="s">
        <v>397</v>
      </c>
      <c r="B141" s="6" t="s">
        <v>356</v>
      </c>
      <c r="C141" s="6" t="s">
        <v>278</v>
      </c>
      <c r="D141" s="6"/>
      <c r="E141" s="6" t="s">
        <v>392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customFormat="1" hidden="1" spans="1:82">
      <c r="A142" s="4"/>
      <c r="B142" s="6" t="s">
        <v>358</v>
      </c>
      <c r="C142" s="6" t="s">
        <v>271</v>
      </c>
      <c r="D142" s="6"/>
      <c r="E142" s="6" t="s">
        <v>392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customFormat="1" hidden="1" spans="1:82">
      <c r="A143" s="4"/>
      <c r="B143" s="6" t="s">
        <v>359</v>
      </c>
      <c r="C143" s="6" t="s">
        <v>271</v>
      </c>
      <c r="D143" s="6"/>
      <c r="E143" s="6" t="s">
        <v>392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customFormat="1" hidden="1" spans="1:82">
      <c r="A144" s="4" t="s">
        <v>398</v>
      </c>
      <c r="B144" s="161" t="s">
        <v>356</v>
      </c>
      <c r="C144" s="4" t="s">
        <v>278</v>
      </c>
      <c r="D144" s="6" t="s">
        <v>399</v>
      </c>
      <c r="E144" s="6" t="s">
        <v>392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customFormat="1" hidden="1" spans="1:82">
      <c r="A145" s="4"/>
      <c r="B145" s="6" t="s">
        <v>358</v>
      </c>
      <c r="C145" s="4" t="s">
        <v>271</v>
      </c>
      <c r="D145" s="6" t="s">
        <v>399</v>
      </c>
      <c r="E145" s="6" t="s">
        <v>392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customFormat="1" hidden="1" spans="1:82">
      <c r="A146" s="4"/>
      <c r="B146" s="6" t="s">
        <v>359</v>
      </c>
      <c r="C146" s="4" t="s">
        <v>271</v>
      </c>
      <c r="D146" s="162" t="s">
        <v>399</v>
      </c>
      <c r="E146" s="6" t="s">
        <v>392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spans="1:73">
      <c r="A147" s="163"/>
      <c r="B147" s="163"/>
      <c r="C147" s="163"/>
      <c r="D147" s="163"/>
      <c r="E147" s="16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  <c r="BQ147" s="163"/>
      <c r="BR147" s="163"/>
      <c r="BS147" s="163"/>
      <c r="BT147" s="163"/>
      <c r="BU147" s="163"/>
    </row>
    <row r="148" spans="1:73">
      <c r="A148" s="163"/>
      <c r="B148" s="163"/>
      <c r="C148" s="163"/>
      <c r="D148" s="163"/>
      <c r="E148" s="16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  <c r="BQ148" s="163"/>
      <c r="BR148" s="163"/>
      <c r="BS148" s="163"/>
      <c r="BT148" s="163"/>
      <c r="BU148" s="163"/>
    </row>
    <row r="149" spans="1:73">
      <c r="A149" s="163"/>
      <c r="B149" s="163"/>
      <c r="C149" s="163"/>
      <c r="D149" s="163"/>
      <c r="E149" s="16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  <c r="BQ149" s="163"/>
      <c r="BR149" s="163"/>
      <c r="BS149" s="163"/>
      <c r="BT149" s="163"/>
      <c r="BU149" s="163"/>
    </row>
    <row r="150" spans="1:73">
      <c r="A150" s="163"/>
      <c r="B150" s="163"/>
      <c r="C150" s="163"/>
      <c r="D150" s="163"/>
      <c r="E150" s="16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  <c r="BQ150" s="163"/>
      <c r="BR150" s="163"/>
      <c r="BS150" s="163"/>
      <c r="BT150" s="163"/>
      <c r="BU150" s="163"/>
    </row>
    <row r="151" spans="1:73">
      <c r="A151" s="163"/>
      <c r="B151" s="163"/>
      <c r="C151" s="163"/>
      <c r="D151" s="163"/>
      <c r="E151" s="16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163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  <c r="BQ151" s="163"/>
      <c r="BR151" s="163"/>
      <c r="BS151" s="163"/>
      <c r="BT151" s="163"/>
      <c r="BU151" s="163"/>
    </row>
    <row r="152" spans="1:73">
      <c r="A152" s="163"/>
      <c r="B152" s="163"/>
      <c r="C152" s="163"/>
      <c r="D152" s="163"/>
      <c r="E152" s="16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163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  <c r="BQ152" s="163"/>
      <c r="BR152" s="163"/>
      <c r="BS152" s="163"/>
      <c r="BT152" s="163"/>
      <c r="BU152" s="163"/>
    </row>
    <row r="153" spans="1:73">
      <c r="A153" s="163"/>
      <c r="B153" s="163"/>
      <c r="C153" s="163"/>
      <c r="D153" s="163"/>
      <c r="E153" s="16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  <c r="BQ153" s="163"/>
      <c r="BR153" s="163"/>
      <c r="BS153" s="163"/>
      <c r="BT153" s="163"/>
      <c r="BU153" s="163"/>
    </row>
    <row r="154" spans="1:73">
      <c r="A154" s="163"/>
      <c r="B154" s="163"/>
      <c r="C154" s="163"/>
      <c r="D154" s="163"/>
      <c r="E154" s="16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  <c r="BQ154" s="163"/>
      <c r="BR154" s="163"/>
      <c r="BS154" s="163"/>
      <c r="BT154" s="163"/>
      <c r="BU154" s="163"/>
    </row>
    <row r="155" spans="1:73">
      <c r="A155" s="163"/>
      <c r="B155" s="163"/>
      <c r="C155" s="163"/>
      <c r="D155" s="163"/>
      <c r="E155" s="16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  <c r="BQ155" s="163"/>
      <c r="BR155" s="163"/>
      <c r="BS155" s="163"/>
      <c r="BT155" s="163"/>
      <c r="BU155" s="163"/>
    </row>
    <row r="156" spans="1:73">
      <c r="A156" s="163"/>
      <c r="B156" s="163"/>
      <c r="C156" s="163"/>
      <c r="D156" s="163"/>
      <c r="E156" s="16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  <c r="BQ156" s="163"/>
      <c r="BR156" s="163"/>
      <c r="BS156" s="163"/>
      <c r="BT156" s="163"/>
      <c r="BU156" s="163"/>
    </row>
    <row r="157" spans="1:73">
      <c r="A157" s="163"/>
      <c r="B157" s="163"/>
      <c r="C157" s="163"/>
      <c r="D157" s="163"/>
      <c r="E157" s="16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  <c r="BQ157" s="163"/>
      <c r="BR157" s="163"/>
      <c r="BS157" s="163"/>
      <c r="BT157" s="163"/>
      <c r="BU157" s="163"/>
    </row>
    <row r="158" spans="1:73">
      <c r="A158" s="163"/>
      <c r="B158" s="163"/>
      <c r="C158" s="163"/>
      <c r="D158" s="163"/>
      <c r="E158" s="16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  <c r="BQ158" s="163"/>
      <c r="BR158" s="163"/>
      <c r="BS158" s="163"/>
      <c r="BT158" s="163"/>
      <c r="BU158" s="163"/>
    </row>
    <row r="159" spans="1:73">
      <c r="A159" s="163"/>
      <c r="B159" s="163"/>
      <c r="C159" s="163"/>
      <c r="D159" s="163"/>
      <c r="E159" s="16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  <c r="BQ159" s="163"/>
      <c r="BR159" s="163"/>
      <c r="BS159" s="163"/>
      <c r="BT159" s="163"/>
      <c r="BU159" s="163"/>
    </row>
    <row r="160" spans="1:73">
      <c r="A160" s="163"/>
      <c r="B160" s="163"/>
      <c r="C160" s="163"/>
      <c r="D160" s="163"/>
      <c r="E160" s="16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  <c r="BQ160" s="163"/>
      <c r="BR160" s="163"/>
      <c r="BS160" s="163"/>
      <c r="BT160" s="163"/>
      <c r="BU160" s="163"/>
    </row>
    <row r="161" spans="1:73">
      <c r="A161" s="163"/>
      <c r="B161" s="163"/>
      <c r="C161" s="163"/>
      <c r="D161" s="163"/>
      <c r="E161" s="16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163"/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63"/>
      <c r="BU161" s="163"/>
    </row>
    <row r="162" spans="1:73">
      <c r="A162" s="163"/>
      <c r="B162" s="163"/>
      <c r="C162" s="163"/>
      <c r="D162" s="163"/>
      <c r="E162" s="16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163"/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  <c r="BQ162" s="163"/>
      <c r="BR162" s="163"/>
      <c r="BS162" s="163"/>
      <c r="BT162" s="163"/>
      <c r="BU162" s="163"/>
    </row>
    <row r="163" spans="1:73">
      <c r="A163" s="163"/>
      <c r="B163" s="163"/>
      <c r="C163" s="163"/>
      <c r="D163" s="163"/>
      <c r="E163" s="16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163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  <c r="BQ163" s="163"/>
      <c r="BR163" s="163"/>
      <c r="BS163" s="163"/>
      <c r="BT163" s="163"/>
      <c r="BU163" s="163"/>
    </row>
    <row r="164" spans="1:73">
      <c r="A164" s="163"/>
      <c r="B164" s="163"/>
      <c r="C164" s="163"/>
      <c r="D164" s="163"/>
      <c r="E164" s="16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163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  <c r="BQ164" s="163"/>
      <c r="BR164" s="163"/>
      <c r="BS164" s="163"/>
      <c r="BT164" s="163"/>
      <c r="BU164" s="163"/>
    </row>
    <row r="165" spans="1:73">
      <c r="A165" s="163"/>
      <c r="B165" s="163"/>
      <c r="C165" s="163"/>
      <c r="D165" s="163"/>
      <c r="E165" s="16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163"/>
      <c r="AN165" s="163"/>
      <c r="AO165" s="163"/>
      <c r="AP165" s="163"/>
      <c r="AQ165" s="163"/>
      <c r="AR165" s="163"/>
      <c r="AS165" s="163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  <c r="BQ165" s="163"/>
      <c r="BR165" s="163"/>
      <c r="BS165" s="163"/>
      <c r="BT165" s="163"/>
      <c r="BU165" s="163"/>
    </row>
    <row r="166" spans="1:73">
      <c r="A166" s="163"/>
      <c r="B166" s="163"/>
      <c r="C166" s="163"/>
      <c r="D166" s="163"/>
      <c r="E166" s="16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163"/>
      <c r="AN166" s="163"/>
      <c r="AO166" s="163"/>
      <c r="AP166" s="163"/>
      <c r="AQ166" s="163"/>
      <c r="AR166" s="163"/>
      <c r="AS166" s="163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  <c r="BQ166" s="163"/>
      <c r="BR166" s="163"/>
      <c r="BS166" s="163"/>
      <c r="BT166" s="163"/>
      <c r="BU166" s="163"/>
    </row>
    <row r="167" spans="1:73">
      <c r="A167" s="163"/>
      <c r="B167" s="163"/>
      <c r="C167" s="163"/>
      <c r="D167" s="163"/>
      <c r="E167" s="16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163"/>
      <c r="AN167" s="163"/>
      <c r="AO167" s="163"/>
      <c r="AP167" s="163"/>
      <c r="AQ167" s="163"/>
      <c r="AR167" s="163"/>
      <c r="AS167" s="163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  <c r="BQ167" s="163"/>
      <c r="BR167" s="163"/>
      <c r="BS167" s="163"/>
      <c r="BT167" s="163"/>
      <c r="BU167" s="163"/>
    </row>
    <row r="168" spans="1:73">
      <c r="A168" s="163"/>
      <c r="B168" s="163"/>
      <c r="C168" s="163"/>
      <c r="D168" s="163"/>
      <c r="E168" s="16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  <c r="BQ168" s="163"/>
      <c r="BR168" s="163"/>
      <c r="BS168" s="163"/>
      <c r="BT168" s="163"/>
      <c r="BU168" s="163"/>
    </row>
    <row r="169" spans="1:73">
      <c r="A169" s="163"/>
      <c r="B169" s="163"/>
      <c r="C169" s="163"/>
      <c r="D169" s="163"/>
      <c r="E169" s="16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  <c r="BQ169" s="163"/>
      <c r="BR169" s="163"/>
      <c r="BS169" s="163"/>
      <c r="BT169" s="163"/>
      <c r="BU169" s="163"/>
    </row>
    <row r="170" spans="1:73">
      <c r="A170" s="163"/>
      <c r="B170" s="163"/>
      <c r="C170" s="163"/>
      <c r="D170" s="163"/>
      <c r="E170" s="16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  <c r="BQ170" s="163"/>
      <c r="BR170" s="163"/>
      <c r="BS170" s="163"/>
      <c r="BT170" s="163"/>
      <c r="BU170" s="163"/>
    </row>
    <row r="171" spans="1:73">
      <c r="A171" s="163"/>
      <c r="B171" s="163"/>
      <c r="C171" s="163"/>
      <c r="D171" s="163"/>
      <c r="E171" s="16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163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  <c r="BQ171" s="163"/>
      <c r="BR171" s="163"/>
      <c r="BS171" s="163"/>
      <c r="BT171" s="163"/>
      <c r="BU171" s="163"/>
    </row>
    <row r="172" spans="1:73">
      <c r="A172" s="163"/>
      <c r="B172" s="163"/>
      <c r="C172" s="163"/>
      <c r="D172" s="163"/>
      <c r="E172" s="1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  <c r="BQ172" s="163"/>
      <c r="BR172" s="163"/>
      <c r="BS172" s="163"/>
      <c r="BT172" s="163"/>
      <c r="BU172" s="163"/>
    </row>
    <row r="173" spans="1:73">
      <c r="A173" s="163"/>
      <c r="B173" s="163"/>
      <c r="C173" s="163"/>
      <c r="D173" s="163"/>
      <c r="E173" s="16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  <c r="BQ173" s="163"/>
      <c r="BR173" s="163"/>
      <c r="BS173" s="163"/>
      <c r="BT173" s="163"/>
      <c r="BU173" s="163"/>
    </row>
    <row r="174" spans="1:73">
      <c r="A174" s="163"/>
      <c r="B174" s="163"/>
      <c r="C174" s="163"/>
      <c r="D174" s="163"/>
      <c r="E174" s="1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163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  <c r="BQ174" s="163"/>
      <c r="BR174" s="163"/>
      <c r="BS174" s="163"/>
      <c r="BT174" s="163"/>
      <c r="BU174" s="163"/>
    </row>
    <row r="175" spans="1:73">
      <c r="A175" s="163"/>
      <c r="B175" s="163"/>
      <c r="C175" s="163"/>
      <c r="D175" s="163"/>
      <c r="E175" s="16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  <c r="BQ175" s="163"/>
      <c r="BR175" s="163"/>
      <c r="BS175" s="163"/>
      <c r="BT175" s="163"/>
      <c r="BU175" s="163"/>
    </row>
    <row r="176" spans="1:73">
      <c r="A176" s="163"/>
      <c r="B176" s="163"/>
      <c r="C176" s="163"/>
      <c r="D176" s="163"/>
      <c r="E176" s="16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  <c r="BQ176" s="163"/>
      <c r="BR176" s="163"/>
      <c r="BS176" s="163"/>
      <c r="BT176" s="163"/>
      <c r="BU176" s="163"/>
    </row>
    <row r="177" spans="1:73">
      <c r="A177" s="163"/>
      <c r="B177" s="163"/>
      <c r="C177" s="163"/>
      <c r="D177" s="163"/>
      <c r="E177" s="16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  <c r="BQ177" s="163"/>
      <c r="BR177" s="163"/>
      <c r="BS177" s="163"/>
      <c r="BT177" s="163"/>
      <c r="BU177" s="163"/>
    </row>
    <row r="178" spans="1:73">
      <c r="A178" s="163"/>
      <c r="B178" s="163"/>
      <c r="C178" s="163"/>
      <c r="D178" s="163"/>
      <c r="E178" s="16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  <c r="BQ178" s="163"/>
      <c r="BR178" s="163"/>
      <c r="BS178" s="163"/>
      <c r="BT178" s="163"/>
      <c r="BU178" s="163"/>
    </row>
    <row r="179" spans="1:73">
      <c r="A179" s="163"/>
      <c r="B179" s="163"/>
      <c r="C179" s="163"/>
      <c r="D179" s="163"/>
      <c r="E179" s="16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163"/>
      <c r="AN179" s="163"/>
      <c r="AO179" s="163"/>
      <c r="AP179" s="163"/>
      <c r="AQ179" s="163"/>
      <c r="AR179" s="163"/>
      <c r="AS179" s="163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  <c r="BQ179" s="163"/>
      <c r="BR179" s="163"/>
      <c r="BS179" s="163"/>
      <c r="BT179" s="163"/>
      <c r="BU179" s="163"/>
    </row>
    <row r="180" spans="1:73">
      <c r="A180" s="163"/>
      <c r="B180" s="163"/>
      <c r="C180" s="163"/>
      <c r="D180" s="163"/>
      <c r="E180" s="16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  <c r="BQ180" s="163"/>
      <c r="BR180" s="163"/>
      <c r="BS180" s="163"/>
      <c r="BT180" s="163"/>
      <c r="BU180" s="163"/>
    </row>
    <row r="181" spans="1:73">
      <c r="A181" s="163"/>
      <c r="B181" s="163"/>
      <c r="C181" s="163"/>
      <c r="D181" s="163"/>
      <c r="E181" s="16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163"/>
      <c r="AN181" s="163"/>
      <c r="AO181" s="163"/>
      <c r="AP181" s="163"/>
      <c r="AQ181" s="163"/>
      <c r="AR181" s="163"/>
      <c r="AS181" s="163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  <c r="BQ181" s="163"/>
      <c r="BR181" s="163"/>
      <c r="BS181" s="163"/>
      <c r="BT181" s="163"/>
      <c r="BU181" s="163"/>
    </row>
    <row r="182" spans="1:73">
      <c r="A182" s="163"/>
      <c r="B182" s="163"/>
      <c r="C182" s="163"/>
      <c r="D182" s="163"/>
      <c r="E182" s="16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163"/>
      <c r="AN182" s="163"/>
      <c r="AO182" s="163"/>
      <c r="AP182" s="163"/>
      <c r="AQ182" s="163"/>
      <c r="AR182" s="163"/>
      <c r="AS182" s="163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  <c r="BQ182" s="163"/>
      <c r="BR182" s="163"/>
      <c r="BS182" s="163"/>
      <c r="BT182" s="163"/>
      <c r="BU182" s="163"/>
    </row>
    <row r="183" spans="1:73">
      <c r="A183" s="163"/>
      <c r="B183" s="163"/>
      <c r="C183" s="163"/>
      <c r="D183" s="163"/>
      <c r="E183" s="16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163"/>
      <c r="AN183" s="163"/>
      <c r="AO183" s="163"/>
      <c r="AP183" s="163"/>
      <c r="AQ183" s="163"/>
      <c r="AR183" s="163"/>
      <c r="AS183" s="163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  <c r="BQ183" s="163"/>
      <c r="BR183" s="163"/>
      <c r="BS183" s="163"/>
      <c r="BT183" s="163"/>
      <c r="BU183" s="163"/>
    </row>
    <row r="184" spans="1:73">
      <c r="A184" s="163"/>
      <c r="B184" s="163"/>
      <c r="C184" s="163"/>
      <c r="D184" s="163"/>
      <c r="E184" s="16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163"/>
      <c r="AN184" s="163"/>
      <c r="AO184" s="163"/>
      <c r="AP184" s="163"/>
      <c r="AQ184" s="163"/>
      <c r="AR184" s="163"/>
      <c r="AS184" s="163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  <c r="BQ184" s="163"/>
      <c r="BR184" s="163"/>
      <c r="BS184" s="163"/>
      <c r="BT184" s="163"/>
      <c r="BU184" s="163"/>
    </row>
    <row r="185" spans="1:73">
      <c r="A185" s="163"/>
      <c r="B185" s="163"/>
      <c r="C185" s="163"/>
      <c r="D185" s="163"/>
      <c r="E185" s="16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163"/>
      <c r="AN185" s="163"/>
      <c r="AO185" s="163"/>
      <c r="AP185" s="163"/>
      <c r="AQ185" s="163"/>
      <c r="AR185" s="163"/>
      <c r="AS185" s="163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  <c r="BQ185" s="163"/>
      <c r="BR185" s="163"/>
      <c r="BS185" s="163"/>
      <c r="BT185" s="163"/>
      <c r="BU185" s="163"/>
    </row>
    <row r="186" spans="1:73">
      <c r="A186" s="163"/>
      <c r="B186" s="163"/>
      <c r="C186" s="163"/>
      <c r="D186" s="163"/>
      <c r="E186" s="16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163"/>
      <c r="AN186" s="163"/>
      <c r="AO186" s="163"/>
      <c r="AP186" s="163"/>
      <c r="AQ186" s="163"/>
      <c r="AR186" s="163"/>
      <c r="AS186" s="163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  <c r="BQ186" s="163"/>
      <c r="BR186" s="163"/>
      <c r="BS186" s="163"/>
      <c r="BT186" s="163"/>
      <c r="BU186" s="163"/>
    </row>
    <row r="187" spans="1:73">
      <c r="A187" s="163"/>
      <c r="B187" s="163"/>
      <c r="C187" s="163"/>
      <c r="D187" s="163"/>
      <c r="E187" s="16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163"/>
      <c r="AN187" s="163"/>
      <c r="AO187" s="163"/>
      <c r="AP187" s="163"/>
      <c r="AQ187" s="163"/>
      <c r="AR187" s="163"/>
      <c r="AS187" s="163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  <c r="BQ187" s="163"/>
      <c r="BR187" s="163"/>
      <c r="BS187" s="163"/>
      <c r="BT187" s="163"/>
      <c r="BU187" s="163"/>
    </row>
    <row r="188" spans="1:73">
      <c r="A188" s="163"/>
      <c r="B188" s="163"/>
      <c r="C188" s="163"/>
      <c r="D188" s="163"/>
      <c r="E188" s="16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163"/>
      <c r="AN188" s="163"/>
      <c r="AO188" s="163"/>
      <c r="AP188" s="163"/>
      <c r="AQ188" s="163"/>
      <c r="AR188" s="163"/>
      <c r="AS188" s="163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  <c r="BQ188" s="163"/>
      <c r="BR188" s="163"/>
      <c r="BS188" s="163"/>
      <c r="BT188" s="163"/>
      <c r="BU188" s="163"/>
    </row>
    <row r="189" spans="1:73">
      <c r="A189" s="163"/>
      <c r="B189" s="163"/>
      <c r="C189" s="163"/>
      <c r="D189" s="163"/>
      <c r="E189" s="16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163"/>
      <c r="AN189" s="163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  <c r="BQ189" s="163"/>
      <c r="BR189" s="163"/>
      <c r="BS189" s="163"/>
      <c r="BT189" s="163"/>
      <c r="BU189" s="163"/>
    </row>
    <row r="190" spans="1:73">
      <c r="A190" s="163"/>
      <c r="B190" s="163"/>
      <c r="C190" s="163"/>
      <c r="D190" s="163"/>
      <c r="E190" s="16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163"/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  <c r="BQ190" s="163"/>
      <c r="BR190" s="163"/>
      <c r="BS190" s="163"/>
      <c r="BT190" s="163"/>
      <c r="BU190" s="163"/>
    </row>
    <row r="191" spans="1:73">
      <c r="A191" s="163"/>
      <c r="B191" s="163"/>
      <c r="C191" s="163"/>
      <c r="D191" s="163"/>
      <c r="E191" s="16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  <c r="BQ191" s="163"/>
      <c r="BR191" s="163"/>
      <c r="BS191" s="163"/>
      <c r="BT191" s="163"/>
      <c r="BU191" s="163"/>
    </row>
    <row r="192" spans="1:73">
      <c r="A192" s="163"/>
      <c r="B192" s="163"/>
      <c r="C192" s="163"/>
      <c r="D192" s="163"/>
      <c r="E192" s="16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  <c r="BQ192" s="163"/>
      <c r="BR192" s="163"/>
      <c r="BS192" s="163"/>
      <c r="BT192" s="163"/>
      <c r="BU192" s="163"/>
    </row>
    <row r="193" spans="1:73">
      <c r="A193" s="163"/>
      <c r="B193" s="163"/>
      <c r="C193" s="163"/>
      <c r="D193" s="163"/>
      <c r="E193" s="16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  <c r="BQ193" s="163"/>
      <c r="BR193" s="163"/>
      <c r="BS193" s="163"/>
      <c r="BT193" s="163"/>
      <c r="BU193" s="163"/>
    </row>
    <row r="194" spans="1:73">
      <c r="A194" s="163"/>
      <c r="B194" s="163"/>
      <c r="C194" s="163"/>
      <c r="D194" s="163"/>
      <c r="E194" s="16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  <c r="BQ194" s="163"/>
      <c r="BR194" s="163"/>
      <c r="BS194" s="163"/>
      <c r="BT194" s="163"/>
      <c r="BU194" s="163"/>
    </row>
    <row r="195" spans="1:73">
      <c r="A195" s="163"/>
      <c r="B195" s="163"/>
      <c r="C195" s="163"/>
      <c r="D195" s="163"/>
      <c r="E195" s="16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163"/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  <c r="BQ195" s="163"/>
      <c r="BR195" s="163"/>
      <c r="BS195" s="163"/>
      <c r="BT195" s="163"/>
      <c r="BU195" s="163"/>
    </row>
    <row r="196" spans="1:73">
      <c r="A196" s="163"/>
      <c r="B196" s="163"/>
      <c r="C196" s="163"/>
      <c r="D196" s="163"/>
      <c r="E196" s="16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163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  <c r="BQ196" s="163"/>
      <c r="BR196" s="163"/>
      <c r="BS196" s="163"/>
      <c r="BT196" s="163"/>
      <c r="BU196" s="163"/>
    </row>
    <row r="197" spans="1:73">
      <c r="A197" s="163"/>
      <c r="B197" s="163"/>
      <c r="C197" s="163"/>
      <c r="D197" s="163"/>
      <c r="E197" s="16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163"/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  <c r="BQ197" s="163"/>
      <c r="BR197" s="163"/>
      <c r="BS197" s="163"/>
      <c r="BT197" s="163"/>
      <c r="BU197" s="163"/>
    </row>
    <row r="198" spans="1:73">
      <c r="A198" s="163"/>
      <c r="B198" s="163"/>
      <c r="C198" s="163"/>
      <c r="D198" s="163"/>
      <c r="E198" s="16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163"/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  <c r="BQ198" s="163"/>
      <c r="BR198" s="163"/>
      <c r="BS198" s="163"/>
      <c r="BT198" s="163"/>
      <c r="BU198" s="163"/>
    </row>
    <row r="199" spans="1:73">
      <c r="A199" s="163"/>
      <c r="B199" s="163"/>
      <c r="C199" s="163"/>
      <c r="D199" s="163"/>
      <c r="E199" s="16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163"/>
      <c r="AN199" s="163"/>
      <c r="AO199" s="163"/>
      <c r="AP199" s="163"/>
      <c r="AQ199" s="163"/>
      <c r="AR199" s="163"/>
      <c r="AS199" s="163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  <c r="BQ199" s="163"/>
      <c r="BR199" s="163"/>
      <c r="BS199" s="163"/>
      <c r="BT199" s="163"/>
      <c r="BU199" s="163"/>
    </row>
    <row r="200" spans="1:73">
      <c r="A200" s="163"/>
      <c r="B200" s="163"/>
      <c r="C200" s="163"/>
      <c r="D200" s="163"/>
      <c r="E200" s="16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163"/>
      <c r="AN200" s="163"/>
      <c r="AO200" s="163"/>
      <c r="AP200" s="163"/>
      <c r="AQ200" s="163"/>
      <c r="AR200" s="163"/>
      <c r="AS200" s="163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3"/>
      <c r="BF200" s="163"/>
      <c r="BG200" s="163"/>
      <c r="BH200" s="163"/>
      <c r="BI200" s="163"/>
      <c r="BJ200" s="163"/>
      <c r="BK200" s="163"/>
      <c r="BL200" s="163"/>
      <c r="BM200" s="163"/>
      <c r="BN200" s="163"/>
      <c r="BO200" s="163"/>
      <c r="BP200" s="163"/>
      <c r="BQ200" s="163"/>
      <c r="BR200" s="163"/>
      <c r="BS200" s="163"/>
      <c r="BT200" s="163"/>
      <c r="BU200" s="163"/>
    </row>
    <row r="201" spans="1:73">
      <c r="A201" s="163"/>
      <c r="B201" s="163"/>
      <c r="C201" s="163"/>
      <c r="D201" s="163"/>
      <c r="E201" s="16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163"/>
      <c r="AN201" s="163"/>
      <c r="AO201" s="163"/>
      <c r="AP201" s="163"/>
      <c r="AQ201" s="163"/>
      <c r="AR201" s="163"/>
      <c r="AS201" s="163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3"/>
      <c r="BF201" s="163"/>
      <c r="BG201" s="163"/>
      <c r="BH201" s="163"/>
      <c r="BI201" s="163"/>
      <c r="BJ201" s="163"/>
      <c r="BK201" s="163"/>
      <c r="BL201" s="163"/>
      <c r="BM201" s="163"/>
      <c r="BN201" s="163"/>
      <c r="BO201" s="163"/>
      <c r="BP201" s="163"/>
      <c r="BQ201" s="163"/>
      <c r="BR201" s="163"/>
      <c r="BS201" s="163"/>
      <c r="BT201" s="163"/>
      <c r="BU201" s="163"/>
    </row>
    <row r="202" spans="1:73">
      <c r="A202" s="163"/>
      <c r="B202" s="163"/>
      <c r="C202" s="163"/>
      <c r="D202" s="163"/>
      <c r="E202" s="16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3"/>
      <c r="BN202" s="163"/>
      <c r="BO202" s="163"/>
      <c r="BP202" s="163"/>
      <c r="BQ202" s="163"/>
      <c r="BR202" s="163"/>
      <c r="BS202" s="163"/>
      <c r="BT202" s="163"/>
      <c r="BU202" s="163"/>
    </row>
    <row r="203" spans="1:73">
      <c r="A203" s="163"/>
      <c r="B203" s="163"/>
      <c r="C203" s="163"/>
      <c r="D203" s="163"/>
      <c r="E203" s="16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3"/>
      <c r="BN203" s="163"/>
      <c r="BO203" s="163"/>
      <c r="BP203" s="163"/>
      <c r="BQ203" s="163"/>
      <c r="BR203" s="163"/>
      <c r="BS203" s="163"/>
      <c r="BT203" s="163"/>
      <c r="BU203" s="163"/>
    </row>
    <row r="204" spans="1:73">
      <c r="A204" s="163"/>
      <c r="B204" s="163"/>
      <c r="C204" s="163"/>
      <c r="D204" s="163"/>
      <c r="E204" s="16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163"/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3"/>
      <c r="BN204" s="163"/>
      <c r="BO204" s="163"/>
      <c r="BP204" s="163"/>
      <c r="BQ204" s="163"/>
      <c r="BR204" s="163"/>
      <c r="BS204" s="163"/>
      <c r="BT204" s="163"/>
      <c r="BU204" s="163"/>
    </row>
    <row r="205" spans="1:73">
      <c r="A205" s="163"/>
      <c r="B205" s="163"/>
      <c r="C205" s="163"/>
      <c r="D205" s="163"/>
      <c r="E205" s="16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163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3"/>
      <c r="BN205" s="163"/>
      <c r="BO205" s="163"/>
      <c r="BP205" s="163"/>
      <c r="BQ205" s="163"/>
      <c r="BR205" s="163"/>
      <c r="BS205" s="163"/>
      <c r="BT205" s="163"/>
      <c r="BU205" s="163"/>
    </row>
    <row r="206" spans="1:73">
      <c r="A206" s="163"/>
      <c r="B206" s="163"/>
      <c r="C206" s="163"/>
      <c r="D206" s="163"/>
      <c r="E206" s="16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163"/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3"/>
      <c r="BN206" s="163"/>
      <c r="BO206" s="163"/>
      <c r="BP206" s="163"/>
      <c r="BQ206" s="163"/>
      <c r="BR206" s="163"/>
      <c r="BS206" s="163"/>
      <c r="BT206" s="163"/>
      <c r="BU206" s="163"/>
    </row>
    <row r="207" spans="1:73">
      <c r="A207" s="163"/>
      <c r="B207" s="163"/>
      <c r="C207" s="163"/>
      <c r="D207" s="163"/>
      <c r="E207" s="16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163"/>
      <c r="AN207" s="163"/>
      <c r="AO207" s="163"/>
      <c r="AP207" s="163"/>
      <c r="AQ207" s="163"/>
      <c r="AR207" s="163"/>
      <c r="AS207" s="163"/>
      <c r="AT207" s="163"/>
      <c r="AU207" s="163"/>
      <c r="AV207" s="163"/>
      <c r="AW207" s="163"/>
      <c r="AX207" s="163"/>
      <c r="AY207" s="163"/>
      <c r="AZ207" s="163"/>
      <c r="BA207" s="163"/>
      <c r="BB207" s="163"/>
      <c r="BC207" s="163"/>
      <c r="BD207" s="163"/>
      <c r="BE207" s="163"/>
      <c r="BF207" s="163"/>
      <c r="BG207" s="163"/>
      <c r="BH207" s="163"/>
      <c r="BI207" s="163"/>
      <c r="BJ207" s="163"/>
      <c r="BK207" s="163"/>
      <c r="BL207" s="163"/>
      <c r="BM207" s="163"/>
      <c r="BN207" s="163"/>
      <c r="BO207" s="163"/>
      <c r="BP207" s="163"/>
      <c r="BQ207" s="163"/>
      <c r="BR207" s="163"/>
      <c r="BS207" s="163"/>
      <c r="BT207" s="163"/>
      <c r="BU207" s="163"/>
    </row>
    <row r="208" spans="1:73">
      <c r="A208" s="163"/>
      <c r="B208" s="163"/>
      <c r="C208" s="163"/>
      <c r="D208" s="163"/>
      <c r="E208" s="16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163"/>
      <c r="AN208" s="163"/>
      <c r="AO208" s="163"/>
      <c r="AP208" s="163"/>
      <c r="AQ208" s="163"/>
      <c r="AR208" s="163"/>
      <c r="AS208" s="163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3"/>
      <c r="BF208" s="163"/>
      <c r="BG208" s="163"/>
      <c r="BH208" s="163"/>
      <c r="BI208" s="163"/>
      <c r="BJ208" s="163"/>
      <c r="BK208" s="163"/>
      <c r="BL208" s="163"/>
      <c r="BM208" s="163"/>
      <c r="BN208" s="163"/>
      <c r="BO208" s="163"/>
      <c r="BP208" s="163"/>
      <c r="BQ208" s="163"/>
      <c r="BR208" s="163"/>
      <c r="BS208" s="163"/>
      <c r="BT208" s="163"/>
      <c r="BU208" s="163"/>
    </row>
    <row r="209" spans="1:73">
      <c r="A209" s="163"/>
      <c r="B209" s="163"/>
      <c r="C209" s="163"/>
      <c r="D209" s="163"/>
      <c r="E209" s="16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163"/>
      <c r="AN209" s="163"/>
      <c r="AO209" s="163"/>
      <c r="AP209" s="163"/>
      <c r="AQ209" s="163"/>
      <c r="AR209" s="163"/>
      <c r="AS209" s="163"/>
      <c r="AT209" s="163"/>
      <c r="AU209" s="163"/>
      <c r="AV209" s="163"/>
      <c r="AW209" s="163"/>
      <c r="AX209" s="163"/>
      <c r="AY209" s="163"/>
      <c r="AZ209" s="163"/>
      <c r="BA209" s="163"/>
      <c r="BB209" s="163"/>
      <c r="BC209" s="163"/>
      <c r="BD209" s="163"/>
      <c r="BE209" s="163"/>
      <c r="BF209" s="163"/>
      <c r="BG209" s="163"/>
      <c r="BH209" s="163"/>
      <c r="BI209" s="163"/>
      <c r="BJ209" s="163"/>
      <c r="BK209" s="163"/>
      <c r="BL209" s="163"/>
      <c r="BM209" s="163"/>
      <c r="BN209" s="163"/>
      <c r="BO209" s="163"/>
      <c r="BP209" s="163"/>
      <c r="BQ209" s="163"/>
      <c r="BR209" s="163"/>
      <c r="BS209" s="163"/>
      <c r="BT209" s="163"/>
      <c r="BU209" s="163"/>
    </row>
    <row r="210" spans="1:73">
      <c r="A210" s="163"/>
      <c r="B210" s="163"/>
      <c r="C210" s="163"/>
      <c r="D210" s="163"/>
      <c r="E210" s="16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163"/>
      <c r="AN210" s="163"/>
      <c r="AO210" s="163"/>
      <c r="AP210" s="163"/>
      <c r="AQ210" s="163"/>
      <c r="AR210" s="163"/>
      <c r="AS210" s="163"/>
      <c r="AT210" s="163"/>
      <c r="AU210" s="163"/>
      <c r="AV210" s="163"/>
      <c r="AW210" s="163"/>
      <c r="AX210" s="163"/>
      <c r="AY210" s="163"/>
      <c r="AZ210" s="163"/>
      <c r="BA210" s="163"/>
      <c r="BB210" s="163"/>
      <c r="BC210" s="163"/>
      <c r="BD210" s="163"/>
      <c r="BE210" s="163"/>
      <c r="BF210" s="163"/>
      <c r="BG210" s="163"/>
      <c r="BH210" s="163"/>
      <c r="BI210" s="163"/>
      <c r="BJ210" s="163"/>
      <c r="BK210" s="163"/>
      <c r="BL210" s="163"/>
      <c r="BM210" s="163"/>
      <c r="BN210" s="163"/>
      <c r="BO210" s="163"/>
      <c r="BP210" s="163"/>
      <c r="BQ210" s="163"/>
      <c r="BR210" s="163"/>
      <c r="BS210" s="163"/>
      <c r="BT210" s="163"/>
      <c r="BU210" s="163"/>
    </row>
    <row r="211" spans="1:73">
      <c r="A211" s="163"/>
      <c r="B211" s="163"/>
      <c r="C211" s="163"/>
      <c r="D211" s="163"/>
      <c r="E211" s="16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163"/>
      <c r="AN211" s="163"/>
      <c r="AO211" s="163"/>
      <c r="AP211" s="163"/>
      <c r="AQ211" s="163"/>
      <c r="AR211" s="163"/>
      <c r="AS211" s="163"/>
      <c r="AT211" s="163"/>
      <c r="AU211" s="163"/>
      <c r="AV211" s="163"/>
      <c r="AW211" s="163"/>
      <c r="AX211" s="163"/>
      <c r="AY211" s="163"/>
      <c r="AZ211" s="163"/>
      <c r="BA211" s="163"/>
      <c r="BB211" s="163"/>
      <c r="BC211" s="163"/>
      <c r="BD211" s="163"/>
      <c r="BE211" s="163"/>
      <c r="BF211" s="163"/>
      <c r="BG211" s="163"/>
      <c r="BH211" s="163"/>
      <c r="BI211" s="163"/>
      <c r="BJ211" s="163"/>
      <c r="BK211" s="163"/>
      <c r="BL211" s="163"/>
      <c r="BM211" s="163"/>
      <c r="BN211" s="163"/>
      <c r="BO211" s="163"/>
      <c r="BP211" s="163"/>
      <c r="BQ211" s="163"/>
      <c r="BR211" s="163"/>
      <c r="BS211" s="163"/>
      <c r="BT211" s="163"/>
      <c r="BU211" s="163"/>
    </row>
    <row r="212" spans="1:73">
      <c r="A212" s="163"/>
      <c r="B212" s="163"/>
      <c r="C212" s="163"/>
      <c r="D212" s="163"/>
      <c r="E212" s="16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163"/>
      <c r="AN212" s="163"/>
      <c r="AO212" s="163"/>
      <c r="AP212" s="163"/>
      <c r="AQ212" s="163"/>
      <c r="AR212" s="163"/>
      <c r="AS212" s="163"/>
      <c r="AT212" s="163"/>
      <c r="AU212" s="163"/>
      <c r="AV212" s="163"/>
      <c r="AW212" s="163"/>
      <c r="AX212" s="163"/>
      <c r="AY212" s="163"/>
      <c r="AZ212" s="163"/>
      <c r="BA212" s="163"/>
      <c r="BB212" s="163"/>
      <c r="BC212" s="163"/>
      <c r="BD212" s="163"/>
      <c r="BE212" s="163"/>
      <c r="BF212" s="163"/>
      <c r="BG212" s="163"/>
      <c r="BH212" s="163"/>
      <c r="BI212" s="163"/>
      <c r="BJ212" s="163"/>
      <c r="BK212" s="163"/>
      <c r="BL212" s="163"/>
      <c r="BM212" s="163"/>
      <c r="BN212" s="163"/>
      <c r="BO212" s="163"/>
      <c r="BP212" s="163"/>
      <c r="BQ212" s="163"/>
      <c r="BR212" s="163"/>
      <c r="BS212" s="163"/>
      <c r="BT212" s="163"/>
      <c r="BU212" s="163"/>
    </row>
    <row r="213" spans="1:73">
      <c r="A213" s="163"/>
      <c r="B213" s="163"/>
      <c r="C213" s="163"/>
      <c r="D213" s="163"/>
      <c r="E213" s="16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163"/>
      <c r="AN213" s="163"/>
      <c r="AO213" s="163"/>
      <c r="AP213" s="163"/>
      <c r="AQ213" s="163"/>
      <c r="AR213" s="163"/>
      <c r="AS213" s="163"/>
      <c r="AT213" s="163"/>
      <c r="AU213" s="163"/>
      <c r="AV213" s="163"/>
      <c r="AW213" s="163"/>
      <c r="AX213" s="163"/>
      <c r="AY213" s="163"/>
      <c r="AZ213" s="163"/>
      <c r="BA213" s="163"/>
      <c r="BB213" s="163"/>
      <c r="BC213" s="163"/>
      <c r="BD213" s="163"/>
      <c r="BE213" s="163"/>
      <c r="BF213" s="163"/>
      <c r="BG213" s="163"/>
      <c r="BH213" s="163"/>
      <c r="BI213" s="163"/>
      <c r="BJ213" s="163"/>
      <c r="BK213" s="163"/>
      <c r="BL213" s="163"/>
      <c r="BM213" s="163"/>
      <c r="BN213" s="163"/>
      <c r="BO213" s="163"/>
      <c r="BP213" s="163"/>
      <c r="BQ213" s="163"/>
      <c r="BR213" s="163"/>
      <c r="BS213" s="163"/>
      <c r="BT213" s="163"/>
      <c r="BU213" s="163"/>
    </row>
    <row r="214" spans="1:73">
      <c r="A214" s="163"/>
      <c r="B214" s="163"/>
      <c r="C214" s="163"/>
      <c r="D214" s="163"/>
      <c r="E214" s="16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163"/>
      <c r="AN214" s="163"/>
      <c r="AO214" s="163"/>
      <c r="AP214" s="163"/>
      <c r="AQ214" s="163"/>
      <c r="AR214" s="163"/>
      <c r="AS214" s="163"/>
      <c r="AT214" s="163"/>
      <c r="AU214" s="163"/>
      <c r="AV214" s="163"/>
      <c r="AW214" s="163"/>
      <c r="AX214" s="163"/>
      <c r="AY214" s="163"/>
      <c r="AZ214" s="163"/>
      <c r="BA214" s="163"/>
      <c r="BB214" s="163"/>
      <c r="BC214" s="163"/>
      <c r="BD214" s="163"/>
      <c r="BE214" s="163"/>
      <c r="BF214" s="163"/>
      <c r="BG214" s="163"/>
      <c r="BH214" s="163"/>
      <c r="BI214" s="163"/>
      <c r="BJ214" s="163"/>
      <c r="BK214" s="163"/>
      <c r="BL214" s="163"/>
      <c r="BM214" s="163"/>
      <c r="BN214" s="163"/>
      <c r="BO214" s="163"/>
      <c r="BP214" s="163"/>
      <c r="BQ214" s="163"/>
      <c r="BR214" s="163"/>
      <c r="BS214" s="163"/>
      <c r="BT214" s="163"/>
      <c r="BU214" s="163"/>
    </row>
    <row r="215" spans="1:73">
      <c r="A215" s="163"/>
      <c r="B215" s="163"/>
      <c r="C215" s="163"/>
      <c r="D215" s="163"/>
      <c r="E215" s="16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163"/>
      <c r="AN215" s="163"/>
      <c r="AO215" s="163"/>
      <c r="AP215" s="163"/>
      <c r="AQ215" s="163"/>
      <c r="AR215" s="163"/>
      <c r="AS215" s="163"/>
      <c r="AT215" s="163"/>
      <c r="AU215" s="163"/>
      <c r="AV215" s="163"/>
      <c r="AW215" s="163"/>
      <c r="AX215" s="163"/>
      <c r="AY215" s="163"/>
      <c r="AZ215" s="163"/>
      <c r="BA215" s="163"/>
      <c r="BB215" s="163"/>
      <c r="BC215" s="163"/>
      <c r="BD215" s="163"/>
      <c r="BE215" s="163"/>
      <c r="BF215" s="163"/>
      <c r="BG215" s="163"/>
      <c r="BH215" s="163"/>
      <c r="BI215" s="163"/>
      <c r="BJ215" s="163"/>
      <c r="BK215" s="163"/>
      <c r="BL215" s="163"/>
      <c r="BM215" s="163"/>
      <c r="BN215" s="163"/>
      <c r="BO215" s="163"/>
      <c r="BP215" s="163"/>
      <c r="BQ215" s="163"/>
      <c r="BR215" s="163"/>
      <c r="BS215" s="163"/>
      <c r="BT215" s="163"/>
      <c r="BU215" s="163"/>
    </row>
    <row r="216" spans="1:73">
      <c r="A216" s="163"/>
      <c r="B216" s="163"/>
      <c r="C216" s="163"/>
      <c r="D216" s="163"/>
      <c r="E216" s="16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163"/>
      <c r="AN216" s="163"/>
      <c r="AO216" s="163"/>
      <c r="AP216" s="163"/>
      <c r="AQ216" s="163"/>
      <c r="AR216" s="163"/>
      <c r="AS216" s="163"/>
      <c r="AT216" s="163"/>
      <c r="AU216" s="163"/>
      <c r="AV216" s="163"/>
      <c r="AW216" s="163"/>
      <c r="AX216" s="163"/>
      <c r="AY216" s="163"/>
      <c r="AZ216" s="163"/>
      <c r="BA216" s="163"/>
      <c r="BB216" s="163"/>
      <c r="BC216" s="163"/>
      <c r="BD216" s="163"/>
      <c r="BE216" s="163"/>
      <c r="BF216" s="163"/>
      <c r="BG216" s="163"/>
      <c r="BH216" s="163"/>
      <c r="BI216" s="163"/>
      <c r="BJ216" s="163"/>
      <c r="BK216" s="163"/>
      <c r="BL216" s="163"/>
      <c r="BM216" s="163"/>
      <c r="BN216" s="163"/>
      <c r="BO216" s="163"/>
      <c r="BP216" s="163"/>
      <c r="BQ216" s="163"/>
      <c r="BR216" s="163"/>
      <c r="BS216" s="163"/>
      <c r="BT216" s="163"/>
      <c r="BU216" s="163"/>
    </row>
    <row r="217" spans="1:73">
      <c r="A217" s="163"/>
      <c r="B217" s="163"/>
      <c r="C217" s="163"/>
      <c r="D217" s="163"/>
      <c r="E217" s="16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163"/>
      <c r="AN217" s="163"/>
      <c r="AO217" s="163"/>
      <c r="AP217" s="163"/>
      <c r="AQ217" s="163"/>
      <c r="AR217" s="163"/>
      <c r="AS217" s="163"/>
      <c r="AT217" s="163"/>
      <c r="AU217" s="163"/>
      <c r="AV217" s="163"/>
      <c r="AW217" s="163"/>
      <c r="AX217" s="163"/>
      <c r="AY217" s="163"/>
      <c r="AZ217" s="163"/>
      <c r="BA217" s="163"/>
      <c r="BB217" s="163"/>
      <c r="BC217" s="163"/>
      <c r="BD217" s="163"/>
      <c r="BE217" s="163"/>
      <c r="BF217" s="163"/>
      <c r="BG217" s="163"/>
      <c r="BH217" s="163"/>
      <c r="BI217" s="163"/>
      <c r="BJ217" s="163"/>
      <c r="BK217" s="163"/>
      <c r="BL217" s="163"/>
      <c r="BM217" s="163"/>
      <c r="BN217" s="163"/>
      <c r="BO217" s="163"/>
      <c r="BP217" s="163"/>
      <c r="BQ217" s="163"/>
      <c r="BR217" s="163"/>
      <c r="BS217" s="163"/>
      <c r="BT217" s="163"/>
      <c r="BU217" s="163"/>
    </row>
    <row r="218" spans="1:73">
      <c r="A218" s="163"/>
      <c r="B218" s="163"/>
      <c r="C218" s="163"/>
      <c r="D218" s="163"/>
      <c r="E218" s="16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163"/>
      <c r="AN218" s="163"/>
      <c r="AO218" s="163"/>
      <c r="AP218" s="163"/>
      <c r="AQ218" s="163"/>
      <c r="AR218" s="163"/>
      <c r="AS218" s="163"/>
      <c r="AT218" s="163"/>
      <c r="AU218" s="163"/>
      <c r="AV218" s="163"/>
      <c r="AW218" s="163"/>
      <c r="AX218" s="163"/>
      <c r="AY218" s="163"/>
      <c r="AZ218" s="163"/>
      <c r="BA218" s="163"/>
      <c r="BB218" s="163"/>
      <c r="BC218" s="163"/>
      <c r="BD218" s="163"/>
      <c r="BE218" s="163"/>
      <c r="BF218" s="163"/>
      <c r="BG218" s="163"/>
      <c r="BH218" s="163"/>
      <c r="BI218" s="163"/>
      <c r="BJ218" s="163"/>
      <c r="BK218" s="163"/>
      <c r="BL218" s="163"/>
      <c r="BM218" s="163"/>
      <c r="BN218" s="163"/>
      <c r="BO218" s="163"/>
      <c r="BP218" s="163"/>
      <c r="BQ218" s="163"/>
      <c r="BR218" s="163"/>
      <c r="BS218" s="163"/>
      <c r="BT218" s="163"/>
      <c r="BU218" s="163"/>
    </row>
    <row r="219" spans="1:73">
      <c r="A219" s="163"/>
      <c r="B219" s="163"/>
      <c r="C219" s="163"/>
      <c r="D219" s="163"/>
      <c r="E219" s="16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163"/>
      <c r="AN219" s="163"/>
      <c r="AO219" s="163"/>
      <c r="AP219" s="163"/>
      <c r="AQ219" s="163"/>
      <c r="AR219" s="163"/>
      <c r="AS219" s="163"/>
      <c r="AT219" s="163"/>
      <c r="AU219" s="163"/>
      <c r="AV219" s="163"/>
      <c r="AW219" s="163"/>
      <c r="AX219" s="163"/>
      <c r="AY219" s="163"/>
      <c r="AZ219" s="163"/>
      <c r="BA219" s="163"/>
      <c r="BB219" s="163"/>
      <c r="BC219" s="163"/>
      <c r="BD219" s="163"/>
      <c r="BE219" s="163"/>
      <c r="BF219" s="163"/>
      <c r="BG219" s="163"/>
      <c r="BH219" s="163"/>
      <c r="BI219" s="163"/>
      <c r="BJ219" s="163"/>
      <c r="BK219" s="163"/>
      <c r="BL219" s="163"/>
      <c r="BM219" s="163"/>
      <c r="BN219" s="163"/>
      <c r="BO219" s="163"/>
      <c r="BP219" s="163"/>
      <c r="BQ219" s="163"/>
      <c r="BR219" s="163"/>
      <c r="BS219" s="163"/>
      <c r="BT219" s="163"/>
      <c r="BU219" s="163"/>
    </row>
    <row r="220" spans="1:73">
      <c r="A220" s="163"/>
      <c r="B220" s="163"/>
      <c r="C220" s="163"/>
      <c r="D220" s="163"/>
      <c r="E220" s="16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163"/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AY220" s="163"/>
      <c r="AZ220" s="163"/>
      <c r="BA220" s="163"/>
      <c r="BB220" s="163"/>
      <c r="BC220" s="163"/>
      <c r="BD220" s="163"/>
      <c r="BE220" s="163"/>
      <c r="BF220" s="163"/>
      <c r="BG220" s="163"/>
      <c r="BH220" s="163"/>
      <c r="BI220" s="163"/>
      <c r="BJ220" s="163"/>
      <c r="BK220" s="163"/>
      <c r="BL220" s="163"/>
      <c r="BM220" s="163"/>
      <c r="BN220" s="163"/>
      <c r="BO220" s="163"/>
      <c r="BP220" s="163"/>
      <c r="BQ220" s="163"/>
      <c r="BR220" s="163"/>
      <c r="BS220" s="163"/>
      <c r="BT220" s="163"/>
      <c r="BU220" s="163"/>
    </row>
    <row r="221" spans="1:73">
      <c r="A221" s="163"/>
      <c r="B221" s="163"/>
      <c r="C221" s="163"/>
      <c r="D221" s="163"/>
      <c r="E221" s="16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163"/>
      <c r="AN221" s="163"/>
      <c r="AO221" s="163"/>
      <c r="AP221" s="163"/>
      <c r="AQ221" s="163"/>
      <c r="AR221" s="163"/>
      <c r="AS221" s="163"/>
      <c r="AT221" s="163"/>
      <c r="AU221" s="163"/>
      <c r="AV221" s="163"/>
      <c r="AW221" s="163"/>
      <c r="AX221" s="163"/>
      <c r="AY221" s="163"/>
      <c r="AZ221" s="163"/>
      <c r="BA221" s="163"/>
      <c r="BB221" s="163"/>
      <c r="BC221" s="163"/>
      <c r="BD221" s="163"/>
      <c r="BE221" s="163"/>
      <c r="BF221" s="163"/>
      <c r="BG221" s="163"/>
      <c r="BH221" s="163"/>
      <c r="BI221" s="163"/>
      <c r="BJ221" s="163"/>
      <c r="BK221" s="163"/>
      <c r="BL221" s="163"/>
      <c r="BM221" s="163"/>
      <c r="BN221" s="163"/>
      <c r="BO221" s="163"/>
      <c r="BP221" s="163"/>
      <c r="BQ221" s="163"/>
      <c r="BR221" s="163"/>
      <c r="BS221" s="163"/>
      <c r="BT221" s="163"/>
      <c r="BU221" s="163"/>
    </row>
    <row r="222" spans="1:73">
      <c r="A222" s="163"/>
      <c r="B222" s="163"/>
      <c r="C222" s="163"/>
      <c r="D222" s="163"/>
      <c r="E222" s="16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163"/>
      <c r="AN222" s="163"/>
      <c r="AO222" s="163"/>
      <c r="AP222" s="163"/>
      <c r="AQ222" s="163"/>
      <c r="AR222" s="163"/>
      <c r="AS222" s="163"/>
      <c r="AT222" s="163"/>
      <c r="AU222" s="163"/>
      <c r="AV222" s="163"/>
      <c r="AW222" s="163"/>
      <c r="AX222" s="163"/>
      <c r="AY222" s="163"/>
      <c r="AZ222" s="163"/>
      <c r="BA222" s="163"/>
      <c r="BB222" s="163"/>
      <c r="BC222" s="163"/>
      <c r="BD222" s="163"/>
      <c r="BE222" s="163"/>
      <c r="BF222" s="163"/>
      <c r="BG222" s="163"/>
      <c r="BH222" s="163"/>
      <c r="BI222" s="163"/>
      <c r="BJ222" s="163"/>
      <c r="BK222" s="163"/>
      <c r="BL222" s="163"/>
      <c r="BM222" s="163"/>
      <c r="BN222" s="163"/>
      <c r="BO222" s="163"/>
      <c r="BP222" s="163"/>
      <c r="BQ222" s="163"/>
      <c r="BR222" s="163"/>
      <c r="BS222" s="163"/>
      <c r="BT222" s="163"/>
      <c r="BU222" s="163"/>
    </row>
    <row r="223" spans="1:73">
      <c r="A223" s="163"/>
      <c r="B223" s="163"/>
      <c r="C223" s="163"/>
      <c r="D223" s="163"/>
      <c r="E223" s="16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163"/>
      <c r="AN223" s="163"/>
      <c r="AO223" s="163"/>
      <c r="AP223" s="163"/>
      <c r="AQ223" s="163"/>
      <c r="AR223" s="163"/>
      <c r="AS223" s="163"/>
      <c r="AT223" s="163"/>
      <c r="AU223" s="163"/>
      <c r="AV223" s="163"/>
      <c r="AW223" s="163"/>
      <c r="AX223" s="163"/>
      <c r="AY223" s="163"/>
      <c r="AZ223" s="163"/>
      <c r="BA223" s="163"/>
      <c r="BB223" s="163"/>
      <c r="BC223" s="163"/>
      <c r="BD223" s="163"/>
      <c r="BE223" s="163"/>
      <c r="BF223" s="163"/>
      <c r="BG223" s="163"/>
      <c r="BH223" s="163"/>
      <c r="BI223" s="163"/>
      <c r="BJ223" s="163"/>
      <c r="BK223" s="163"/>
      <c r="BL223" s="163"/>
      <c r="BM223" s="163"/>
      <c r="BN223" s="163"/>
      <c r="BO223" s="163"/>
      <c r="BP223" s="163"/>
      <c r="BQ223" s="163"/>
      <c r="BR223" s="163"/>
      <c r="BS223" s="163"/>
      <c r="BT223" s="163"/>
      <c r="BU223" s="163"/>
    </row>
    <row r="224" spans="1:73">
      <c r="A224" s="163"/>
      <c r="B224" s="163"/>
      <c r="C224" s="163"/>
      <c r="D224" s="163"/>
      <c r="E224" s="16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163"/>
      <c r="AN224" s="163"/>
      <c r="AO224" s="163"/>
      <c r="AP224" s="163"/>
      <c r="AQ224" s="163"/>
      <c r="AR224" s="163"/>
      <c r="AS224" s="163"/>
      <c r="AT224" s="163"/>
      <c r="AU224" s="163"/>
      <c r="AV224" s="163"/>
      <c r="AW224" s="163"/>
      <c r="AX224" s="163"/>
      <c r="AY224" s="163"/>
      <c r="AZ224" s="163"/>
      <c r="BA224" s="163"/>
      <c r="BB224" s="163"/>
      <c r="BC224" s="163"/>
      <c r="BD224" s="163"/>
      <c r="BE224" s="163"/>
      <c r="BF224" s="163"/>
      <c r="BG224" s="163"/>
      <c r="BH224" s="163"/>
      <c r="BI224" s="163"/>
      <c r="BJ224" s="163"/>
      <c r="BK224" s="163"/>
      <c r="BL224" s="163"/>
      <c r="BM224" s="163"/>
      <c r="BN224" s="163"/>
      <c r="BO224" s="163"/>
      <c r="BP224" s="163"/>
      <c r="BQ224" s="163"/>
      <c r="BR224" s="163"/>
      <c r="BS224" s="163"/>
      <c r="BT224" s="163"/>
      <c r="BU224" s="163"/>
    </row>
    <row r="225" spans="1:73">
      <c r="A225" s="163"/>
      <c r="B225" s="163"/>
      <c r="C225" s="163"/>
      <c r="D225" s="163"/>
      <c r="E225" s="16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163"/>
      <c r="AN225" s="163"/>
      <c r="AO225" s="163"/>
      <c r="AP225" s="163"/>
      <c r="AQ225" s="163"/>
      <c r="AR225" s="163"/>
      <c r="AS225" s="163"/>
      <c r="AT225" s="163"/>
      <c r="AU225" s="163"/>
      <c r="AV225" s="163"/>
      <c r="AW225" s="163"/>
      <c r="AX225" s="163"/>
      <c r="AY225" s="163"/>
      <c r="AZ225" s="163"/>
      <c r="BA225" s="163"/>
      <c r="BB225" s="163"/>
      <c r="BC225" s="163"/>
      <c r="BD225" s="163"/>
      <c r="BE225" s="163"/>
      <c r="BF225" s="163"/>
      <c r="BG225" s="163"/>
      <c r="BH225" s="163"/>
      <c r="BI225" s="163"/>
      <c r="BJ225" s="163"/>
      <c r="BK225" s="163"/>
      <c r="BL225" s="163"/>
      <c r="BM225" s="163"/>
      <c r="BN225" s="163"/>
      <c r="BO225" s="163"/>
      <c r="BP225" s="163"/>
      <c r="BQ225" s="163"/>
      <c r="BR225" s="163"/>
      <c r="BS225" s="163"/>
      <c r="BT225" s="163"/>
      <c r="BU225" s="163"/>
    </row>
    <row r="226" spans="1:73">
      <c r="A226" s="163"/>
      <c r="B226" s="163"/>
      <c r="C226" s="163"/>
      <c r="D226" s="163"/>
      <c r="E226" s="16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163"/>
      <c r="AN226" s="163"/>
      <c r="AO226" s="163"/>
      <c r="AP226" s="163"/>
      <c r="AQ226" s="163"/>
      <c r="AR226" s="163"/>
      <c r="AS226" s="163"/>
      <c r="AT226" s="163"/>
      <c r="AU226" s="163"/>
      <c r="AV226" s="163"/>
      <c r="AW226" s="163"/>
      <c r="AX226" s="163"/>
      <c r="AY226" s="163"/>
      <c r="AZ226" s="163"/>
      <c r="BA226" s="163"/>
      <c r="BB226" s="163"/>
      <c r="BC226" s="163"/>
      <c r="BD226" s="163"/>
      <c r="BE226" s="163"/>
      <c r="BF226" s="163"/>
      <c r="BG226" s="163"/>
      <c r="BH226" s="163"/>
      <c r="BI226" s="163"/>
      <c r="BJ226" s="163"/>
      <c r="BK226" s="163"/>
      <c r="BL226" s="163"/>
      <c r="BM226" s="163"/>
      <c r="BN226" s="163"/>
      <c r="BO226" s="163"/>
      <c r="BP226" s="163"/>
      <c r="BQ226" s="163"/>
      <c r="BR226" s="163"/>
      <c r="BS226" s="163"/>
      <c r="BT226" s="163"/>
      <c r="BU226" s="163"/>
    </row>
    <row r="227" spans="1:73">
      <c r="A227" s="163"/>
      <c r="B227" s="163"/>
      <c r="C227" s="163"/>
      <c r="D227" s="163"/>
      <c r="E227" s="16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163"/>
      <c r="AN227" s="163"/>
      <c r="AO227" s="163"/>
      <c r="AP227" s="163"/>
      <c r="AQ227" s="163"/>
      <c r="AR227" s="163"/>
      <c r="AS227" s="163"/>
      <c r="AT227" s="163"/>
      <c r="AU227" s="163"/>
      <c r="AV227" s="163"/>
      <c r="AW227" s="163"/>
      <c r="AX227" s="163"/>
      <c r="AY227" s="163"/>
      <c r="AZ227" s="163"/>
      <c r="BA227" s="163"/>
      <c r="BB227" s="163"/>
      <c r="BC227" s="163"/>
      <c r="BD227" s="163"/>
      <c r="BE227" s="163"/>
      <c r="BF227" s="163"/>
      <c r="BG227" s="163"/>
      <c r="BH227" s="163"/>
      <c r="BI227" s="163"/>
      <c r="BJ227" s="163"/>
      <c r="BK227" s="163"/>
      <c r="BL227" s="163"/>
      <c r="BM227" s="163"/>
      <c r="BN227" s="163"/>
      <c r="BO227" s="163"/>
      <c r="BP227" s="163"/>
      <c r="BQ227" s="163"/>
      <c r="BR227" s="163"/>
      <c r="BS227" s="163"/>
      <c r="BT227" s="163"/>
      <c r="BU227" s="163"/>
    </row>
    <row r="228" spans="1:73">
      <c r="A228" s="163"/>
      <c r="B228" s="163"/>
      <c r="C228" s="163"/>
      <c r="D228" s="163"/>
      <c r="E228" s="16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163"/>
      <c r="AN228" s="163"/>
      <c r="AO228" s="163"/>
      <c r="AP228" s="163"/>
      <c r="AQ228" s="163"/>
      <c r="AR228" s="163"/>
      <c r="AS228" s="163"/>
      <c r="AT228" s="163"/>
      <c r="AU228" s="163"/>
      <c r="AV228" s="163"/>
      <c r="AW228" s="163"/>
      <c r="AX228" s="163"/>
      <c r="AY228" s="163"/>
      <c r="AZ228" s="163"/>
      <c r="BA228" s="163"/>
      <c r="BB228" s="163"/>
      <c r="BC228" s="163"/>
      <c r="BD228" s="163"/>
      <c r="BE228" s="163"/>
      <c r="BF228" s="163"/>
      <c r="BG228" s="163"/>
      <c r="BH228" s="163"/>
      <c r="BI228" s="163"/>
      <c r="BJ228" s="163"/>
      <c r="BK228" s="163"/>
      <c r="BL228" s="163"/>
      <c r="BM228" s="163"/>
      <c r="BN228" s="163"/>
      <c r="BO228" s="163"/>
      <c r="BP228" s="163"/>
      <c r="BQ228" s="163"/>
      <c r="BR228" s="163"/>
      <c r="BS228" s="163"/>
      <c r="BT228" s="163"/>
      <c r="BU228" s="163"/>
    </row>
    <row r="229" spans="1:73">
      <c r="A229" s="163"/>
      <c r="B229" s="163"/>
      <c r="C229" s="163"/>
      <c r="D229" s="163"/>
      <c r="E229" s="16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163"/>
      <c r="AN229" s="163"/>
      <c r="AO229" s="163"/>
      <c r="AP229" s="163"/>
      <c r="AQ229" s="163"/>
      <c r="AR229" s="163"/>
      <c r="AS229" s="163"/>
      <c r="AT229" s="163"/>
      <c r="AU229" s="163"/>
      <c r="AV229" s="163"/>
      <c r="AW229" s="163"/>
      <c r="AX229" s="163"/>
      <c r="AY229" s="163"/>
      <c r="AZ229" s="163"/>
      <c r="BA229" s="163"/>
      <c r="BB229" s="163"/>
      <c r="BC229" s="163"/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  <c r="BQ229" s="163"/>
      <c r="BR229" s="163"/>
      <c r="BS229" s="163"/>
      <c r="BT229" s="163"/>
      <c r="BU229" s="163"/>
    </row>
    <row r="230" spans="1:73">
      <c r="A230" s="163"/>
      <c r="B230" s="163"/>
      <c r="C230" s="163"/>
      <c r="D230" s="163"/>
      <c r="E230" s="16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163"/>
      <c r="AN230" s="163"/>
      <c r="AO230" s="163"/>
      <c r="AP230" s="163"/>
      <c r="AQ230" s="163"/>
      <c r="AR230" s="163"/>
      <c r="AS230" s="163"/>
      <c r="AT230" s="163"/>
      <c r="AU230" s="163"/>
      <c r="AV230" s="163"/>
      <c r="AW230" s="163"/>
      <c r="AX230" s="163"/>
      <c r="AY230" s="163"/>
      <c r="AZ230" s="163"/>
      <c r="BA230" s="163"/>
      <c r="BB230" s="163"/>
      <c r="BC230" s="163"/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  <c r="BQ230" s="163"/>
      <c r="BR230" s="163"/>
      <c r="BS230" s="163"/>
      <c r="BT230" s="163"/>
      <c r="BU230" s="163"/>
    </row>
    <row r="231" spans="1:73">
      <c r="A231" s="163"/>
      <c r="B231" s="163"/>
      <c r="C231" s="163"/>
      <c r="D231" s="163"/>
      <c r="E231" s="16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163"/>
      <c r="AN231" s="163"/>
      <c r="AO231" s="163"/>
      <c r="AP231" s="163"/>
      <c r="AQ231" s="163"/>
      <c r="AR231" s="163"/>
      <c r="AS231" s="163"/>
      <c r="AT231" s="163"/>
      <c r="AU231" s="163"/>
      <c r="AV231" s="163"/>
      <c r="AW231" s="163"/>
      <c r="AX231" s="163"/>
      <c r="AY231" s="163"/>
      <c r="AZ231" s="163"/>
      <c r="BA231" s="163"/>
      <c r="BB231" s="163"/>
      <c r="BC231" s="163"/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  <c r="BQ231" s="163"/>
      <c r="BR231" s="163"/>
      <c r="BS231" s="163"/>
      <c r="BT231" s="163"/>
      <c r="BU231" s="163"/>
    </row>
    <row r="232" spans="1:73">
      <c r="A232" s="163"/>
      <c r="B232" s="163"/>
      <c r="C232" s="163"/>
      <c r="D232" s="163"/>
      <c r="E232" s="16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163"/>
      <c r="AN232" s="163"/>
      <c r="AO232" s="163"/>
      <c r="AP232" s="163"/>
      <c r="AQ232" s="163"/>
      <c r="AR232" s="163"/>
      <c r="AS232" s="163"/>
      <c r="AT232" s="163"/>
      <c r="AU232" s="163"/>
      <c r="AV232" s="163"/>
      <c r="AW232" s="163"/>
      <c r="AX232" s="163"/>
      <c r="AY232" s="163"/>
      <c r="AZ232" s="163"/>
      <c r="BA232" s="163"/>
      <c r="BB232" s="163"/>
      <c r="BC232" s="163"/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  <c r="BQ232" s="163"/>
      <c r="BR232" s="163"/>
      <c r="BS232" s="163"/>
      <c r="BT232" s="163"/>
      <c r="BU232" s="163"/>
    </row>
    <row r="233" spans="1:73">
      <c r="A233" s="163"/>
      <c r="B233" s="163"/>
      <c r="C233" s="163"/>
      <c r="D233" s="163"/>
      <c r="E233" s="16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163"/>
      <c r="AN233" s="163"/>
      <c r="AO233" s="163"/>
      <c r="AP233" s="163"/>
      <c r="AQ233" s="163"/>
      <c r="AR233" s="163"/>
      <c r="AS233" s="163"/>
      <c r="AT233" s="163"/>
      <c r="AU233" s="163"/>
      <c r="AV233" s="163"/>
      <c r="AW233" s="163"/>
      <c r="AX233" s="163"/>
      <c r="AY233" s="163"/>
      <c r="AZ233" s="163"/>
      <c r="BA233" s="163"/>
      <c r="BB233" s="163"/>
      <c r="BC233" s="163"/>
      <c r="BD233" s="163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  <c r="BQ233" s="163"/>
      <c r="BR233" s="163"/>
      <c r="BS233" s="163"/>
      <c r="BT233" s="163"/>
      <c r="BU233" s="163"/>
    </row>
    <row r="234" spans="1:73">
      <c r="A234" s="163"/>
      <c r="B234" s="163"/>
      <c r="C234" s="163"/>
      <c r="D234" s="163"/>
      <c r="E234" s="16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163"/>
      <c r="AN234" s="163"/>
      <c r="AO234" s="163"/>
      <c r="AP234" s="163"/>
      <c r="AQ234" s="163"/>
      <c r="AR234" s="163"/>
      <c r="AS234" s="163"/>
      <c r="AT234" s="163"/>
      <c r="AU234" s="163"/>
      <c r="AV234" s="163"/>
      <c r="AW234" s="163"/>
      <c r="AX234" s="163"/>
      <c r="AY234" s="163"/>
      <c r="AZ234" s="163"/>
      <c r="BA234" s="163"/>
      <c r="BB234" s="163"/>
      <c r="BC234" s="163"/>
      <c r="BD234" s="163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  <c r="BQ234" s="163"/>
      <c r="BR234" s="163"/>
      <c r="BS234" s="163"/>
      <c r="BT234" s="163"/>
      <c r="BU234" s="163"/>
    </row>
    <row r="235" spans="1:73">
      <c r="A235" s="163"/>
      <c r="B235" s="163"/>
      <c r="C235" s="163"/>
      <c r="D235" s="163"/>
      <c r="E235" s="16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163"/>
      <c r="AN235" s="163"/>
      <c r="AO235" s="163"/>
      <c r="AP235" s="163"/>
      <c r="AQ235" s="163"/>
      <c r="AR235" s="163"/>
      <c r="AS235" s="163"/>
      <c r="AT235" s="163"/>
      <c r="AU235" s="163"/>
      <c r="AV235" s="163"/>
      <c r="AW235" s="163"/>
      <c r="AX235" s="163"/>
      <c r="AY235" s="163"/>
      <c r="AZ235" s="163"/>
      <c r="BA235" s="163"/>
      <c r="BB235" s="163"/>
      <c r="BC235" s="163"/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  <c r="BQ235" s="163"/>
      <c r="BR235" s="163"/>
      <c r="BS235" s="163"/>
      <c r="BT235" s="163"/>
      <c r="BU235" s="163"/>
    </row>
    <row r="236" spans="1:73">
      <c r="A236" s="163"/>
      <c r="B236" s="163"/>
      <c r="C236" s="163"/>
      <c r="D236" s="163"/>
      <c r="E236" s="16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163"/>
      <c r="AN236" s="163"/>
      <c r="AO236" s="163"/>
      <c r="AP236" s="163"/>
      <c r="AQ236" s="163"/>
      <c r="AR236" s="163"/>
      <c r="AS236" s="163"/>
      <c r="AT236" s="163"/>
      <c r="AU236" s="163"/>
      <c r="AV236" s="163"/>
      <c r="AW236" s="163"/>
      <c r="AX236" s="163"/>
      <c r="AY236" s="163"/>
      <c r="AZ236" s="163"/>
      <c r="BA236" s="163"/>
      <c r="BB236" s="163"/>
      <c r="BC236" s="163"/>
      <c r="BD236" s="163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  <c r="BQ236" s="163"/>
      <c r="BR236" s="163"/>
      <c r="BS236" s="163"/>
      <c r="BT236" s="163"/>
      <c r="BU236" s="163"/>
    </row>
    <row r="237" spans="1:73">
      <c r="A237" s="163"/>
      <c r="B237" s="163"/>
      <c r="C237" s="163"/>
      <c r="D237" s="163"/>
      <c r="E237" s="16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163"/>
      <c r="AN237" s="163"/>
      <c r="AO237" s="163"/>
      <c r="AP237" s="163"/>
      <c r="AQ237" s="163"/>
      <c r="AR237" s="163"/>
      <c r="AS237" s="163"/>
      <c r="AT237" s="163"/>
      <c r="AU237" s="163"/>
      <c r="AV237" s="163"/>
      <c r="AW237" s="163"/>
      <c r="AX237" s="163"/>
      <c r="AY237" s="163"/>
      <c r="AZ237" s="163"/>
      <c r="BA237" s="163"/>
      <c r="BB237" s="163"/>
      <c r="BC237" s="163"/>
      <c r="BD237" s="163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  <c r="BQ237" s="163"/>
      <c r="BR237" s="163"/>
      <c r="BS237" s="163"/>
      <c r="BT237" s="163"/>
      <c r="BU237" s="163"/>
    </row>
    <row r="238" spans="1:73">
      <c r="A238" s="163"/>
      <c r="B238" s="163"/>
      <c r="C238" s="163"/>
      <c r="D238" s="163"/>
      <c r="E238" s="16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163"/>
      <c r="AN238" s="163"/>
      <c r="AO238" s="163"/>
      <c r="AP238" s="163"/>
      <c r="AQ238" s="163"/>
      <c r="AR238" s="163"/>
      <c r="AS238" s="163"/>
      <c r="AT238" s="163"/>
      <c r="AU238" s="163"/>
      <c r="AV238" s="163"/>
      <c r="AW238" s="163"/>
      <c r="AX238" s="163"/>
      <c r="AY238" s="163"/>
      <c r="AZ238" s="163"/>
      <c r="BA238" s="163"/>
      <c r="BB238" s="163"/>
      <c r="BC238" s="163"/>
      <c r="BD238" s="163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  <c r="BQ238" s="163"/>
      <c r="BR238" s="163"/>
      <c r="BS238" s="163"/>
      <c r="BT238" s="163"/>
      <c r="BU238" s="163"/>
    </row>
    <row r="239" spans="1:73">
      <c r="A239" s="163"/>
      <c r="B239" s="163"/>
      <c r="C239" s="163"/>
      <c r="D239" s="163"/>
      <c r="E239" s="16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163"/>
      <c r="AN239" s="163"/>
      <c r="AO239" s="163"/>
      <c r="AP239" s="163"/>
      <c r="AQ239" s="163"/>
      <c r="AR239" s="163"/>
      <c r="AS239" s="163"/>
      <c r="AT239" s="163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63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  <c r="BQ239" s="163"/>
      <c r="BR239" s="163"/>
      <c r="BS239" s="163"/>
      <c r="BT239" s="163"/>
      <c r="BU239" s="163"/>
    </row>
    <row r="240" spans="1:73">
      <c r="A240" s="163"/>
      <c r="B240" s="163"/>
      <c r="C240" s="163"/>
      <c r="D240" s="163"/>
      <c r="E240" s="16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163"/>
      <c r="AN240" s="163"/>
      <c r="AO240" s="163"/>
      <c r="AP240" s="163"/>
      <c r="AQ240" s="163"/>
      <c r="AR240" s="163"/>
      <c r="AS240" s="163"/>
      <c r="AT240" s="163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  <c r="BQ240" s="163"/>
      <c r="BR240" s="163"/>
      <c r="BS240" s="163"/>
      <c r="BT240" s="163"/>
      <c r="BU240" s="163"/>
    </row>
    <row r="241" spans="1:73">
      <c r="A241" s="163"/>
      <c r="B241" s="163"/>
      <c r="C241" s="163"/>
      <c r="D241" s="163"/>
      <c r="E241" s="16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163"/>
      <c r="AN241" s="163"/>
      <c r="AO241" s="163"/>
      <c r="AP241" s="163"/>
      <c r="AQ241" s="163"/>
      <c r="AR241" s="163"/>
      <c r="AS241" s="163"/>
      <c r="AT241" s="163"/>
      <c r="AU241" s="163"/>
      <c r="AV241" s="163"/>
      <c r="AW241" s="163"/>
      <c r="AX241" s="163"/>
      <c r="AY241" s="163"/>
      <c r="AZ241" s="163"/>
      <c r="BA241" s="163"/>
      <c r="BB241" s="163"/>
      <c r="BC241" s="163"/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  <c r="BQ241" s="163"/>
      <c r="BR241" s="163"/>
      <c r="BS241" s="163"/>
      <c r="BT241" s="163"/>
      <c r="BU241" s="163"/>
    </row>
    <row r="242" spans="1:73">
      <c r="A242" s="163"/>
      <c r="B242" s="163"/>
      <c r="C242" s="163"/>
      <c r="D242" s="163"/>
      <c r="E242" s="16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163"/>
      <c r="AN242" s="163"/>
      <c r="AO242" s="163"/>
      <c r="AP242" s="163"/>
      <c r="AQ242" s="163"/>
      <c r="AR242" s="163"/>
      <c r="AS242" s="163"/>
      <c r="AT242" s="163"/>
      <c r="AU242" s="163"/>
      <c r="AV242" s="163"/>
      <c r="AW242" s="163"/>
      <c r="AX242" s="163"/>
      <c r="AY242" s="163"/>
      <c r="AZ242" s="163"/>
      <c r="BA242" s="163"/>
      <c r="BB242" s="163"/>
      <c r="BC242" s="163"/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  <c r="BQ242" s="163"/>
      <c r="BR242" s="163"/>
      <c r="BS242" s="163"/>
      <c r="BT242" s="163"/>
      <c r="BU242" s="163"/>
    </row>
    <row r="243" spans="1:73">
      <c r="A243" s="163"/>
      <c r="B243" s="163"/>
      <c r="C243" s="163"/>
      <c r="D243" s="163"/>
      <c r="E243" s="16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163"/>
      <c r="AN243" s="163"/>
      <c r="AO243" s="163"/>
      <c r="AP243" s="163"/>
      <c r="AQ243" s="163"/>
      <c r="AR243" s="163"/>
      <c r="AS243" s="163"/>
      <c r="AT243" s="163"/>
      <c r="AU243" s="163"/>
      <c r="AV243" s="163"/>
      <c r="AW243" s="163"/>
      <c r="AX243" s="163"/>
      <c r="AY243" s="163"/>
      <c r="AZ243" s="163"/>
      <c r="BA243" s="163"/>
      <c r="BB243" s="163"/>
      <c r="BC243" s="163"/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  <c r="BQ243" s="163"/>
      <c r="BR243" s="163"/>
      <c r="BS243" s="163"/>
      <c r="BT243" s="163"/>
      <c r="BU243" s="163"/>
    </row>
    <row r="244" spans="1:73">
      <c r="A244" s="163"/>
      <c r="B244" s="163"/>
      <c r="C244" s="163"/>
      <c r="D244" s="163"/>
      <c r="E244" s="163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163"/>
      <c r="AN244" s="163"/>
      <c r="AO244" s="163"/>
      <c r="AP244" s="163"/>
      <c r="AQ244" s="163"/>
      <c r="AR244" s="163"/>
      <c r="AS244" s="163"/>
      <c r="AT244" s="163"/>
      <c r="AU244" s="163"/>
      <c r="AV244" s="163"/>
      <c r="AW244" s="163"/>
      <c r="AX244" s="163"/>
      <c r="AY244" s="163"/>
      <c r="AZ244" s="163"/>
      <c r="BA244" s="163"/>
      <c r="BB244" s="163"/>
      <c r="BC244" s="163"/>
      <c r="BD244" s="163"/>
      <c r="BE244" s="163"/>
      <c r="BF244" s="163"/>
      <c r="BG244" s="163"/>
      <c r="BH244" s="163"/>
      <c r="BI244" s="163"/>
      <c r="BJ244" s="163"/>
      <c r="BK244" s="163"/>
      <c r="BL244" s="163"/>
      <c r="BM244" s="163"/>
      <c r="BN244" s="163"/>
      <c r="BO244" s="163"/>
      <c r="BP244" s="163"/>
      <c r="BQ244" s="163"/>
      <c r="BR244" s="163"/>
      <c r="BS244" s="163"/>
      <c r="BT244" s="163"/>
      <c r="BU244" s="163"/>
    </row>
    <row r="245" spans="1:73">
      <c r="A245" s="163"/>
      <c r="B245" s="163"/>
      <c r="C245" s="163"/>
      <c r="D245" s="163"/>
      <c r="E245" s="163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163"/>
      <c r="AN245" s="163"/>
      <c r="AO245" s="163"/>
      <c r="AP245" s="163"/>
      <c r="AQ245" s="163"/>
      <c r="AR245" s="163"/>
      <c r="AS245" s="163"/>
      <c r="AT245" s="163"/>
      <c r="AU245" s="163"/>
      <c r="AV245" s="163"/>
      <c r="AW245" s="163"/>
      <c r="AX245" s="163"/>
      <c r="AY245" s="163"/>
      <c r="AZ245" s="163"/>
      <c r="BA245" s="163"/>
      <c r="BB245" s="163"/>
      <c r="BC245" s="163"/>
      <c r="BD245" s="163"/>
      <c r="BE245" s="163"/>
      <c r="BF245" s="163"/>
      <c r="BG245" s="163"/>
      <c r="BH245" s="163"/>
      <c r="BI245" s="163"/>
      <c r="BJ245" s="163"/>
      <c r="BK245" s="163"/>
      <c r="BL245" s="163"/>
      <c r="BM245" s="163"/>
      <c r="BN245" s="163"/>
      <c r="BO245" s="163"/>
      <c r="BP245" s="163"/>
      <c r="BQ245" s="163"/>
      <c r="BR245" s="163"/>
      <c r="BS245" s="163"/>
      <c r="BT245" s="163"/>
      <c r="BU245" s="163"/>
    </row>
    <row r="246" spans="1:73">
      <c r="A246" s="163"/>
      <c r="B246" s="163"/>
      <c r="C246" s="163"/>
      <c r="D246" s="163"/>
      <c r="E246" s="163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163"/>
      <c r="AN246" s="163"/>
      <c r="AO246" s="163"/>
      <c r="AP246" s="163"/>
      <c r="AQ246" s="163"/>
      <c r="AR246" s="163"/>
      <c r="AS246" s="163"/>
      <c r="AT246" s="163"/>
      <c r="AU246" s="163"/>
      <c r="AV246" s="163"/>
      <c r="AW246" s="163"/>
      <c r="AX246" s="163"/>
      <c r="AY246" s="163"/>
      <c r="AZ246" s="163"/>
      <c r="BA246" s="163"/>
      <c r="BB246" s="163"/>
      <c r="BC246" s="163"/>
      <c r="BD246" s="163"/>
      <c r="BE246" s="163"/>
      <c r="BF246" s="163"/>
      <c r="BG246" s="163"/>
      <c r="BH246" s="163"/>
      <c r="BI246" s="163"/>
      <c r="BJ246" s="163"/>
      <c r="BK246" s="163"/>
      <c r="BL246" s="163"/>
      <c r="BM246" s="163"/>
      <c r="BN246" s="163"/>
      <c r="BO246" s="163"/>
      <c r="BP246" s="163"/>
      <c r="BQ246" s="163"/>
      <c r="BR246" s="163"/>
      <c r="BS246" s="163"/>
      <c r="BT246" s="163"/>
      <c r="BU246" s="163"/>
    </row>
    <row r="247" spans="1:73">
      <c r="A247" s="163"/>
      <c r="B247" s="163"/>
      <c r="C247" s="163"/>
      <c r="D247" s="163"/>
      <c r="E247" s="163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163"/>
      <c r="AN247" s="163"/>
      <c r="AO247" s="163"/>
      <c r="AP247" s="163"/>
      <c r="AQ247" s="163"/>
      <c r="AR247" s="163"/>
      <c r="AS247" s="163"/>
      <c r="AT247" s="163"/>
      <c r="AU247" s="163"/>
      <c r="AV247" s="163"/>
      <c r="AW247" s="163"/>
      <c r="AX247" s="163"/>
      <c r="AY247" s="163"/>
      <c r="AZ247" s="163"/>
      <c r="BA247" s="163"/>
      <c r="BB247" s="163"/>
      <c r="BC247" s="163"/>
      <c r="BD247" s="163"/>
      <c r="BE247" s="163"/>
      <c r="BF247" s="163"/>
      <c r="BG247" s="163"/>
      <c r="BH247" s="163"/>
      <c r="BI247" s="163"/>
      <c r="BJ247" s="163"/>
      <c r="BK247" s="163"/>
      <c r="BL247" s="163"/>
      <c r="BM247" s="163"/>
      <c r="BN247" s="163"/>
      <c r="BO247" s="163"/>
      <c r="BP247" s="163"/>
      <c r="BQ247" s="163"/>
      <c r="BR247" s="163"/>
      <c r="BS247" s="163"/>
      <c r="BT247" s="163"/>
      <c r="BU247" s="163"/>
    </row>
    <row r="248" spans="1:73">
      <c r="A248" s="163"/>
      <c r="B248" s="163"/>
      <c r="C248" s="163"/>
      <c r="D248" s="163"/>
      <c r="E248" s="163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163"/>
      <c r="AN248" s="163"/>
      <c r="AO248" s="163"/>
      <c r="AP248" s="163"/>
      <c r="AQ248" s="163"/>
      <c r="AR248" s="163"/>
      <c r="AS248" s="163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3"/>
      <c r="BF248" s="163"/>
      <c r="BG248" s="163"/>
      <c r="BH248" s="163"/>
      <c r="BI248" s="163"/>
      <c r="BJ248" s="163"/>
      <c r="BK248" s="163"/>
      <c r="BL248" s="163"/>
      <c r="BM248" s="163"/>
      <c r="BN248" s="163"/>
      <c r="BO248" s="163"/>
      <c r="BP248" s="163"/>
      <c r="BQ248" s="163"/>
      <c r="BR248" s="163"/>
      <c r="BS248" s="163"/>
      <c r="BT248" s="163"/>
      <c r="BU248" s="163"/>
    </row>
    <row r="249" spans="1:73">
      <c r="A249" s="163"/>
      <c r="B249" s="163"/>
      <c r="C249" s="163"/>
      <c r="D249" s="163"/>
      <c r="E249" s="163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163"/>
      <c r="AN249" s="163"/>
      <c r="AO249" s="163"/>
      <c r="AP249" s="163"/>
      <c r="AQ249" s="163"/>
      <c r="AR249" s="163"/>
      <c r="AS249" s="163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3"/>
      <c r="BF249" s="163"/>
      <c r="BG249" s="163"/>
      <c r="BH249" s="163"/>
      <c r="BI249" s="163"/>
      <c r="BJ249" s="163"/>
      <c r="BK249" s="163"/>
      <c r="BL249" s="163"/>
      <c r="BM249" s="163"/>
      <c r="BN249" s="163"/>
      <c r="BO249" s="163"/>
      <c r="BP249" s="163"/>
      <c r="BQ249" s="163"/>
      <c r="BR249" s="163"/>
      <c r="BS249" s="163"/>
      <c r="BT249" s="163"/>
      <c r="BU249" s="163"/>
    </row>
    <row r="250" spans="1:73">
      <c r="A250" s="163"/>
      <c r="B250" s="163"/>
      <c r="C250" s="163"/>
      <c r="D250" s="163"/>
      <c r="E250" s="163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163"/>
      <c r="AN250" s="163"/>
      <c r="AO250" s="163"/>
      <c r="AP250" s="163"/>
      <c r="AQ250" s="163"/>
      <c r="AR250" s="163"/>
      <c r="AS250" s="163"/>
      <c r="AT250" s="163"/>
      <c r="AU250" s="163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3"/>
      <c r="BF250" s="163"/>
      <c r="BG250" s="163"/>
      <c r="BH250" s="163"/>
      <c r="BI250" s="163"/>
      <c r="BJ250" s="163"/>
      <c r="BK250" s="163"/>
      <c r="BL250" s="163"/>
      <c r="BM250" s="163"/>
      <c r="BN250" s="163"/>
      <c r="BO250" s="163"/>
      <c r="BP250" s="163"/>
      <c r="BQ250" s="163"/>
      <c r="BR250" s="163"/>
      <c r="BS250" s="163"/>
      <c r="BT250" s="163"/>
      <c r="BU250" s="163"/>
    </row>
    <row r="251" spans="1:73">
      <c r="A251" s="163"/>
      <c r="B251" s="163"/>
      <c r="C251" s="163"/>
      <c r="D251" s="163"/>
      <c r="E251" s="163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163"/>
      <c r="AN251" s="163"/>
      <c r="AO251" s="163"/>
      <c r="AP251" s="163"/>
      <c r="AQ251" s="163"/>
      <c r="AR251" s="163"/>
      <c r="AS251" s="163"/>
      <c r="AT251" s="163"/>
      <c r="AU251" s="163"/>
      <c r="AV251" s="163"/>
      <c r="AW251" s="163"/>
      <c r="AX251" s="163"/>
      <c r="AY251" s="163"/>
      <c r="AZ251" s="163"/>
      <c r="BA251" s="163"/>
      <c r="BB251" s="163"/>
      <c r="BC251" s="163"/>
      <c r="BD251" s="163"/>
      <c r="BE251" s="163"/>
      <c r="BF251" s="163"/>
      <c r="BG251" s="163"/>
      <c r="BH251" s="163"/>
      <c r="BI251" s="163"/>
      <c r="BJ251" s="163"/>
      <c r="BK251" s="163"/>
      <c r="BL251" s="163"/>
      <c r="BM251" s="163"/>
      <c r="BN251" s="163"/>
      <c r="BO251" s="163"/>
      <c r="BP251" s="163"/>
      <c r="BQ251" s="163"/>
      <c r="BR251" s="163"/>
      <c r="BS251" s="163"/>
      <c r="BT251" s="163"/>
      <c r="BU251" s="163"/>
    </row>
    <row r="252" spans="1:73">
      <c r="A252" s="163"/>
      <c r="B252" s="163"/>
      <c r="C252" s="163"/>
      <c r="D252" s="163"/>
      <c r="E252" s="163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163"/>
      <c r="AN252" s="163"/>
      <c r="AO252" s="163"/>
      <c r="AP252" s="163"/>
      <c r="AQ252" s="163"/>
      <c r="AR252" s="163"/>
      <c r="AS252" s="163"/>
      <c r="AT252" s="163"/>
      <c r="AU252" s="163"/>
      <c r="AV252" s="163"/>
      <c r="AW252" s="163"/>
      <c r="AX252" s="163"/>
      <c r="AY252" s="163"/>
      <c r="AZ252" s="163"/>
      <c r="BA252" s="163"/>
      <c r="BB252" s="163"/>
      <c r="BC252" s="163"/>
      <c r="BD252" s="163"/>
      <c r="BE252" s="163"/>
      <c r="BF252" s="163"/>
      <c r="BG252" s="163"/>
      <c r="BH252" s="163"/>
      <c r="BI252" s="163"/>
      <c r="BJ252" s="163"/>
      <c r="BK252" s="163"/>
      <c r="BL252" s="163"/>
      <c r="BM252" s="163"/>
      <c r="BN252" s="163"/>
      <c r="BO252" s="163"/>
      <c r="BP252" s="163"/>
      <c r="BQ252" s="163"/>
      <c r="BR252" s="163"/>
      <c r="BS252" s="163"/>
      <c r="BT252" s="163"/>
      <c r="BU252" s="163"/>
    </row>
    <row r="253" spans="1:73">
      <c r="A253" s="163"/>
      <c r="B253" s="163"/>
      <c r="C253" s="163"/>
      <c r="D253" s="163"/>
      <c r="E253" s="163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163"/>
      <c r="AN253" s="163"/>
      <c r="AO253" s="163"/>
      <c r="AP253" s="163"/>
      <c r="AQ253" s="163"/>
      <c r="AR253" s="163"/>
      <c r="AS253" s="163"/>
      <c r="AT253" s="163"/>
      <c r="AU253" s="163"/>
      <c r="AV253" s="163"/>
      <c r="AW253" s="163"/>
      <c r="AX253" s="163"/>
      <c r="AY253" s="163"/>
      <c r="AZ253" s="163"/>
      <c r="BA253" s="163"/>
      <c r="BB253" s="163"/>
      <c r="BC253" s="163"/>
      <c r="BD253" s="163"/>
      <c r="BE253" s="163"/>
      <c r="BF253" s="163"/>
      <c r="BG253" s="163"/>
      <c r="BH253" s="163"/>
      <c r="BI253" s="163"/>
      <c r="BJ253" s="163"/>
      <c r="BK253" s="163"/>
      <c r="BL253" s="163"/>
      <c r="BM253" s="163"/>
      <c r="BN253" s="163"/>
      <c r="BO253" s="163"/>
      <c r="BP253" s="163"/>
      <c r="BQ253" s="163"/>
      <c r="BR253" s="163"/>
      <c r="BS253" s="163"/>
      <c r="BT253" s="163"/>
      <c r="BU253" s="163"/>
    </row>
    <row r="254" spans="1:73">
      <c r="A254" s="163"/>
      <c r="B254" s="163"/>
      <c r="C254" s="163"/>
      <c r="D254" s="163"/>
      <c r="E254" s="163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163"/>
      <c r="AN254" s="163"/>
      <c r="AO254" s="163"/>
      <c r="AP254" s="163"/>
      <c r="AQ254" s="163"/>
      <c r="AR254" s="163"/>
      <c r="AS254" s="163"/>
      <c r="AT254" s="163"/>
      <c r="AU254" s="163"/>
      <c r="AV254" s="163"/>
      <c r="AW254" s="163"/>
      <c r="AX254" s="163"/>
      <c r="AY254" s="163"/>
      <c r="AZ254" s="163"/>
      <c r="BA254" s="163"/>
      <c r="BB254" s="163"/>
      <c r="BC254" s="163"/>
      <c r="BD254" s="163"/>
      <c r="BE254" s="163"/>
      <c r="BF254" s="163"/>
      <c r="BG254" s="163"/>
      <c r="BH254" s="163"/>
      <c r="BI254" s="163"/>
      <c r="BJ254" s="163"/>
      <c r="BK254" s="163"/>
      <c r="BL254" s="163"/>
      <c r="BM254" s="163"/>
      <c r="BN254" s="163"/>
      <c r="BO254" s="163"/>
      <c r="BP254" s="163"/>
      <c r="BQ254" s="163"/>
      <c r="BR254" s="163"/>
      <c r="BS254" s="163"/>
      <c r="BT254" s="163"/>
      <c r="BU254" s="163"/>
    </row>
    <row r="255" spans="1:73">
      <c r="A255" s="163"/>
      <c r="B255" s="163"/>
      <c r="C255" s="163"/>
      <c r="D255" s="163"/>
      <c r="E255" s="163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163"/>
      <c r="AN255" s="163"/>
      <c r="AO255" s="163"/>
      <c r="AP255" s="163"/>
      <c r="AQ255" s="163"/>
      <c r="AR255" s="163"/>
      <c r="AS255" s="163"/>
      <c r="AT255" s="163"/>
      <c r="AU255" s="163"/>
      <c r="AV255" s="163"/>
      <c r="AW255" s="163"/>
      <c r="AX255" s="163"/>
      <c r="AY255" s="163"/>
      <c r="AZ255" s="163"/>
      <c r="BA255" s="163"/>
      <c r="BB255" s="163"/>
      <c r="BC255" s="163"/>
      <c r="BD255" s="163"/>
      <c r="BE255" s="163"/>
      <c r="BF255" s="163"/>
      <c r="BG255" s="163"/>
      <c r="BH255" s="163"/>
      <c r="BI255" s="163"/>
      <c r="BJ255" s="163"/>
      <c r="BK255" s="163"/>
      <c r="BL255" s="163"/>
      <c r="BM255" s="163"/>
      <c r="BN255" s="163"/>
      <c r="BO255" s="163"/>
      <c r="BP255" s="163"/>
      <c r="BQ255" s="163"/>
      <c r="BR255" s="163"/>
      <c r="BS255" s="163"/>
      <c r="BT255" s="163"/>
      <c r="BU255" s="163"/>
    </row>
    <row r="256" spans="1:73">
      <c r="A256" s="163"/>
      <c r="B256" s="163"/>
      <c r="C256" s="163"/>
      <c r="D256" s="163"/>
      <c r="E256" s="163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163"/>
      <c r="AN256" s="163"/>
      <c r="AO256" s="163"/>
      <c r="AP256" s="163"/>
      <c r="AQ256" s="163"/>
      <c r="AR256" s="163"/>
      <c r="AS256" s="163"/>
      <c r="AT256" s="163"/>
      <c r="AU256" s="163"/>
      <c r="AV256" s="163"/>
      <c r="AW256" s="163"/>
      <c r="AX256" s="163"/>
      <c r="AY256" s="163"/>
      <c r="AZ256" s="163"/>
      <c r="BA256" s="163"/>
      <c r="BB256" s="163"/>
      <c r="BC256" s="163"/>
      <c r="BD256" s="163"/>
      <c r="BE256" s="163"/>
      <c r="BF256" s="163"/>
      <c r="BG256" s="163"/>
      <c r="BH256" s="163"/>
      <c r="BI256" s="163"/>
      <c r="BJ256" s="163"/>
      <c r="BK256" s="163"/>
      <c r="BL256" s="163"/>
      <c r="BM256" s="163"/>
      <c r="BN256" s="163"/>
      <c r="BO256" s="163"/>
      <c r="BP256" s="163"/>
      <c r="BQ256" s="163"/>
      <c r="BR256" s="163"/>
      <c r="BS256" s="163"/>
      <c r="BT256" s="163"/>
      <c r="BU256" s="163"/>
    </row>
    <row r="257" spans="1:73">
      <c r="A257" s="163"/>
      <c r="B257" s="163"/>
      <c r="C257" s="163"/>
      <c r="D257" s="163"/>
      <c r="E257" s="163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163"/>
      <c r="AN257" s="163"/>
      <c r="AO257" s="163"/>
      <c r="AP257" s="163"/>
      <c r="AQ257" s="163"/>
      <c r="AR257" s="163"/>
      <c r="AS257" s="163"/>
      <c r="AT257" s="163"/>
      <c r="AU257" s="163"/>
      <c r="AV257" s="163"/>
      <c r="AW257" s="163"/>
      <c r="AX257" s="163"/>
      <c r="AY257" s="163"/>
      <c r="AZ257" s="163"/>
      <c r="BA257" s="163"/>
      <c r="BB257" s="163"/>
      <c r="BC257" s="163"/>
      <c r="BD257" s="163"/>
      <c r="BE257" s="163"/>
      <c r="BF257" s="163"/>
      <c r="BG257" s="163"/>
      <c r="BH257" s="163"/>
      <c r="BI257" s="163"/>
      <c r="BJ257" s="163"/>
      <c r="BK257" s="163"/>
      <c r="BL257" s="163"/>
      <c r="BM257" s="163"/>
      <c r="BN257" s="163"/>
      <c r="BO257" s="163"/>
      <c r="BP257" s="163"/>
      <c r="BQ257" s="163"/>
      <c r="BR257" s="163"/>
      <c r="BS257" s="163"/>
      <c r="BT257" s="163"/>
      <c r="BU257" s="163"/>
    </row>
    <row r="258" spans="1:73">
      <c r="A258" s="163"/>
      <c r="B258" s="163"/>
      <c r="C258" s="163"/>
      <c r="D258" s="163"/>
      <c r="E258" s="163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163"/>
      <c r="AN258" s="163"/>
      <c r="AO258" s="163"/>
      <c r="AP258" s="163"/>
      <c r="AQ258" s="163"/>
      <c r="AR258" s="163"/>
      <c r="AS258" s="163"/>
      <c r="AT258" s="163"/>
      <c r="AU258" s="163"/>
      <c r="AV258" s="163"/>
      <c r="AW258" s="163"/>
      <c r="AX258" s="163"/>
      <c r="AY258" s="163"/>
      <c r="AZ258" s="163"/>
      <c r="BA258" s="163"/>
      <c r="BB258" s="163"/>
      <c r="BC258" s="163"/>
      <c r="BD258" s="163"/>
      <c r="BE258" s="163"/>
      <c r="BF258" s="163"/>
      <c r="BG258" s="163"/>
      <c r="BH258" s="163"/>
      <c r="BI258" s="163"/>
      <c r="BJ258" s="163"/>
      <c r="BK258" s="163"/>
      <c r="BL258" s="163"/>
      <c r="BM258" s="163"/>
      <c r="BN258" s="163"/>
      <c r="BO258" s="163"/>
      <c r="BP258" s="163"/>
      <c r="BQ258" s="163"/>
      <c r="BR258" s="163"/>
      <c r="BS258" s="163"/>
      <c r="BT258" s="163"/>
      <c r="BU258" s="163"/>
    </row>
    <row r="259" spans="1:73">
      <c r="A259" s="163"/>
      <c r="B259" s="163"/>
      <c r="C259" s="163"/>
      <c r="D259" s="163"/>
      <c r="E259" s="163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163"/>
      <c r="AN259" s="163"/>
      <c r="AO259" s="163"/>
      <c r="AP259" s="163"/>
      <c r="AQ259" s="163"/>
      <c r="AR259" s="163"/>
      <c r="AS259" s="163"/>
      <c r="AT259" s="163"/>
      <c r="AU259" s="163"/>
      <c r="AV259" s="163"/>
      <c r="AW259" s="163"/>
      <c r="AX259" s="163"/>
      <c r="AY259" s="163"/>
      <c r="AZ259" s="163"/>
      <c r="BA259" s="163"/>
      <c r="BB259" s="163"/>
      <c r="BC259" s="163"/>
      <c r="BD259" s="163"/>
      <c r="BE259" s="163"/>
      <c r="BF259" s="163"/>
      <c r="BG259" s="163"/>
      <c r="BH259" s="163"/>
      <c r="BI259" s="163"/>
      <c r="BJ259" s="163"/>
      <c r="BK259" s="163"/>
      <c r="BL259" s="163"/>
      <c r="BM259" s="163"/>
      <c r="BN259" s="163"/>
      <c r="BO259" s="163"/>
      <c r="BP259" s="163"/>
      <c r="BQ259" s="163"/>
      <c r="BR259" s="163"/>
      <c r="BS259" s="163"/>
      <c r="BT259" s="163"/>
      <c r="BU259" s="163"/>
    </row>
    <row r="260" spans="1:73">
      <c r="A260" s="163"/>
      <c r="B260" s="163"/>
      <c r="C260" s="163"/>
      <c r="D260" s="163"/>
      <c r="E260" s="163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163"/>
      <c r="AN260" s="163"/>
      <c r="AO260" s="163"/>
      <c r="AP260" s="163"/>
      <c r="AQ260" s="163"/>
      <c r="AR260" s="163"/>
      <c r="AS260" s="163"/>
      <c r="AT260" s="163"/>
      <c r="AU260" s="163"/>
      <c r="AV260" s="163"/>
      <c r="AW260" s="163"/>
      <c r="AX260" s="163"/>
      <c r="AY260" s="163"/>
      <c r="AZ260" s="163"/>
      <c r="BA260" s="163"/>
      <c r="BB260" s="163"/>
      <c r="BC260" s="163"/>
      <c r="BD260" s="163"/>
      <c r="BE260" s="163"/>
      <c r="BF260" s="163"/>
      <c r="BG260" s="163"/>
      <c r="BH260" s="163"/>
      <c r="BI260" s="163"/>
      <c r="BJ260" s="163"/>
      <c r="BK260" s="163"/>
      <c r="BL260" s="163"/>
      <c r="BM260" s="163"/>
      <c r="BN260" s="163"/>
      <c r="BO260" s="163"/>
      <c r="BP260" s="163"/>
      <c r="BQ260" s="163"/>
      <c r="BR260" s="163"/>
      <c r="BS260" s="163"/>
      <c r="BT260" s="163"/>
      <c r="BU260" s="163"/>
    </row>
    <row r="261" spans="1:73">
      <c r="A261" s="163"/>
      <c r="B261" s="163"/>
      <c r="C261" s="163"/>
      <c r="D261" s="163"/>
      <c r="E261" s="163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163"/>
      <c r="AN261" s="163"/>
      <c r="AO261" s="163"/>
      <c r="AP261" s="163"/>
      <c r="AQ261" s="163"/>
      <c r="AR261" s="163"/>
      <c r="AS261" s="163"/>
      <c r="AT261" s="163"/>
      <c r="AU261" s="163"/>
      <c r="AV261" s="163"/>
      <c r="AW261" s="163"/>
      <c r="AX261" s="163"/>
      <c r="AY261" s="163"/>
      <c r="AZ261" s="163"/>
      <c r="BA261" s="163"/>
      <c r="BB261" s="163"/>
      <c r="BC261" s="163"/>
      <c r="BD261" s="163"/>
      <c r="BE261" s="163"/>
      <c r="BF261" s="163"/>
      <c r="BG261" s="163"/>
      <c r="BH261" s="163"/>
      <c r="BI261" s="163"/>
      <c r="BJ261" s="163"/>
      <c r="BK261" s="163"/>
      <c r="BL261" s="163"/>
      <c r="BM261" s="163"/>
      <c r="BN261" s="163"/>
      <c r="BO261" s="163"/>
      <c r="BP261" s="163"/>
      <c r="BQ261" s="163"/>
      <c r="BR261" s="163"/>
      <c r="BS261" s="163"/>
      <c r="BT261" s="163"/>
      <c r="BU261" s="163"/>
    </row>
    <row r="262" spans="1:73">
      <c r="A262" s="163"/>
      <c r="B262" s="163"/>
      <c r="C262" s="163"/>
      <c r="D262" s="163"/>
      <c r="E262" s="163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163"/>
      <c r="AN262" s="163"/>
      <c r="AO262" s="163"/>
      <c r="AP262" s="163"/>
      <c r="AQ262" s="163"/>
      <c r="AR262" s="163"/>
      <c r="AS262" s="163"/>
      <c r="AT262" s="163"/>
      <c r="AU262" s="163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3"/>
      <c r="BF262" s="163"/>
      <c r="BG262" s="163"/>
      <c r="BH262" s="163"/>
      <c r="BI262" s="163"/>
      <c r="BJ262" s="163"/>
      <c r="BK262" s="163"/>
      <c r="BL262" s="163"/>
      <c r="BM262" s="163"/>
      <c r="BN262" s="163"/>
      <c r="BO262" s="163"/>
      <c r="BP262" s="163"/>
      <c r="BQ262" s="163"/>
      <c r="BR262" s="163"/>
      <c r="BS262" s="163"/>
      <c r="BT262" s="163"/>
      <c r="BU262" s="163"/>
    </row>
    <row r="263" spans="1:73">
      <c r="A263" s="163"/>
      <c r="B263" s="163"/>
      <c r="C263" s="163"/>
      <c r="D263" s="163"/>
      <c r="E263" s="163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163"/>
      <c r="AN263" s="163"/>
      <c r="AO263" s="163"/>
      <c r="AP263" s="163"/>
      <c r="AQ263" s="163"/>
      <c r="AR263" s="163"/>
      <c r="AS263" s="163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163"/>
      <c r="BK263" s="163"/>
      <c r="BL263" s="163"/>
      <c r="BM263" s="163"/>
      <c r="BN263" s="163"/>
      <c r="BO263" s="163"/>
      <c r="BP263" s="163"/>
      <c r="BQ263" s="163"/>
      <c r="BR263" s="163"/>
      <c r="BS263" s="163"/>
      <c r="BT263" s="163"/>
      <c r="BU263" s="163"/>
    </row>
    <row r="264" spans="1:73">
      <c r="A264" s="163"/>
      <c r="B264" s="163"/>
      <c r="C264" s="163"/>
      <c r="D264" s="163"/>
      <c r="E264" s="163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163"/>
      <c r="AN264" s="163"/>
      <c r="AO264" s="163"/>
      <c r="AP264" s="163"/>
      <c r="AQ264" s="163"/>
      <c r="AR264" s="163"/>
      <c r="AS264" s="163"/>
      <c r="AT264" s="163"/>
      <c r="AU264" s="163"/>
      <c r="AV264" s="163"/>
      <c r="AW264" s="163"/>
      <c r="AX264" s="163"/>
      <c r="AY264" s="163"/>
      <c r="AZ264" s="163"/>
      <c r="BA264" s="163"/>
      <c r="BB264" s="163"/>
      <c r="BC264" s="163"/>
      <c r="BD264" s="163"/>
      <c r="BE264" s="163"/>
      <c r="BF264" s="163"/>
      <c r="BG264" s="163"/>
      <c r="BH264" s="163"/>
      <c r="BI264" s="163"/>
      <c r="BJ264" s="163"/>
      <c r="BK264" s="163"/>
      <c r="BL264" s="163"/>
      <c r="BM264" s="163"/>
      <c r="BN264" s="163"/>
      <c r="BO264" s="163"/>
      <c r="BP264" s="163"/>
      <c r="BQ264" s="163"/>
      <c r="BR264" s="163"/>
      <c r="BS264" s="163"/>
      <c r="BT264" s="163"/>
      <c r="BU264" s="163"/>
    </row>
    <row r="265" spans="1:73">
      <c r="A265" s="163"/>
      <c r="B265" s="163"/>
      <c r="C265" s="163"/>
      <c r="D265" s="163"/>
      <c r="E265" s="163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163"/>
      <c r="AN265" s="163"/>
      <c r="AO265" s="163"/>
      <c r="AP265" s="163"/>
      <c r="AQ265" s="163"/>
      <c r="AR265" s="163"/>
      <c r="AS265" s="163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163"/>
      <c r="BK265" s="163"/>
      <c r="BL265" s="163"/>
      <c r="BM265" s="163"/>
      <c r="BN265" s="163"/>
      <c r="BO265" s="163"/>
      <c r="BP265" s="163"/>
      <c r="BQ265" s="163"/>
      <c r="BR265" s="163"/>
      <c r="BS265" s="163"/>
      <c r="BT265" s="163"/>
      <c r="BU265" s="163"/>
    </row>
    <row r="266" spans="1:73">
      <c r="A266" s="163"/>
      <c r="B266" s="163"/>
      <c r="C266" s="163"/>
      <c r="D266" s="163"/>
      <c r="E266" s="163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163"/>
      <c r="AN266" s="163"/>
      <c r="AO266" s="163"/>
      <c r="AP266" s="163"/>
      <c r="AQ266" s="163"/>
      <c r="AR266" s="163"/>
      <c r="AS266" s="163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163"/>
      <c r="BK266" s="163"/>
      <c r="BL266" s="163"/>
      <c r="BM266" s="163"/>
      <c r="BN266" s="163"/>
      <c r="BO266" s="163"/>
      <c r="BP266" s="163"/>
      <c r="BQ266" s="163"/>
      <c r="BR266" s="163"/>
      <c r="BS266" s="163"/>
      <c r="BT266" s="163"/>
      <c r="BU266" s="163"/>
    </row>
    <row r="267" spans="1:73">
      <c r="A267" s="163"/>
      <c r="B267" s="163"/>
      <c r="C267" s="163"/>
      <c r="D267" s="163"/>
      <c r="E267" s="163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163"/>
      <c r="AN267" s="163"/>
      <c r="AO267" s="163"/>
      <c r="AP267" s="163"/>
      <c r="AQ267" s="163"/>
      <c r="AR267" s="163"/>
      <c r="AS267" s="163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163"/>
      <c r="BK267" s="163"/>
      <c r="BL267" s="163"/>
      <c r="BM267" s="163"/>
      <c r="BN267" s="163"/>
      <c r="BO267" s="163"/>
      <c r="BP267" s="163"/>
      <c r="BQ267" s="163"/>
      <c r="BR267" s="163"/>
      <c r="BS267" s="163"/>
      <c r="BT267" s="163"/>
      <c r="BU267" s="163"/>
    </row>
    <row r="268" spans="1:73">
      <c r="A268" s="163"/>
      <c r="B268" s="163"/>
      <c r="C268" s="163"/>
      <c r="D268" s="163"/>
      <c r="E268" s="163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163"/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163"/>
      <c r="BK268" s="163"/>
      <c r="BL268" s="163"/>
      <c r="BM268" s="163"/>
      <c r="BN268" s="163"/>
      <c r="BO268" s="163"/>
      <c r="BP268" s="163"/>
      <c r="BQ268" s="163"/>
      <c r="BR268" s="163"/>
      <c r="BS268" s="163"/>
      <c r="BT268" s="163"/>
      <c r="BU268" s="163"/>
    </row>
    <row r="269" spans="1:73">
      <c r="A269" s="163"/>
      <c r="B269" s="163"/>
      <c r="C269" s="163"/>
      <c r="D269" s="163"/>
      <c r="E269" s="163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163"/>
      <c r="AN269" s="163"/>
      <c r="AO269" s="163"/>
      <c r="AP269" s="163"/>
      <c r="AQ269" s="163"/>
      <c r="AR269" s="163"/>
      <c r="AS269" s="163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163"/>
      <c r="BK269" s="163"/>
      <c r="BL269" s="163"/>
      <c r="BM269" s="163"/>
      <c r="BN269" s="163"/>
      <c r="BO269" s="163"/>
      <c r="BP269" s="163"/>
      <c r="BQ269" s="163"/>
      <c r="BR269" s="163"/>
      <c r="BS269" s="163"/>
      <c r="BT269" s="163"/>
      <c r="BU269" s="163"/>
    </row>
    <row r="270" spans="1:73">
      <c r="A270" s="163"/>
      <c r="B270" s="163"/>
      <c r="C270" s="163"/>
      <c r="D270" s="163"/>
      <c r="E270" s="163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163"/>
      <c r="AN270" s="163"/>
      <c r="AO270" s="163"/>
      <c r="AP270" s="163"/>
      <c r="AQ270" s="163"/>
      <c r="AR270" s="163"/>
      <c r="AS270" s="163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163"/>
      <c r="BK270" s="163"/>
      <c r="BL270" s="163"/>
      <c r="BM270" s="163"/>
      <c r="BN270" s="163"/>
      <c r="BO270" s="163"/>
      <c r="BP270" s="163"/>
      <c r="BQ270" s="163"/>
      <c r="BR270" s="163"/>
      <c r="BS270" s="163"/>
      <c r="BT270" s="163"/>
      <c r="BU270" s="163"/>
    </row>
    <row r="271" spans="1:73">
      <c r="A271" s="163"/>
      <c r="B271" s="163"/>
      <c r="C271" s="163"/>
      <c r="D271" s="163"/>
      <c r="E271" s="163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163"/>
      <c r="AN271" s="163"/>
      <c r="AO271" s="163"/>
      <c r="AP271" s="163"/>
      <c r="AQ271" s="163"/>
      <c r="AR271" s="163"/>
      <c r="AS271" s="163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163"/>
      <c r="BK271" s="163"/>
      <c r="BL271" s="163"/>
      <c r="BM271" s="163"/>
      <c r="BN271" s="163"/>
      <c r="BO271" s="163"/>
      <c r="BP271" s="163"/>
      <c r="BQ271" s="163"/>
      <c r="BR271" s="163"/>
      <c r="BS271" s="163"/>
      <c r="BT271" s="163"/>
      <c r="BU271" s="163"/>
    </row>
    <row r="272" spans="1:73">
      <c r="A272" s="163"/>
      <c r="B272" s="163"/>
      <c r="C272" s="163"/>
      <c r="D272" s="163"/>
      <c r="E272" s="163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163"/>
      <c r="AN272" s="163"/>
      <c r="AO272" s="163"/>
      <c r="AP272" s="163"/>
      <c r="AQ272" s="163"/>
      <c r="AR272" s="163"/>
      <c r="AS272" s="163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163"/>
      <c r="BK272" s="163"/>
      <c r="BL272" s="163"/>
      <c r="BM272" s="163"/>
      <c r="BN272" s="163"/>
      <c r="BO272" s="163"/>
      <c r="BP272" s="163"/>
      <c r="BQ272" s="163"/>
      <c r="BR272" s="163"/>
      <c r="BS272" s="163"/>
      <c r="BT272" s="163"/>
      <c r="BU272" s="163"/>
    </row>
    <row r="273" spans="1:73">
      <c r="A273" s="163"/>
      <c r="B273" s="163"/>
      <c r="C273" s="163"/>
      <c r="D273" s="163"/>
      <c r="E273" s="163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163"/>
      <c r="AN273" s="163"/>
      <c r="AO273" s="163"/>
      <c r="AP273" s="163"/>
      <c r="AQ273" s="163"/>
      <c r="AR273" s="163"/>
      <c r="AS273" s="163"/>
      <c r="AT273" s="163"/>
      <c r="AU273" s="163"/>
      <c r="AV273" s="163"/>
      <c r="AW273" s="163"/>
      <c r="AX273" s="163"/>
      <c r="AY273" s="163"/>
      <c r="AZ273" s="163"/>
      <c r="BA273" s="163"/>
      <c r="BB273" s="163"/>
      <c r="BC273" s="163"/>
      <c r="BD273" s="163"/>
      <c r="BE273" s="163"/>
      <c r="BF273" s="163"/>
      <c r="BG273" s="163"/>
      <c r="BH273" s="163"/>
      <c r="BI273" s="163"/>
      <c r="BJ273" s="163"/>
      <c r="BK273" s="163"/>
      <c r="BL273" s="163"/>
      <c r="BM273" s="163"/>
      <c r="BN273" s="163"/>
      <c r="BO273" s="163"/>
      <c r="BP273" s="163"/>
      <c r="BQ273" s="163"/>
      <c r="BR273" s="163"/>
      <c r="BS273" s="163"/>
      <c r="BT273" s="163"/>
      <c r="BU273" s="163"/>
    </row>
    <row r="274" spans="1:73">
      <c r="A274" s="163"/>
      <c r="B274" s="163"/>
      <c r="C274" s="163"/>
      <c r="D274" s="163"/>
      <c r="E274" s="163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163"/>
      <c r="AN274" s="163"/>
      <c r="AO274" s="163"/>
      <c r="AP274" s="163"/>
      <c r="AQ274" s="163"/>
      <c r="AR274" s="163"/>
      <c r="AS274" s="163"/>
      <c r="AT274" s="163"/>
      <c r="AU274" s="163"/>
      <c r="AV274" s="163"/>
      <c r="AW274" s="163"/>
      <c r="AX274" s="163"/>
      <c r="AY274" s="163"/>
      <c r="AZ274" s="163"/>
      <c r="BA274" s="163"/>
      <c r="BB274" s="163"/>
      <c r="BC274" s="163"/>
      <c r="BD274" s="163"/>
      <c r="BE274" s="163"/>
      <c r="BF274" s="163"/>
      <c r="BG274" s="163"/>
      <c r="BH274" s="163"/>
      <c r="BI274" s="163"/>
      <c r="BJ274" s="163"/>
      <c r="BK274" s="163"/>
      <c r="BL274" s="163"/>
      <c r="BM274" s="163"/>
      <c r="BN274" s="163"/>
      <c r="BO274" s="163"/>
      <c r="BP274" s="163"/>
      <c r="BQ274" s="163"/>
      <c r="BR274" s="163"/>
      <c r="BS274" s="163"/>
      <c r="BT274" s="163"/>
      <c r="BU274" s="163"/>
    </row>
    <row r="275" spans="1:73">
      <c r="A275" s="163"/>
      <c r="B275" s="163"/>
      <c r="C275" s="163"/>
      <c r="D275" s="163"/>
      <c r="E275" s="163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163"/>
      <c r="AN275" s="163"/>
      <c r="AO275" s="163"/>
      <c r="AP275" s="163"/>
      <c r="AQ275" s="163"/>
      <c r="AR275" s="163"/>
      <c r="AS275" s="163"/>
      <c r="AT275" s="163"/>
      <c r="AU275" s="163"/>
      <c r="AV275" s="163"/>
      <c r="AW275" s="163"/>
      <c r="AX275" s="163"/>
      <c r="AY275" s="163"/>
      <c r="AZ275" s="163"/>
      <c r="BA275" s="163"/>
      <c r="BB275" s="163"/>
      <c r="BC275" s="163"/>
      <c r="BD275" s="163"/>
      <c r="BE275" s="163"/>
      <c r="BF275" s="163"/>
      <c r="BG275" s="163"/>
      <c r="BH275" s="163"/>
      <c r="BI275" s="163"/>
      <c r="BJ275" s="163"/>
      <c r="BK275" s="163"/>
      <c r="BL275" s="163"/>
      <c r="BM275" s="163"/>
      <c r="BN275" s="163"/>
      <c r="BO275" s="163"/>
      <c r="BP275" s="163"/>
      <c r="BQ275" s="163"/>
      <c r="BR275" s="163"/>
      <c r="BS275" s="163"/>
      <c r="BT275" s="163"/>
      <c r="BU275" s="163"/>
    </row>
    <row r="276" spans="1:73">
      <c r="A276" s="163"/>
      <c r="B276" s="163"/>
      <c r="C276" s="163"/>
      <c r="D276" s="163"/>
      <c r="E276" s="163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163"/>
      <c r="AN276" s="163"/>
      <c r="AO276" s="163"/>
      <c r="AP276" s="163"/>
      <c r="AQ276" s="163"/>
      <c r="AR276" s="163"/>
      <c r="AS276" s="163"/>
      <c r="AT276" s="163"/>
      <c r="AU276" s="163"/>
      <c r="AV276" s="163"/>
      <c r="AW276" s="163"/>
      <c r="AX276" s="163"/>
      <c r="AY276" s="163"/>
      <c r="AZ276" s="163"/>
      <c r="BA276" s="163"/>
      <c r="BB276" s="163"/>
      <c r="BC276" s="163"/>
      <c r="BD276" s="163"/>
      <c r="BE276" s="163"/>
      <c r="BF276" s="163"/>
      <c r="BG276" s="163"/>
      <c r="BH276" s="163"/>
      <c r="BI276" s="163"/>
      <c r="BJ276" s="163"/>
      <c r="BK276" s="163"/>
      <c r="BL276" s="163"/>
      <c r="BM276" s="163"/>
      <c r="BN276" s="163"/>
      <c r="BO276" s="163"/>
      <c r="BP276" s="163"/>
      <c r="BQ276" s="163"/>
      <c r="BR276" s="163"/>
      <c r="BS276" s="163"/>
      <c r="BT276" s="163"/>
      <c r="BU276" s="163"/>
    </row>
    <row r="277" spans="1:73">
      <c r="A277" s="163"/>
      <c r="B277" s="163"/>
      <c r="C277" s="163"/>
      <c r="D277" s="163"/>
      <c r="E277" s="163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163"/>
      <c r="AN277" s="163"/>
      <c r="AO277" s="163"/>
      <c r="AP277" s="163"/>
      <c r="AQ277" s="163"/>
      <c r="AR277" s="163"/>
      <c r="AS277" s="163"/>
      <c r="AT277" s="163"/>
      <c r="AU277" s="163"/>
      <c r="AV277" s="163"/>
      <c r="AW277" s="163"/>
      <c r="AX277" s="163"/>
      <c r="AY277" s="163"/>
      <c r="AZ277" s="163"/>
      <c r="BA277" s="163"/>
      <c r="BB277" s="163"/>
      <c r="BC277" s="163"/>
      <c r="BD277" s="163"/>
      <c r="BE277" s="163"/>
      <c r="BF277" s="163"/>
      <c r="BG277" s="163"/>
      <c r="BH277" s="163"/>
      <c r="BI277" s="163"/>
      <c r="BJ277" s="163"/>
      <c r="BK277" s="163"/>
      <c r="BL277" s="163"/>
      <c r="BM277" s="163"/>
      <c r="BN277" s="163"/>
      <c r="BO277" s="163"/>
      <c r="BP277" s="163"/>
      <c r="BQ277" s="163"/>
      <c r="BR277" s="163"/>
      <c r="BS277" s="163"/>
      <c r="BT277" s="163"/>
      <c r="BU277" s="163"/>
    </row>
    <row r="278" spans="1:73">
      <c r="A278" s="163"/>
      <c r="B278" s="163"/>
      <c r="C278" s="163"/>
      <c r="D278" s="163"/>
      <c r="E278" s="163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163"/>
      <c r="AN278" s="163"/>
      <c r="AO278" s="163"/>
      <c r="AP278" s="163"/>
      <c r="AQ278" s="163"/>
      <c r="AR278" s="163"/>
      <c r="AS278" s="163"/>
      <c r="AT278" s="163"/>
      <c r="AU278" s="163"/>
      <c r="AV278" s="163"/>
      <c r="AW278" s="163"/>
      <c r="AX278" s="163"/>
      <c r="AY278" s="163"/>
      <c r="AZ278" s="163"/>
      <c r="BA278" s="163"/>
      <c r="BB278" s="163"/>
      <c r="BC278" s="163"/>
      <c r="BD278" s="163"/>
      <c r="BE278" s="163"/>
      <c r="BF278" s="163"/>
      <c r="BG278" s="163"/>
      <c r="BH278" s="163"/>
      <c r="BI278" s="163"/>
      <c r="BJ278" s="163"/>
      <c r="BK278" s="163"/>
      <c r="BL278" s="163"/>
      <c r="BM278" s="163"/>
      <c r="BN278" s="163"/>
      <c r="BO278" s="163"/>
      <c r="BP278" s="163"/>
      <c r="BQ278" s="163"/>
      <c r="BR278" s="163"/>
      <c r="BS278" s="163"/>
      <c r="BT278" s="163"/>
      <c r="BU278" s="163"/>
    </row>
    <row r="279" spans="1:73">
      <c r="A279" s="163"/>
      <c r="B279" s="163"/>
      <c r="C279" s="163"/>
      <c r="D279" s="163"/>
      <c r="E279" s="163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163"/>
      <c r="AN279" s="163"/>
      <c r="AO279" s="163"/>
      <c r="AP279" s="163"/>
      <c r="AQ279" s="163"/>
      <c r="AR279" s="163"/>
      <c r="AS279" s="163"/>
      <c r="AT279" s="163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63"/>
      <c r="BE279" s="163"/>
      <c r="BF279" s="163"/>
      <c r="BG279" s="163"/>
      <c r="BH279" s="163"/>
      <c r="BI279" s="163"/>
      <c r="BJ279" s="163"/>
      <c r="BK279" s="163"/>
      <c r="BL279" s="163"/>
      <c r="BM279" s="163"/>
      <c r="BN279" s="163"/>
      <c r="BO279" s="163"/>
      <c r="BP279" s="163"/>
      <c r="BQ279" s="163"/>
      <c r="BR279" s="163"/>
      <c r="BS279" s="163"/>
      <c r="BT279" s="163"/>
      <c r="BU279" s="163"/>
    </row>
    <row r="280" spans="1:73">
      <c r="A280" s="163"/>
      <c r="B280" s="163"/>
      <c r="C280" s="163"/>
      <c r="D280" s="163"/>
      <c r="E280" s="163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163"/>
      <c r="AN280" s="163"/>
      <c r="AO280" s="163"/>
      <c r="AP280" s="163"/>
      <c r="AQ280" s="163"/>
      <c r="AR280" s="163"/>
      <c r="AS280" s="163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3"/>
      <c r="BF280" s="163"/>
      <c r="BG280" s="163"/>
      <c r="BH280" s="163"/>
      <c r="BI280" s="163"/>
      <c r="BJ280" s="163"/>
      <c r="BK280" s="163"/>
      <c r="BL280" s="163"/>
      <c r="BM280" s="163"/>
      <c r="BN280" s="163"/>
      <c r="BO280" s="163"/>
      <c r="BP280" s="163"/>
      <c r="BQ280" s="163"/>
      <c r="BR280" s="163"/>
      <c r="BS280" s="163"/>
      <c r="BT280" s="163"/>
      <c r="BU280" s="163"/>
    </row>
    <row r="281" spans="1:73">
      <c r="A281" s="163"/>
      <c r="B281" s="163"/>
      <c r="C281" s="163"/>
      <c r="D281" s="163"/>
      <c r="E281" s="163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163"/>
      <c r="AN281" s="163"/>
      <c r="AO281" s="163"/>
      <c r="AP281" s="163"/>
      <c r="AQ281" s="163"/>
      <c r="AR281" s="163"/>
      <c r="AS281" s="163"/>
      <c r="AT281" s="163"/>
      <c r="AU281" s="163"/>
      <c r="AV281" s="163"/>
      <c r="AW281" s="163"/>
      <c r="AX281" s="163"/>
      <c r="AY281" s="163"/>
      <c r="AZ281" s="163"/>
      <c r="BA281" s="163"/>
      <c r="BB281" s="163"/>
      <c r="BC281" s="163"/>
      <c r="BD281" s="163"/>
      <c r="BE281" s="163"/>
      <c r="BF281" s="163"/>
      <c r="BG281" s="163"/>
      <c r="BH281" s="163"/>
      <c r="BI281" s="163"/>
      <c r="BJ281" s="163"/>
      <c r="BK281" s="163"/>
      <c r="BL281" s="163"/>
      <c r="BM281" s="163"/>
      <c r="BN281" s="163"/>
      <c r="BO281" s="163"/>
      <c r="BP281" s="163"/>
      <c r="BQ281" s="163"/>
      <c r="BR281" s="163"/>
      <c r="BS281" s="163"/>
      <c r="BT281" s="163"/>
      <c r="BU281" s="163"/>
    </row>
    <row r="282" spans="1:73">
      <c r="A282" s="163"/>
      <c r="B282" s="163"/>
      <c r="C282" s="163"/>
      <c r="D282" s="163"/>
      <c r="E282" s="163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163"/>
      <c r="AN282" s="163"/>
      <c r="AO282" s="163"/>
      <c r="AP282" s="163"/>
      <c r="AQ282" s="163"/>
      <c r="AR282" s="163"/>
      <c r="AS282" s="163"/>
      <c r="AT282" s="163"/>
      <c r="AU282" s="163"/>
      <c r="AV282" s="163"/>
      <c r="AW282" s="163"/>
      <c r="AX282" s="163"/>
      <c r="AY282" s="163"/>
      <c r="AZ282" s="163"/>
      <c r="BA282" s="163"/>
      <c r="BB282" s="163"/>
      <c r="BC282" s="163"/>
      <c r="BD282" s="163"/>
      <c r="BE282" s="163"/>
      <c r="BF282" s="163"/>
      <c r="BG282" s="163"/>
      <c r="BH282" s="163"/>
      <c r="BI282" s="163"/>
      <c r="BJ282" s="163"/>
      <c r="BK282" s="163"/>
      <c r="BL282" s="163"/>
      <c r="BM282" s="163"/>
      <c r="BN282" s="163"/>
      <c r="BO282" s="163"/>
      <c r="BP282" s="163"/>
      <c r="BQ282" s="163"/>
      <c r="BR282" s="163"/>
      <c r="BS282" s="163"/>
      <c r="BT282" s="163"/>
      <c r="BU282" s="163"/>
    </row>
    <row r="283" spans="1:73">
      <c r="A283" s="163"/>
      <c r="B283" s="163"/>
      <c r="C283" s="163"/>
      <c r="D283" s="163"/>
      <c r="E283" s="163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163"/>
      <c r="AN283" s="163"/>
      <c r="AO283" s="163"/>
      <c r="AP283" s="163"/>
      <c r="AQ283" s="163"/>
      <c r="AR283" s="163"/>
      <c r="AS283" s="163"/>
      <c r="AT283" s="163"/>
      <c r="AU283" s="163"/>
      <c r="AV283" s="163"/>
      <c r="AW283" s="163"/>
      <c r="AX283" s="163"/>
      <c r="AY283" s="163"/>
      <c r="AZ283" s="163"/>
      <c r="BA283" s="163"/>
      <c r="BB283" s="163"/>
      <c r="BC283" s="163"/>
      <c r="BD283" s="163"/>
      <c r="BE283" s="163"/>
      <c r="BF283" s="163"/>
      <c r="BG283" s="163"/>
      <c r="BH283" s="163"/>
      <c r="BI283" s="163"/>
      <c r="BJ283" s="163"/>
      <c r="BK283" s="163"/>
      <c r="BL283" s="163"/>
      <c r="BM283" s="163"/>
      <c r="BN283" s="163"/>
      <c r="BO283" s="163"/>
      <c r="BP283" s="163"/>
      <c r="BQ283" s="163"/>
      <c r="BR283" s="163"/>
      <c r="BS283" s="163"/>
      <c r="BT283" s="163"/>
      <c r="BU283" s="163"/>
    </row>
    <row r="284" spans="1:73">
      <c r="A284" s="163"/>
      <c r="B284" s="163"/>
      <c r="C284" s="163"/>
      <c r="D284" s="163"/>
      <c r="E284" s="163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163"/>
      <c r="AN284" s="163"/>
      <c r="AO284" s="163"/>
      <c r="AP284" s="163"/>
      <c r="AQ284" s="163"/>
      <c r="AR284" s="163"/>
      <c r="AS284" s="163"/>
      <c r="AT284" s="163"/>
      <c r="AU284" s="163"/>
      <c r="AV284" s="163"/>
      <c r="AW284" s="163"/>
      <c r="AX284" s="163"/>
      <c r="AY284" s="163"/>
      <c r="AZ284" s="163"/>
      <c r="BA284" s="163"/>
      <c r="BB284" s="163"/>
      <c r="BC284" s="163"/>
      <c r="BD284" s="163"/>
      <c r="BE284" s="163"/>
      <c r="BF284" s="163"/>
      <c r="BG284" s="163"/>
      <c r="BH284" s="163"/>
      <c r="BI284" s="163"/>
      <c r="BJ284" s="163"/>
      <c r="BK284" s="163"/>
      <c r="BL284" s="163"/>
      <c r="BM284" s="163"/>
      <c r="BN284" s="163"/>
      <c r="BO284" s="163"/>
      <c r="BP284" s="163"/>
      <c r="BQ284" s="163"/>
      <c r="BR284" s="163"/>
      <c r="BS284" s="163"/>
      <c r="BT284" s="163"/>
      <c r="BU284" s="163"/>
    </row>
    <row r="285" spans="1:73">
      <c r="A285" s="163"/>
      <c r="B285" s="163"/>
      <c r="C285" s="163"/>
      <c r="D285" s="163"/>
      <c r="E285" s="163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163"/>
      <c r="AN285" s="163"/>
      <c r="AO285" s="163"/>
      <c r="AP285" s="163"/>
      <c r="AQ285" s="163"/>
      <c r="AR285" s="163"/>
      <c r="AS285" s="163"/>
      <c r="AT285" s="163"/>
      <c r="AU285" s="163"/>
      <c r="AV285" s="163"/>
      <c r="AW285" s="163"/>
      <c r="AX285" s="163"/>
      <c r="AY285" s="163"/>
      <c r="AZ285" s="163"/>
      <c r="BA285" s="163"/>
      <c r="BB285" s="163"/>
      <c r="BC285" s="163"/>
      <c r="BD285" s="163"/>
      <c r="BE285" s="163"/>
      <c r="BF285" s="163"/>
      <c r="BG285" s="163"/>
      <c r="BH285" s="163"/>
      <c r="BI285" s="163"/>
      <c r="BJ285" s="163"/>
      <c r="BK285" s="163"/>
      <c r="BL285" s="163"/>
      <c r="BM285" s="163"/>
      <c r="BN285" s="163"/>
      <c r="BO285" s="163"/>
      <c r="BP285" s="163"/>
      <c r="BQ285" s="163"/>
      <c r="BR285" s="163"/>
      <c r="BS285" s="163"/>
      <c r="BT285" s="163"/>
      <c r="BU285" s="163"/>
    </row>
    <row r="286" spans="1:73">
      <c r="A286" s="163"/>
      <c r="B286" s="163"/>
      <c r="C286" s="163"/>
      <c r="D286" s="163"/>
      <c r="E286" s="163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163"/>
      <c r="AN286" s="163"/>
      <c r="AO286" s="163"/>
      <c r="AP286" s="163"/>
      <c r="AQ286" s="163"/>
      <c r="AR286" s="163"/>
      <c r="AS286" s="163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3"/>
      <c r="BN286" s="163"/>
      <c r="BO286" s="163"/>
      <c r="BP286" s="163"/>
      <c r="BQ286" s="163"/>
      <c r="BR286" s="163"/>
      <c r="BS286" s="163"/>
      <c r="BT286" s="163"/>
      <c r="BU286" s="163"/>
    </row>
    <row r="287" spans="1:73">
      <c r="A287" s="163"/>
      <c r="B287" s="163"/>
      <c r="C287" s="163"/>
      <c r="D287" s="163"/>
      <c r="E287" s="163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163"/>
      <c r="AN287" s="163"/>
      <c r="AO287" s="163"/>
      <c r="AP287" s="163"/>
      <c r="AQ287" s="163"/>
      <c r="AR287" s="163"/>
      <c r="AS287" s="163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3"/>
      <c r="BN287" s="163"/>
      <c r="BO287" s="163"/>
      <c r="BP287" s="163"/>
      <c r="BQ287" s="163"/>
      <c r="BR287" s="163"/>
      <c r="BS287" s="163"/>
      <c r="BT287" s="163"/>
      <c r="BU287" s="163"/>
    </row>
    <row r="288" spans="1:73">
      <c r="A288" s="163"/>
      <c r="B288" s="163"/>
      <c r="C288" s="163"/>
      <c r="D288" s="163"/>
      <c r="E288" s="163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163"/>
      <c r="AN288" s="163"/>
      <c r="AO288" s="163"/>
      <c r="AP288" s="163"/>
      <c r="AQ288" s="163"/>
      <c r="AR288" s="163"/>
      <c r="AS288" s="163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3"/>
      <c r="BN288" s="163"/>
      <c r="BO288" s="163"/>
      <c r="BP288" s="163"/>
      <c r="BQ288" s="163"/>
      <c r="BR288" s="163"/>
      <c r="BS288" s="163"/>
      <c r="BT288" s="163"/>
      <c r="BU288" s="163"/>
    </row>
    <row r="289" spans="1:73">
      <c r="A289" s="163"/>
      <c r="B289" s="163"/>
      <c r="C289" s="163"/>
      <c r="D289" s="163"/>
      <c r="E289" s="163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163"/>
      <c r="AN289" s="163"/>
      <c r="AO289" s="163"/>
      <c r="AP289" s="163"/>
      <c r="AQ289" s="163"/>
      <c r="AR289" s="163"/>
      <c r="AS289" s="163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3"/>
      <c r="BN289" s="163"/>
      <c r="BO289" s="163"/>
      <c r="BP289" s="163"/>
      <c r="BQ289" s="163"/>
      <c r="BR289" s="163"/>
      <c r="BS289" s="163"/>
      <c r="BT289" s="163"/>
      <c r="BU289" s="163"/>
    </row>
    <row r="290" spans="1:73">
      <c r="A290" s="163"/>
      <c r="B290" s="163"/>
      <c r="C290" s="163"/>
      <c r="D290" s="163"/>
      <c r="E290" s="163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163"/>
      <c r="AN290" s="163"/>
      <c r="AO290" s="163"/>
      <c r="AP290" s="163"/>
      <c r="AQ290" s="163"/>
      <c r="AR290" s="163"/>
      <c r="AS290" s="163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3"/>
      <c r="BN290" s="163"/>
      <c r="BO290" s="163"/>
      <c r="BP290" s="163"/>
      <c r="BQ290" s="163"/>
      <c r="BR290" s="163"/>
      <c r="BS290" s="163"/>
      <c r="BT290" s="163"/>
      <c r="BU290" s="163"/>
    </row>
    <row r="291" spans="1:73">
      <c r="A291" s="163"/>
      <c r="B291" s="163"/>
      <c r="C291" s="163"/>
      <c r="D291" s="163"/>
      <c r="E291" s="163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163"/>
      <c r="AN291" s="163"/>
      <c r="AO291" s="163"/>
      <c r="AP291" s="163"/>
      <c r="AQ291" s="163"/>
      <c r="AR291" s="163"/>
      <c r="AS291" s="163"/>
      <c r="AT291" s="163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163"/>
      <c r="BE291" s="163"/>
      <c r="BF291" s="163"/>
      <c r="BG291" s="163"/>
      <c r="BH291" s="163"/>
      <c r="BI291" s="163"/>
      <c r="BJ291" s="163"/>
      <c r="BK291" s="163"/>
      <c r="BL291" s="163"/>
      <c r="BM291" s="163"/>
      <c r="BN291" s="163"/>
      <c r="BO291" s="163"/>
      <c r="BP291" s="163"/>
      <c r="BQ291" s="163"/>
      <c r="BR291" s="163"/>
      <c r="BS291" s="163"/>
      <c r="BT291" s="163"/>
      <c r="BU291" s="163"/>
    </row>
    <row r="292" spans="1:73">
      <c r="A292" s="163"/>
      <c r="B292" s="163"/>
      <c r="C292" s="163"/>
      <c r="D292" s="163"/>
      <c r="E292" s="163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163"/>
      <c r="AN292" s="163"/>
      <c r="AO292" s="163"/>
      <c r="AP292" s="163"/>
      <c r="AQ292" s="163"/>
      <c r="AR292" s="163"/>
      <c r="AS292" s="163"/>
      <c r="AT292" s="163"/>
      <c r="AU292" s="163"/>
      <c r="AV292" s="163"/>
      <c r="AW292" s="163"/>
      <c r="AX292" s="163"/>
      <c r="AY292" s="163"/>
      <c r="AZ292" s="163"/>
      <c r="BA292" s="163"/>
      <c r="BB292" s="163"/>
      <c r="BC292" s="163"/>
      <c r="BD292" s="163"/>
      <c r="BE292" s="163"/>
      <c r="BF292" s="163"/>
      <c r="BG292" s="163"/>
      <c r="BH292" s="163"/>
      <c r="BI292" s="163"/>
      <c r="BJ292" s="163"/>
      <c r="BK292" s="163"/>
      <c r="BL292" s="163"/>
      <c r="BM292" s="163"/>
      <c r="BN292" s="163"/>
      <c r="BO292" s="163"/>
      <c r="BP292" s="163"/>
      <c r="BQ292" s="163"/>
      <c r="BR292" s="163"/>
      <c r="BS292" s="163"/>
      <c r="BT292" s="163"/>
      <c r="BU292" s="163"/>
    </row>
    <row r="293" spans="1:73">
      <c r="A293" s="163"/>
      <c r="B293" s="163"/>
      <c r="C293" s="163"/>
      <c r="D293" s="163"/>
      <c r="E293" s="163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163"/>
      <c r="AN293" s="163"/>
      <c r="AO293" s="163"/>
      <c r="AP293" s="163"/>
      <c r="AQ293" s="163"/>
      <c r="AR293" s="163"/>
      <c r="AS293" s="163"/>
      <c r="AT293" s="163"/>
      <c r="AU293" s="163"/>
      <c r="AV293" s="163"/>
      <c r="AW293" s="163"/>
      <c r="AX293" s="163"/>
      <c r="AY293" s="163"/>
      <c r="AZ293" s="163"/>
      <c r="BA293" s="163"/>
      <c r="BB293" s="163"/>
      <c r="BC293" s="163"/>
      <c r="BD293" s="163"/>
      <c r="BE293" s="163"/>
      <c r="BF293" s="163"/>
      <c r="BG293" s="163"/>
      <c r="BH293" s="163"/>
      <c r="BI293" s="163"/>
      <c r="BJ293" s="163"/>
      <c r="BK293" s="163"/>
      <c r="BL293" s="163"/>
      <c r="BM293" s="163"/>
      <c r="BN293" s="163"/>
      <c r="BO293" s="163"/>
      <c r="BP293" s="163"/>
      <c r="BQ293" s="163"/>
      <c r="BR293" s="163"/>
      <c r="BS293" s="163"/>
      <c r="BT293" s="163"/>
      <c r="BU293" s="163"/>
    </row>
    <row r="294" spans="1:73">
      <c r="A294" s="163"/>
      <c r="B294" s="163"/>
      <c r="C294" s="163"/>
      <c r="D294" s="163"/>
      <c r="E294" s="163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163"/>
      <c r="AN294" s="163"/>
      <c r="AO294" s="163"/>
      <c r="AP294" s="163"/>
      <c r="AQ294" s="163"/>
      <c r="AR294" s="163"/>
      <c r="AS294" s="163"/>
      <c r="AT294" s="163"/>
      <c r="AU294" s="163"/>
      <c r="AV294" s="163"/>
      <c r="AW294" s="163"/>
      <c r="AX294" s="163"/>
      <c r="AY294" s="163"/>
      <c r="AZ294" s="163"/>
      <c r="BA294" s="163"/>
      <c r="BB294" s="163"/>
      <c r="BC294" s="163"/>
      <c r="BD294" s="163"/>
      <c r="BE294" s="163"/>
      <c r="BF294" s="163"/>
      <c r="BG294" s="163"/>
      <c r="BH294" s="163"/>
      <c r="BI294" s="163"/>
      <c r="BJ294" s="163"/>
      <c r="BK294" s="163"/>
      <c r="BL294" s="163"/>
      <c r="BM294" s="163"/>
      <c r="BN294" s="163"/>
      <c r="BO294" s="163"/>
      <c r="BP294" s="163"/>
      <c r="BQ294" s="163"/>
      <c r="BR294" s="163"/>
      <c r="BS294" s="163"/>
      <c r="BT294" s="163"/>
      <c r="BU294" s="163"/>
    </row>
    <row r="295" spans="1:73">
      <c r="A295" s="163"/>
      <c r="B295" s="163"/>
      <c r="C295" s="163"/>
      <c r="D295" s="163"/>
      <c r="E295" s="163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163"/>
      <c r="AN295" s="163"/>
      <c r="AO295" s="163"/>
      <c r="AP295" s="163"/>
      <c r="AQ295" s="163"/>
      <c r="AR295" s="163"/>
      <c r="AS295" s="163"/>
      <c r="AT295" s="163"/>
      <c r="AU295" s="163"/>
      <c r="AV295" s="163"/>
      <c r="AW295" s="163"/>
      <c r="AX295" s="163"/>
      <c r="AY295" s="163"/>
      <c r="AZ295" s="163"/>
      <c r="BA295" s="163"/>
      <c r="BB295" s="163"/>
      <c r="BC295" s="163"/>
      <c r="BD295" s="163"/>
      <c r="BE295" s="163"/>
      <c r="BF295" s="163"/>
      <c r="BG295" s="163"/>
      <c r="BH295" s="163"/>
      <c r="BI295" s="163"/>
      <c r="BJ295" s="163"/>
      <c r="BK295" s="163"/>
      <c r="BL295" s="163"/>
      <c r="BM295" s="163"/>
      <c r="BN295" s="163"/>
      <c r="BO295" s="163"/>
      <c r="BP295" s="163"/>
      <c r="BQ295" s="163"/>
      <c r="BR295" s="163"/>
      <c r="BS295" s="163"/>
      <c r="BT295" s="163"/>
      <c r="BU295" s="163"/>
    </row>
    <row r="296" spans="1:73">
      <c r="A296" s="163"/>
      <c r="B296" s="163"/>
      <c r="C296" s="163"/>
      <c r="D296" s="163"/>
      <c r="E296" s="163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163"/>
      <c r="AN296" s="163"/>
      <c r="AO296" s="163"/>
      <c r="AP296" s="163"/>
      <c r="AQ296" s="163"/>
      <c r="AR296" s="163"/>
      <c r="AS296" s="163"/>
      <c r="AT296" s="163"/>
      <c r="AU296" s="163"/>
      <c r="AV296" s="163"/>
      <c r="AW296" s="163"/>
      <c r="AX296" s="163"/>
      <c r="AY296" s="163"/>
      <c r="AZ296" s="163"/>
      <c r="BA296" s="163"/>
      <c r="BB296" s="163"/>
      <c r="BC296" s="163"/>
      <c r="BD296" s="163"/>
      <c r="BE296" s="163"/>
      <c r="BF296" s="163"/>
      <c r="BG296" s="163"/>
      <c r="BH296" s="163"/>
      <c r="BI296" s="163"/>
      <c r="BJ296" s="163"/>
      <c r="BK296" s="163"/>
      <c r="BL296" s="163"/>
      <c r="BM296" s="163"/>
      <c r="BN296" s="163"/>
      <c r="BO296" s="163"/>
      <c r="BP296" s="163"/>
      <c r="BQ296" s="163"/>
      <c r="BR296" s="163"/>
      <c r="BS296" s="163"/>
      <c r="BT296" s="163"/>
      <c r="BU296" s="163"/>
    </row>
    <row r="297" spans="1:73">
      <c r="A297" s="163"/>
      <c r="B297" s="163"/>
      <c r="C297" s="163"/>
      <c r="D297" s="163"/>
      <c r="E297" s="163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163"/>
      <c r="AN297" s="163"/>
      <c r="AO297" s="163"/>
      <c r="AP297" s="163"/>
      <c r="AQ297" s="163"/>
      <c r="AR297" s="163"/>
      <c r="AS297" s="163"/>
      <c r="AT297" s="163"/>
      <c r="AU297" s="163"/>
      <c r="AV297" s="163"/>
      <c r="AW297" s="163"/>
      <c r="AX297" s="163"/>
      <c r="AY297" s="163"/>
      <c r="AZ297" s="163"/>
      <c r="BA297" s="163"/>
      <c r="BB297" s="163"/>
      <c r="BC297" s="163"/>
      <c r="BD297" s="163"/>
      <c r="BE297" s="163"/>
      <c r="BF297" s="163"/>
      <c r="BG297" s="163"/>
      <c r="BH297" s="163"/>
      <c r="BI297" s="163"/>
      <c r="BJ297" s="163"/>
      <c r="BK297" s="163"/>
      <c r="BL297" s="163"/>
      <c r="BM297" s="163"/>
      <c r="BN297" s="163"/>
      <c r="BO297" s="163"/>
      <c r="BP297" s="163"/>
      <c r="BQ297" s="163"/>
      <c r="BR297" s="163"/>
      <c r="BS297" s="163"/>
      <c r="BT297" s="163"/>
      <c r="BU297" s="163"/>
    </row>
    <row r="298" spans="1:73">
      <c r="A298" s="163"/>
      <c r="B298" s="163"/>
      <c r="C298" s="163"/>
      <c r="D298" s="163"/>
      <c r="E298" s="163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163"/>
      <c r="AN298" s="163"/>
      <c r="AO298" s="163"/>
      <c r="AP298" s="163"/>
      <c r="AQ298" s="163"/>
      <c r="AR298" s="163"/>
      <c r="AS298" s="163"/>
      <c r="AT298" s="163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63"/>
      <c r="BE298" s="163"/>
      <c r="BF298" s="163"/>
      <c r="BG298" s="163"/>
      <c r="BH298" s="163"/>
      <c r="BI298" s="163"/>
      <c r="BJ298" s="163"/>
      <c r="BK298" s="163"/>
      <c r="BL298" s="163"/>
      <c r="BM298" s="163"/>
      <c r="BN298" s="163"/>
      <c r="BO298" s="163"/>
      <c r="BP298" s="163"/>
      <c r="BQ298" s="163"/>
      <c r="BR298" s="163"/>
      <c r="BS298" s="163"/>
      <c r="BT298" s="163"/>
      <c r="BU298" s="163"/>
    </row>
    <row r="299" spans="1:73">
      <c r="A299" s="163"/>
      <c r="B299" s="163"/>
      <c r="C299" s="163"/>
      <c r="D299" s="163"/>
      <c r="E299" s="163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163"/>
      <c r="AN299" s="163"/>
      <c r="AO299" s="163"/>
      <c r="AP299" s="163"/>
      <c r="AQ299" s="163"/>
      <c r="AR299" s="163"/>
      <c r="AS299" s="163"/>
      <c r="AT299" s="163"/>
      <c r="AU299" s="163"/>
      <c r="AV299" s="163"/>
      <c r="AW299" s="163"/>
      <c r="AX299" s="163"/>
      <c r="AY299" s="163"/>
      <c r="AZ299" s="163"/>
      <c r="BA299" s="163"/>
      <c r="BB299" s="163"/>
      <c r="BC299" s="163"/>
      <c r="BD299" s="163"/>
      <c r="BE299" s="163"/>
      <c r="BF299" s="163"/>
      <c r="BG299" s="163"/>
      <c r="BH299" s="163"/>
      <c r="BI299" s="163"/>
      <c r="BJ299" s="163"/>
      <c r="BK299" s="163"/>
      <c r="BL299" s="163"/>
      <c r="BM299" s="163"/>
      <c r="BN299" s="163"/>
      <c r="BO299" s="163"/>
      <c r="BP299" s="163"/>
      <c r="BQ299" s="163"/>
      <c r="BR299" s="163"/>
      <c r="BS299" s="163"/>
      <c r="BT299" s="163"/>
      <c r="BU299" s="163"/>
    </row>
    <row r="300" spans="1:73">
      <c r="A300" s="163"/>
      <c r="B300" s="163"/>
      <c r="C300" s="163"/>
      <c r="D300" s="163"/>
      <c r="E300" s="163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163"/>
      <c r="AN300" s="163"/>
      <c r="AO300" s="163"/>
      <c r="AP300" s="163"/>
      <c r="AQ300" s="163"/>
      <c r="AR300" s="163"/>
      <c r="AS300" s="163"/>
      <c r="AT300" s="163"/>
      <c r="AU300" s="163"/>
      <c r="AV300" s="163"/>
      <c r="AW300" s="163"/>
      <c r="AX300" s="163"/>
      <c r="AY300" s="163"/>
      <c r="AZ300" s="163"/>
      <c r="BA300" s="163"/>
      <c r="BB300" s="163"/>
      <c r="BC300" s="163"/>
      <c r="BD300" s="163"/>
      <c r="BE300" s="163"/>
      <c r="BF300" s="163"/>
      <c r="BG300" s="163"/>
      <c r="BH300" s="163"/>
      <c r="BI300" s="163"/>
      <c r="BJ300" s="163"/>
      <c r="BK300" s="163"/>
      <c r="BL300" s="163"/>
      <c r="BM300" s="163"/>
      <c r="BN300" s="163"/>
      <c r="BO300" s="163"/>
      <c r="BP300" s="163"/>
      <c r="BQ300" s="163"/>
      <c r="BR300" s="163"/>
      <c r="BS300" s="163"/>
      <c r="BT300" s="163"/>
      <c r="BU300" s="163"/>
    </row>
    <row r="301" spans="1:73">
      <c r="A301" s="163"/>
      <c r="B301" s="163"/>
      <c r="C301" s="163"/>
      <c r="D301" s="163"/>
      <c r="E301" s="163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163"/>
      <c r="AN301" s="163"/>
      <c r="AO301" s="163"/>
      <c r="AP301" s="163"/>
      <c r="AQ301" s="163"/>
      <c r="AR301" s="163"/>
      <c r="AS301" s="163"/>
      <c r="AT301" s="163"/>
      <c r="AU301" s="163"/>
      <c r="AV301" s="163"/>
      <c r="AW301" s="163"/>
      <c r="AX301" s="163"/>
      <c r="AY301" s="163"/>
      <c r="AZ301" s="163"/>
      <c r="BA301" s="163"/>
      <c r="BB301" s="163"/>
      <c r="BC301" s="163"/>
      <c r="BD301" s="163"/>
      <c r="BE301" s="163"/>
      <c r="BF301" s="163"/>
      <c r="BG301" s="163"/>
      <c r="BH301" s="163"/>
      <c r="BI301" s="163"/>
      <c r="BJ301" s="163"/>
      <c r="BK301" s="163"/>
      <c r="BL301" s="163"/>
      <c r="BM301" s="163"/>
      <c r="BN301" s="163"/>
      <c r="BO301" s="163"/>
      <c r="BP301" s="163"/>
      <c r="BQ301" s="163"/>
      <c r="BR301" s="163"/>
      <c r="BS301" s="163"/>
      <c r="BT301" s="163"/>
      <c r="BU301" s="163"/>
    </row>
    <row r="302" spans="1:73">
      <c r="A302" s="163"/>
      <c r="B302" s="163"/>
      <c r="C302" s="163"/>
      <c r="D302" s="163"/>
      <c r="E302" s="163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163"/>
      <c r="AN302" s="163"/>
      <c r="AO302" s="163"/>
      <c r="AP302" s="163"/>
      <c r="AQ302" s="163"/>
      <c r="AR302" s="163"/>
      <c r="AS302" s="163"/>
      <c r="AT302" s="163"/>
      <c r="AU302" s="163"/>
      <c r="AV302" s="163"/>
      <c r="AW302" s="163"/>
      <c r="AX302" s="163"/>
      <c r="AY302" s="163"/>
      <c r="AZ302" s="163"/>
      <c r="BA302" s="163"/>
      <c r="BB302" s="163"/>
      <c r="BC302" s="163"/>
      <c r="BD302" s="163"/>
      <c r="BE302" s="163"/>
      <c r="BF302" s="163"/>
      <c r="BG302" s="163"/>
      <c r="BH302" s="163"/>
      <c r="BI302" s="163"/>
      <c r="BJ302" s="163"/>
      <c r="BK302" s="163"/>
      <c r="BL302" s="163"/>
      <c r="BM302" s="163"/>
      <c r="BN302" s="163"/>
      <c r="BO302" s="163"/>
      <c r="BP302" s="163"/>
      <c r="BQ302" s="163"/>
      <c r="BR302" s="163"/>
      <c r="BS302" s="163"/>
      <c r="BT302" s="163"/>
      <c r="BU302" s="163"/>
    </row>
    <row r="303" spans="1:73">
      <c r="A303" s="163"/>
      <c r="B303" s="163"/>
      <c r="C303" s="163"/>
      <c r="D303" s="163"/>
      <c r="E303" s="163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163"/>
      <c r="AN303" s="163"/>
      <c r="AO303" s="163"/>
      <c r="AP303" s="163"/>
      <c r="AQ303" s="163"/>
      <c r="AR303" s="163"/>
      <c r="AS303" s="163"/>
      <c r="AT303" s="163"/>
      <c r="AU303" s="163"/>
      <c r="AV303" s="163"/>
      <c r="AW303" s="163"/>
      <c r="AX303" s="163"/>
      <c r="AY303" s="163"/>
      <c r="AZ303" s="163"/>
      <c r="BA303" s="163"/>
      <c r="BB303" s="163"/>
      <c r="BC303" s="163"/>
      <c r="BD303" s="163"/>
      <c r="BE303" s="163"/>
      <c r="BF303" s="163"/>
      <c r="BG303" s="163"/>
      <c r="BH303" s="163"/>
      <c r="BI303" s="163"/>
      <c r="BJ303" s="163"/>
      <c r="BK303" s="163"/>
      <c r="BL303" s="163"/>
      <c r="BM303" s="163"/>
      <c r="BN303" s="163"/>
      <c r="BO303" s="163"/>
      <c r="BP303" s="163"/>
      <c r="BQ303" s="163"/>
      <c r="BR303" s="163"/>
      <c r="BS303" s="163"/>
      <c r="BT303" s="163"/>
      <c r="BU303" s="163"/>
    </row>
    <row r="304" spans="1:73">
      <c r="A304" s="163"/>
      <c r="B304" s="163"/>
      <c r="C304" s="163"/>
      <c r="D304" s="163"/>
      <c r="E304" s="163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163"/>
      <c r="AN304" s="163"/>
      <c r="AO304" s="163"/>
      <c r="AP304" s="163"/>
      <c r="AQ304" s="163"/>
      <c r="AR304" s="163"/>
      <c r="AS304" s="163"/>
      <c r="AT304" s="163"/>
      <c r="AU304" s="163"/>
      <c r="AV304" s="163"/>
      <c r="AW304" s="163"/>
      <c r="AX304" s="163"/>
      <c r="AY304" s="163"/>
      <c r="AZ304" s="163"/>
      <c r="BA304" s="163"/>
      <c r="BB304" s="163"/>
      <c r="BC304" s="163"/>
      <c r="BD304" s="163"/>
      <c r="BE304" s="163"/>
      <c r="BF304" s="163"/>
      <c r="BG304" s="163"/>
      <c r="BH304" s="163"/>
      <c r="BI304" s="163"/>
      <c r="BJ304" s="163"/>
      <c r="BK304" s="163"/>
      <c r="BL304" s="163"/>
      <c r="BM304" s="163"/>
      <c r="BN304" s="163"/>
      <c r="BO304" s="163"/>
      <c r="BP304" s="163"/>
      <c r="BQ304" s="163"/>
      <c r="BR304" s="163"/>
      <c r="BS304" s="163"/>
      <c r="BT304" s="163"/>
      <c r="BU304" s="163"/>
    </row>
    <row r="305" spans="1:73">
      <c r="A305" s="163"/>
      <c r="B305" s="163"/>
      <c r="C305" s="163"/>
      <c r="D305" s="163"/>
      <c r="E305" s="163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163"/>
      <c r="AN305" s="163"/>
      <c r="AO305" s="163"/>
      <c r="AP305" s="163"/>
      <c r="AQ305" s="163"/>
      <c r="AR305" s="163"/>
      <c r="AS305" s="163"/>
      <c r="AT305" s="163"/>
      <c r="AU305" s="163"/>
      <c r="AV305" s="163"/>
      <c r="AW305" s="163"/>
      <c r="AX305" s="163"/>
      <c r="AY305" s="163"/>
      <c r="AZ305" s="163"/>
      <c r="BA305" s="163"/>
      <c r="BB305" s="163"/>
      <c r="BC305" s="163"/>
      <c r="BD305" s="163"/>
      <c r="BE305" s="163"/>
      <c r="BF305" s="163"/>
      <c r="BG305" s="163"/>
      <c r="BH305" s="163"/>
      <c r="BI305" s="163"/>
      <c r="BJ305" s="163"/>
      <c r="BK305" s="163"/>
      <c r="BL305" s="163"/>
      <c r="BM305" s="163"/>
      <c r="BN305" s="163"/>
      <c r="BO305" s="163"/>
      <c r="BP305" s="163"/>
      <c r="BQ305" s="163"/>
      <c r="BR305" s="163"/>
      <c r="BS305" s="163"/>
      <c r="BT305" s="163"/>
      <c r="BU305" s="163"/>
    </row>
    <row r="306" spans="1:73">
      <c r="A306" s="163"/>
      <c r="B306" s="163"/>
      <c r="C306" s="163"/>
      <c r="D306" s="163"/>
      <c r="E306" s="163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163"/>
      <c r="AN306" s="163"/>
      <c r="AO306" s="163"/>
      <c r="AP306" s="163"/>
      <c r="AQ306" s="163"/>
      <c r="AR306" s="163"/>
      <c r="AS306" s="163"/>
      <c r="AT306" s="163"/>
      <c r="AU306" s="163"/>
      <c r="AV306" s="163"/>
      <c r="AW306" s="163"/>
      <c r="AX306" s="163"/>
      <c r="AY306" s="163"/>
      <c r="AZ306" s="163"/>
      <c r="BA306" s="163"/>
      <c r="BB306" s="163"/>
      <c r="BC306" s="163"/>
      <c r="BD306" s="163"/>
      <c r="BE306" s="163"/>
      <c r="BF306" s="163"/>
      <c r="BG306" s="163"/>
      <c r="BH306" s="163"/>
      <c r="BI306" s="163"/>
      <c r="BJ306" s="163"/>
      <c r="BK306" s="163"/>
      <c r="BL306" s="163"/>
      <c r="BM306" s="163"/>
      <c r="BN306" s="163"/>
      <c r="BO306" s="163"/>
      <c r="BP306" s="163"/>
      <c r="BQ306" s="163"/>
      <c r="BR306" s="163"/>
      <c r="BS306" s="163"/>
      <c r="BT306" s="163"/>
      <c r="BU306" s="163"/>
    </row>
    <row r="307" spans="1:73">
      <c r="A307" s="163"/>
      <c r="B307" s="163"/>
      <c r="C307" s="163"/>
      <c r="D307" s="163"/>
      <c r="E307" s="163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163"/>
      <c r="AN307" s="163"/>
      <c r="AO307" s="163"/>
      <c r="AP307" s="163"/>
      <c r="AQ307" s="163"/>
      <c r="AR307" s="163"/>
      <c r="AS307" s="163"/>
      <c r="AT307" s="163"/>
      <c r="AU307" s="163"/>
      <c r="AV307" s="163"/>
      <c r="AW307" s="163"/>
      <c r="AX307" s="163"/>
      <c r="AY307" s="163"/>
      <c r="AZ307" s="163"/>
      <c r="BA307" s="163"/>
      <c r="BB307" s="163"/>
      <c r="BC307" s="163"/>
      <c r="BD307" s="163"/>
      <c r="BE307" s="163"/>
      <c r="BF307" s="163"/>
      <c r="BG307" s="163"/>
      <c r="BH307" s="163"/>
      <c r="BI307" s="163"/>
      <c r="BJ307" s="163"/>
      <c r="BK307" s="163"/>
      <c r="BL307" s="163"/>
      <c r="BM307" s="163"/>
      <c r="BN307" s="163"/>
      <c r="BO307" s="163"/>
      <c r="BP307" s="163"/>
      <c r="BQ307" s="163"/>
      <c r="BR307" s="163"/>
      <c r="BS307" s="163"/>
      <c r="BT307" s="163"/>
      <c r="BU307" s="163"/>
    </row>
    <row r="308" spans="1:73">
      <c r="A308" s="163"/>
      <c r="B308" s="163"/>
      <c r="C308" s="163"/>
      <c r="D308" s="163"/>
      <c r="E308" s="163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163"/>
      <c r="AN308" s="163"/>
      <c r="AO308" s="163"/>
      <c r="AP308" s="163"/>
      <c r="AQ308" s="163"/>
      <c r="AR308" s="163"/>
      <c r="AS308" s="163"/>
      <c r="AT308" s="163"/>
      <c r="AU308" s="163"/>
      <c r="AV308" s="163"/>
      <c r="AW308" s="163"/>
      <c r="AX308" s="163"/>
      <c r="AY308" s="163"/>
      <c r="AZ308" s="163"/>
      <c r="BA308" s="163"/>
      <c r="BB308" s="163"/>
      <c r="BC308" s="163"/>
      <c r="BD308" s="163"/>
      <c r="BE308" s="163"/>
      <c r="BF308" s="163"/>
      <c r="BG308" s="163"/>
      <c r="BH308" s="163"/>
      <c r="BI308" s="163"/>
      <c r="BJ308" s="163"/>
      <c r="BK308" s="163"/>
      <c r="BL308" s="163"/>
      <c r="BM308" s="163"/>
      <c r="BN308" s="163"/>
      <c r="BO308" s="163"/>
      <c r="BP308" s="163"/>
      <c r="BQ308" s="163"/>
      <c r="BR308" s="163"/>
      <c r="BS308" s="163"/>
      <c r="BT308" s="163"/>
      <c r="BU308" s="163"/>
    </row>
    <row r="309" spans="1:73">
      <c r="A309" s="163"/>
      <c r="B309" s="163"/>
      <c r="C309" s="163"/>
      <c r="D309" s="163"/>
      <c r="E309" s="163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163"/>
      <c r="AN309" s="163"/>
      <c r="AO309" s="163"/>
      <c r="AP309" s="163"/>
      <c r="AQ309" s="163"/>
      <c r="AR309" s="163"/>
      <c r="AS309" s="163"/>
      <c r="AT309" s="163"/>
      <c r="AU309" s="163"/>
      <c r="AV309" s="163"/>
      <c r="AW309" s="163"/>
      <c r="AX309" s="163"/>
      <c r="AY309" s="163"/>
      <c r="AZ309" s="163"/>
      <c r="BA309" s="163"/>
      <c r="BB309" s="163"/>
      <c r="BC309" s="163"/>
      <c r="BD309" s="163"/>
      <c r="BE309" s="163"/>
      <c r="BF309" s="163"/>
      <c r="BG309" s="163"/>
      <c r="BH309" s="163"/>
      <c r="BI309" s="163"/>
      <c r="BJ309" s="163"/>
      <c r="BK309" s="163"/>
      <c r="BL309" s="163"/>
      <c r="BM309" s="163"/>
      <c r="BN309" s="163"/>
      <c r="BO309" s="163"/>
      <c r="BP309" s="163"/>
      <c r="BQ309" s="163"/>
      <c r="BR309" s="163"/>
      <c r="BS309" s="163"/>
      <c r="BT309" s="163"/>
      <c r="BU309" s="163"/>
    </row>
    <row r="310" spans="1:73">
      <c r="A310" s="163"/>
      <c r="B310" s="163"/>
      <c r="C310" s="163"/>
      <c r="D310" s="163"/>
      <c r="E310" s="163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163"/>
      <c r="AN310" s="163"/>
      <c r="AO310" s="163"/>
      <c r="AP310" s="163"/>
      <c r="AQ310" s="163"/>
      <c r="AR310" s="163"/>
      <c r="AS310" s="163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3"/>
      <c r="BF310" s="163"/>
      <c r="BG310" s="163"/>
      <c r="BH310" s="163"/>
      <c r="BI310" s="163"/>
      <c r="BJ310" s="163"/>
      <c r="BK310" s="163"/>
      <c r="BL310" s="163"/>
      <c r="BM310" s="163"/>
      <c r="BN310" s="163"/>
      <c r="BO310" s="163"/>
      <c r="BP310" s="163"/>
      <c r="BQ310" s="163"/>
      <c r="BR310" s="163"/>
      <c r="BS310" s="163"/>
      <c r="BT310" s="163"/>
      <c r="BU310" s="163"/>
    </row>
    <row r="311" spans="1:73">
      <c r="A311" s="163"/>
      <c r="B311" s="163"/>
      <c r="C311" s="163"/>
      <c r="D311" s="163"/>
      <c r="E311" s="163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163"/>
      <c r="AN311" s="163"/>
      <c r="AO311" s="163"/>
      <c r="AP311" s="163"/>
      <c r="AQ311" s="163"/>
      <c r="AR311" s="163"/>
      <c r="AS311" s="163"/>
      <c r="AT311" s="163"/>
      <c r="AU311" s="163"/>
      <c r="AV311" s="163"/>
      <c r="AW311" s="163"/>
      <c r="AX311" s="163"/>
      <c r="AY311" s="163"/>
      <c r="AZ311" s="163"/>
      <c r="BA311" s="163"/>
      <c r="BB311" s="163"/>
      <c r="BC311" s="163"/>
      <c r="BD311" s="163"/>
      <c r="BE311" s="163"/>
      <c r="BF311" s="163"/>
      <c r="BG311" s="163"/>
      <c r="BH311" s="163"/>
      <c r="BI311" s="163"/>
      <c r="BJ311" s="163"/>
      <c r="BK311" s="163"/>
      <c r="BL311" s="163"/>
      <c r="BM311" s="163"/>
      <c r="BN311" s="163"/>
      <c r="BO311" s="163"/>
      <c r="BP311" s="163"/>
      <c r="BQ311" s="163"/>
      <c r="BR311" s="163"/>
      <c r="BS311" s="163"/>
      <c r="BT311" s="163"/>
      <c r="BU311" s="163"/>
    </row>
    <row r="312" spans="1:73">
      <c r="A312" s="163"/>
      <c r="B312" s="163"/>
      <c r="C312" s="163"/>
      <c r="D312" s="163"/>
      <c r="E312" s="163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163"/>
      <c r="AN312" s="163"/>
      <c r="AO312" s="163"/>
      <c r="AP312" s="163"/>
      <c r="AQ312" s="163"/>
      <c r="AR312" s="163"/>
      <c r="AS312" s="163"/>
      <c r="AT312" s="163"/>
      <c r="AU312" s="163"/>
      <c r="AV312" s="163"/>
      <c r="AW312" s="163"/>
      <c r="AX312" s="163"/>
      <c r="AY312" s="163"/>
      <c r="AZ312" s="163"/>
      <c r="BA312" s="163"/>
      <c r="BB312" s="163"/>
      <c r="BC312" s="163"/>
      <c r="BD312" s="163"/>
      <c r="BE312" s="163"/>
      <c r="BF312" s="163"/>
      <c r="BG312" s="163"/>
      <c r="BH312" s="163"/>
      <c r="BI312" s="163"/>
      <c r="BJ312" s="163"/>
      <c r="BK312" s="163"/>
      <c r="BL312" s="163"/>
      <c r="BM312" s="163"/>
      <c r="BN312" s="163"/>
      <c r="BO312" s="163"/>
      <c r="BP312" s="163"/>
      <c r="BQ312" s="163"/>
      <c r="BR312" s="163"/>
      <c r="BS312" s="163"/>
      <c r="BT312" s="163"/>
      <c r="BU312" s="163"/>
    </row>
  </sheetData>
  <autoFilter ref="A1:CD312">
    <filterColumn colId="4">
      <filters blank="1">
        <filter val="Owner"/>
        <filter val="Baidu"/>
      </filters>
    </filterColumn>
    <extLst/>
  </autoFilter>
  <mergeCells count="16">
    <mergeCell ref="F1:P1"/>
    <mergeCell ref="Q1:AA1"/>
    <mergeCell ref="AB1:AL1"/>
    <mergeCell ref="AM1:AW1"/>
    <mergeCell ref="AX1:BH1"/>
    <mergeCell ref="BI1:BS1"/>
    <mergeCell ref="BT1:CD1"/>
    <mergeCell ref="Q48:V49"/>
    <mergeCell ref="Q64:V65"/>
    <mergeCell ref="Q73:V76"/>
    <mergeCell ref="Q101:V109"/>
    <mergeCell ref="Q112:V123"/>
    <mergeCell ref="Q124:V125"/>
    <mergeCell ref="AM64:AR65"/>
    <mergeCell ref="AM112:AR123"/>
    <mergeCell ref="AM124:AR12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M390"/>
  <sheetViews>
    <sheetView tabSelected="1" zoomScale="62" zoomScaleNormal="62" topLeftCell="AH1" workbookViewId="0">
      <selection activeCell="AV14" sqref="AV14:AV16"/>
    </sheetView>
  </sheetViews>
  <sheetFormatPr defaultColWidth="11" defaultRowHeight="23.2"/>
  <cols>
    <col min="1" max="1" width="52.5" style="52" hidden="1" customWidth="1"/>
    <col min="2" max="3" width="22.3333333333333" style="53" hidden="1" customWidth="1"/>
    <col min="4" max="4" width="13.1666666666667" style="53" customWidth="1"/>
    <col min="5" max="5" width="50" style="53" customWidth="1"/>
    <col min="6" max="6" width="56.6666666666667" style="53" customWidth="1"/>
    <col min="7" max="10" width="56.6666666666667" style="53" hidden="1" customWidth="1"/>
    <col min="11" max="12" width="19.5" style="53" hidden="1" customWidth="1"/>
    <col min="13" max="13" width="21" style="54" hidden="1" customWidth="1"/>
    <col min="14" max="19" width="16.5" style="54" hidden="1" customWidth="1"/>
    <col min="20" max="20" width="25.8333333333333" style="54" hidden="1" customWidth="1"/>
    <col min="21" max="21" width="22.1666666666667" style="54" hidden="1" customWidth="1"/>
    <col min="22" max="22" width="14.5" style="54" hidden="1" customWidth="1"/>
    <col min="23" max="23" width="17.8333333333333" style="54" hidden="1" customWidth="1"/>
    <col min="24" max="24" width="20.5" style="54" hidden="1" customWidth="1"/>
    <col min="25" max="26" width="24.6666666666667" style="54" hidden="1" customWidth="1"/>
    <col min="27" max="27" width="21.6666666666667" style="54" hidden="1" customWidth="1"/>
    <col min="28" max="30" width="20.3333333333333" style="54" hidden="1" customWidth="1"/>
    <col min="31" max="31" width="20.3333333333333" style="54" customWidth="1"/>
    <col min="32" max="32" width="18" style="53" customWidth="1"/>
    <col min="33" max="33" width="22.9" style="55" customWidth="1"/>
    <col min="34" max="34" width="58.6666666666667" style="53" customWidth="1"/>
    <col min="35" max="35" width="60.5" style="53" customWidth="1"/>
    <col min="36" max="40" width="10.8333333333333" customWidth="1"/>
    <col min="41" max="41" width="21.5" customWidth="1"/>
    <col min="42" max="42" width="10.8333333333333" customWidth="1"/>
    <col min="43" max="43" width="22.3333333333333" customWidth="1"/>
    <col min="44" max="44" width="18" customWidth="1"/>
    <col min="45" max="45" width="21.6666666666667" customWidth="1"/>
    <col min="46" max="46" width="21.3333333333333" customWidth="1"/>
    <col min="47" max="48" width="18.5" customWidth="1"/>
    <col min="49" max="49" width="18.2666666666667" customWidth="1"/>
    <col min="50" max="51" width="10.8333333333333" customWidth="1"/>
    <col min="52" max="52" width="18.8333333333333" customWidth="1"/>
    <col min="53" max="53" width="17.8333333333333" customWidth="1"/>
    <col min="54" max="54" width="10.8333333333333" customWidth="1"/>
    <col min="55" max="55" width="14.6666666666667" customWidth="1"/>
    <col min="56" max="56" width="23" customWidth="1"/>
    <col min="57" max="57" width="12.3333333333333" customWidth="1"/>
    <col min="58" max="58" width="13" customWidth="1"/>
    <col min="59" max="59" width="13.1666666666667" customWidth="1"/>
    <col min="60" max="60" width="17" customWidth="1"/>
    <col min="61" max="61" width="14.8333333333333" customWidth="1"/>
    <col min="62" max="62" width="23.3333333333333" customWidth="1"/>
    <col min="63" max="65" width="10.8333333333333" customWidth="1"/>
  </cols>
  <sheetData>
    <row r="1" ht="47" spans="1:65">
      <c r="A1" s="56" t="s">
        <v>400</v>
      </c>
      <c r="B1" s="56" t="s">
        <v>401</v>
      </c>
      <c r="C1" s="56" t="s">
        <v>402</v>
      </c>
      <c r="D1" s="57" t="s">
        <v>231</v>
      </c>
      <c r="E1" s="57" t="s">
        <v>403</v>
      </c>
      <c r="F1" s="57" t="s">
        <v>404</v>
      </c>
      <c r="G1" s="57" t="s">
        <v>405</v>
      </c>
      <c r="H1" s="57" t="s">
        <v>406</v>
      </c>
      <c r="I1" s="67" t="s">
        <v>407</v>
      </c>
      <c r="J1" s="67" t="s">
        <v>408</v>
      </c>
      <c r="K1" s="68" t="s">
        <v>409</v>
      </c>
      <c r="L1" s="68"/>
      <c r="M1" s="68" t="s">
        <v>410</v>
      </c>
      <c r="N1" s="68" t="s">
        <v>411</v>
      </c>
      <c r="O1" s="68" t="s">
        <v>412</v>
      </c>
      <c r="P1" s="68" t="s">
        <v>413</v>
      </c>
      <c r="Q1" s="68" t="s">
        <v>414</v>
      </c>
      <c r="R1" s="68" t="s">
        <v>415</v>
      </c>
      <c r="S1" s="68" t="s">
        <v>416</v>
      </c>
      <c r="T1" s="68" t="s">
        <v>417</v>
      </c>
      <c r="U1" s="68" t="s">
        <v>418</v>
      </c>
      <c r="V1" s="74" t="s">
        <v>419</v>
      </c>
      <c r="W1" s="74" t="s">
        <v>420</v>
      </c>
      <c r="X1" s="74" t="s">
        <v>421</v>
      </c>
      <c r="Y1" s="74" t="s">
        <v>422</v>
      </c>
      <c r="Z1" s="74" t="s">
        <v>423</v>
      </c>
      <c r="AA1" s="74" t="s">
        <v>424</v>
      </c>
      <c r="AB1" s="68" t="s">
        <v>425</v>
      </c>
      <c r="AC1" s="68" t="s">
        <v>426</v>
      </c>
      <c r="AD1" s="68" t="s">
        <v>427</v>
      </c>
      <c r="AE1" s="68" t="s">
        <v>428</v>
      </c>
      <c r="AF1" s="68" t="s">
        <v>429</v>
      </c>
      <c r="AG1" s="77" t="s">
        <v>430</v>
      </c>
      <c r="AH1" s="78" t="s">
        <v>431</v>
      </c>
      <c r="AI1" s="78" t="s">
        <v>432</v>
      </c>
      <c r="AJ1" s="79" t="s">
        <v>257</v>
      </c>
      <c r="AK1" s="79" t="s">
        <v>433</v>
      </c>
      <c r="AL1" s="79" t="s">
        <v>434</v>
      </c>
      <c r="AM1" s="79" t="s">
        <v>435</v>
      </c>
      <c r="AN1" s="79" t="s">
        <v>246</v>
      </c>
      <c r="AO1" s="79" t="s">
        <v>247</v>
      </c>
      <c r="AP1" s="79" t="s">
        <v>248</v>
      </c>
      <c r="AQ1" s="79" t="s">
        <v>436</v>
      </c>
      <c r="AR1" s="79" t="s">
        <v>437</v>
      </c>
      <c r="AS1" s="79" t="s">
        <v>438</v>
      </c>
      <c r="AT1" s="79" t="s">
        <v>439</v>
      </c>
      <c r="AU1" s="95" t="s">
        <v>440</v>
      </c>
      <c r="AV1" s="95" t="s">
        <v>441</v>
      </c>
      <c r="AW1" s="79" t="s">
        <v>238</v>
      </c>
      <c r="AX1" s="79" t="s">
        <v>251</v>
      </c>
      <c r="AY1" s="79" t="s">
        <v>252</v>
      </c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</row>
    <row r="2" ht="47" hidden="1" spans="1:65">
      <c r="A2" s="58" t="s">
        <v>442</v>
      </c>
      <c r="B2" s="58" t="s">
        <v>36</v>
      </c>
      <c r="C2" s="58" t="s">
        <v>443</v>
      </c>
      <c r="D2" s="59">
        <v>1</v>
      </c>
      <c r="E2" s="59" t="s">
        <v>444</v>
      </c>
      <c r="F2" s="59" t="s">
        <v>444</v>
      </c>
      <c r="G2" s="60">
        <v>9.32</v>
      </c>
      <c r="H2" s="60">
        <v>8.73066666666667</v>
      </c>
      <c r="I2" s="60">
        <v>13.91</v>
      </c>
      <c r="J2" s="60">
        <v>14.033</v>
      </c>
      <c r="K2" s="69">
        <v>1</v>
      </c>
      <c r="L2" s="69"/>
      <c r="M2" s="69"/>
      <c r="N2" s="69" t="s">
        <v>445</v>
      </c>
      <c r="O2" s="69">
        <f>R2*1.6</f>
        <v>11.2</v>
      </c>
      <c r="P2" s="69">
        <f>R2*1.4</f>
        <v>9.8</v>
      </c>
      <c r="Q2" s="69">
        <v>8.4</v>
      </c>
      <c r="R2" s="73">
        <v>7</v>
      </c>
      <c r="S2" s="69">
        <f>R2*0.8</f>
        <v>5.6</v>
      </c>
      <c r="T2" s="69" t="s">
        <v>446</v>
      </c>
      <c r="U2" s="69" t="s">
        <v>447</v>
      </c>
      <c r="V2" s="75" t="s">
        <v>448</v>
      </c>
      <c r="W2" s="75" t="s">
        <v>449</v>
      </c>
      <c r="X2" s="76" t="s">
        <v>450</v>
      </c>
      <c r="Y2" s="75"/>
      <c r="Z2" s="75"/>
      <c r="AA2" s="75"/>
      <c r="AB2" s="69"/>
      <c r="AC2" s="69"/>
      <c r="AD2" s="69">
        <v>8.5</v>
      </c>
      <c r="AE2" s="69"/>
      <c r="AF2" s="69" t="s">
        <v>451</v>
      </c>
      <c r="AG2" s="80"/>
      <c r="AH2" s="80" t="s">
        <v>452</v>
      </c>
      <c r="AI2" s="63" t="s">
        <v>453</v>
      </c>
      <c r="AJ2" s="81" t="s">
        <v>273</v>
      </c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96"/>
      <c r="AV2" s="96"/>
      <c r="AW2" s="96"/>
      <c r="AX2" s="96"/>
      <c r="AY2" s="96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</row>
    <row r="3" ht="70" hidden="1" spans="1:65">
      <c r="A3" s="58" t="s">
        <v>442</v>
      </c>
      <c r="B3" s="58" t="s">
        <v>36</v>
      </c>
      <c r="C3" s="58" t="s">
        <v>443</v>
      </c>
      <c r="D3" s="59">
        <v>2</v>
      </c>
      <c r="E3" s="59" t="s">
        <v>454</v>
      </c>
      <c r="F3" s="59" t="s">
        <v>454</v>
      </c>
      <c r="G3" s="60">
        <v>8.71333333333333</v>
      </c>
      <c r="H3" s="60">
        <v>8.8072</v>
      </c>
      <c r="I3" s="60">
        <v>14.3066666666667</v>
      </c>
      <c r="J3" s="60">
        <v>6.9936</v>
      </c>
      <c r="K3" s="69">
        <v>1</v>
      </c>
      <c r="L3" s="69"/>
      <c r="M3" s="69"/>
      <c r="N3" s="69"/>
      <c r="O3" s="69">
        <f t="shared" ref="O3:O5" si="0">R3*1.6</f>
        <v>10.4</v>
      </c>
      <c r="P3" s="69">
        <f t="shared" ref="P3:P5" si="1">R3*1.4</f>
        <v>9.1</v>
      </c>
      <c r="Q3" s="69">
        <f t="shared" ref="Q3:Q9" si="2">R3*1.2</f>
        <v>7.8</v>
      </c>
      <c r="R3" s="73">
        <v>6.5</v>
      </c>
      <c r="S3" s="69">
        <f t="shared" ref="S3:S5" si="3">R3*0.8</f>
        <v>5.2</v>
      </c>
      <c r="T3" s="69"/>
      <c r="U3" s="69" t="s">
        <v>455</v>
      </c>
      <c r="V3" s="75" t="s">
        <v>448</v>
      </c>
      <c r="W3" s="75" t="s">
        <v>449</v>
      </c>
      <c r="X3" s="76" t="s">
        <v>450</v>
      </c>
      <c r="Y3" s="75"/>
      <c r="Z3" s="75"/>
      <c r="AA3" s="75"/>
      <c r="AB3" s="69"/>
      <c r="AC3" s="69"/>
      <c r="AD3" s="69">
        <v>1.9</v>
      </c>
      <c r="AE3" s="69"/>
      <c r="AF3" s="69" t="s">
        <v>451</v>
      </c>
      <c r="AG3" s="80"/>
      <c r="AH3" s="80" t="s">
        <v>456</v>
      </c>
      <c r="AI3" s="63" t="s">
        <v>457</v>
      </c>
      <c r="AJ3" s="81" t="s">
        <v>273</v>
      </c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96"/>
      <c r="AV3" s="96"/>
      <c r="AW3" s="96"/>
      <c r="AX3" s="96"/>
      <c r="AY3" s="96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</row>
    <row r="4" ht="70" hidden="1" spans="1:65">
      <c r="A4" s="58" t="s">
        <v>442</v>
      </c>
      <c r="B4" s="58" t="s">
        <v>36</v>
      </c>
      <c r="C4" s="58" t="s">
        <v>443</v>
      </c>
      <c r="D4" s="59">
        <v>3</v>
      </c>
      <c r="E4" s="59" t="s">
        <v>458</v>
      </c>
      <c r="F4" s="59" t="s">
        <v>458</v>
      </c>
      <c r="G4" s="60">
        <v>23.0066666666667</v>
      </c>
      <c r="H4" s="60">
        <v>21.7736666666667</v>
      </c>
      <c r="I4" s="60">
        <v>25.4166666666667</v>
      </c>
      <c r="J4" s="60">
        <v>24.8983333333333</v>
      </c>
      <c r="K4" s="69">
        <v>1</v>
      </c>
      <c r="L4" s="69"/>
      <c r="M4" s="69" t="s">
        <v>445</v>
      </c>
      <c r="N4" s="69" t="s">
        <v>445</v>
      </c>
      <c r="O4" s="69">
        <f t="shared" si="0"/>
        <v>32</v>
      </c>
      <c r="P4" s="69">
        <f t="shared" si="1"/>
        <v>28</v>
      </c>
      <c r="Q4" s="69">
        <f t="shared" si="2"/>
        <v>24</v>
      </c>
      <c r="R4" s="73">
        <v>20</v>
      </c>
      <c r="S4" s="69">
        <f t="shared" si="3"/>
        <v>16</v>
      </c>
      <c r="T4" s="69" t="s">
        <v>459</v>
      </c>
      <c r="U4" s="69" t="s">
        <v>460</v>
      </c>
      <c r="V4" s="75" t="s">
        <v>448</v>
      </c>
      <c r="W4" s="75" t="s">
        <v>449</v>
      </c>
      <c r="X4" s="76" t="s">
        <v>450</v>
      </c>
      <c r="Y4" s="75"/>
      <c r="Z4" s="75"/>
      <c r="AA4" s="75"/>
      <c r="AB4" s="69"/>
      <c r="AC4" s="69"/>
      <c r="AD4" s="69">
        <v>17.6</v>
      </c>
      <c r="AE4" s="69"/>
      <c r="AF4" s="69" t="s">
        <v>451</v>
      </c>
      <c r="AG4" s="80"/>
      <c r="AH4" s="80" t="s">
        <v>452</v>
      </c>
      <c r="AI4" s="63" t="s">
        <v>461</v>
      </c>
      <c r="AJ4" s="81" t="s">
        <v>273</v>
      </c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96"/>
      <c r="AV4" s="96"/>
      <c r="AW4" s="96"/>
      <c r="AX4" s="96"/>
      <c r="AY4" s="96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</row>
    <row r="5" ht="47" hidden="1" spans="1:65">
      <c r="A5" s="58" t="s">
        <v>442</v>
      </c>
      <c r="B5" s="58" t="s">
        <v>36</v>
      </c>
      <c r="C5" s="58" t="s">
        <v>443</v>
      </c>
      <c r="D5" s="59">
        <v>4</v>
      </c>
      <c r="E5" s="59" t="s">
        <v>462</v>
      </c>
      <c r="F5" s="59" t="s">
        <v>463</v>
      </c>
      <c r="G5" s="60">
        <v>9.45333333333333</v>
      </c>
      <c r="H5" s="60">
        <v>6.09733333333333</v>
      </c>
      <c r="I5" s="60">
        <v>8.15666666666667</v>
      </c>
      <c r="J5" s="60">
        <v>5.294</v>
      </c>
      <c r="K5" s="69">
        <v>1</v>
      </c>
      <c r="L5" s="69"/>
      <c r="M5" s="69"/>
      <c r="N5" s="69" t="s">
        <v>445</v>
      </c>
      <c r="O5" s="69">
        <f t="shared" si="0"/>
        <v>16</v>
      </c>
      <c r="P5" s="69">
        <f t="shared" si="1"/>
        <v>14</v>
      </c>
      <c r="Q5" s="69">
        <f t="shared" si="2"/>
        <v>12</v>
      </c>
      <c r="R5" s="73">
        <v>10</v>
      </c>
      <c r="S5" s="69">
        <f t="shared" si="3"/>
        <v>8</v>
      </c>
      <c r="T5" s="69" t="s">
        <v>459</v>
      </c>
      <c r="U5" s="69" t="s">
        <v>464</v>
      </c>
      <c r="V5" s="75" t="s">
        <v>465</v>
      </c>
      <c r="W5" s="75" t="s">
        <v>449</v>
      </c>
      <c r="X5" s="75"/>
      <c r="Y5" s="75"/>
      <c r="Z5" s="75"/>
      <c r="AA5" s="75"/>
      <c r="AB5" s="69"/>
      <c r="AC5" s="69"/>
      <c r="AD5" s="69">
        <v>1.3</v>
      </c>
      <c r="AE5" s="69"/>
      <c r="AF5" s="69" t="s">
        <v>451</v>
      </c>
      <c r="AG5" s="80" t="s">
        <v>466</v>
      </c>
      <c r="AH5" s="80" t="s">
        <v>452</v>
      </c>
      <c r="AI5" s="63" t="s">
        <v>467</v>
      </c>
      <c r="AJ5" s="82" t="s">
        <v>273</v>
      </c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97"/>
      <c r="AV5" s="97"/>
      <c r="AW5" s="97"/>
      <c r="AX5" s="97"/>
      <c r="AY5" s="97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</row>
    <row r="6" ht="47" hidden="1" spans="1:65">
      <c r="A6" s="58" t="s">
        <v>442</v>
      </c>
      <c r="B6" s="58" t="s">
        <v>36</v>
      </c>
      <c r="C6" s="58" t="s">
        <v>443</v>
      </c>
      <c r="D6" s="59">
        <v>5</v>
      </c>
      <c r="E6" s="59" t="s">
        <v>468</v>
      </c>
      <c r="F6" s="59" t="s">
        <v>469</v>
      </c>
      <c r="G6" s="60"/>
      <c r="H6" s="60">
        <v>11.9233333333333</v>
      </c>
      <c r="I6" s="60"/>
      <c r="J6" s="60">
        <v>5.99333333333333</v>
      </c>
      <c r="K6" s="69">
        <v>1</v>
      </c>
      <c r="L6" s="69"/>
      <c r="M6" s="69"/>
      <c r="N6" s="69"/>
      <c r="O6" s="69">
        <f t="shared" ref="O6:O13" si="4">R6*1.6</f>
        <v>6.4</v>
      </c>
      <c r="P6" s="69">
        <f t="shared" ref="P6:P13" si="5">R6*1.4</f>
        <v>5.6</v>
      </c>
      <c r="Q6" s="69">
        <f t="shared" si="2"/>
        <v>4.8</v>
      </c>
      <c r="R6" s="73">
        <v>4</v>
      </c>
      <c r="S6" s="69">
        <f t="shared" ref="S6:S13" si="6">R6*0.8</f>
        <v>3.2</v>
      </c>
      <c r="T6" s="69" t="s">
        <v>459</v>
      </c>
      <c r="U6" s="69" t="s">
        <v>464</v>
      </c>
      <c r="V6" s="75" t="s">
        <v>470</v>
      </c>
      <c r="W6" s="75"/>
      <c r="X6" s="75"/>
      <c r="Y6" s="75"/>
      <c r="Z6" s="75"/>
      <c r="AA6" s="75"/>
      <c r="AB6" s="69"/>
      <c r="AC6" s="69"/>
      <c r="AD6" s="69"/>
      <c r="AE6" s="69" t="s">
        <v>471</v>
      </c>
      <c r="AF6" s="69" t="s">
        <v>451</v>
      </c>
      <c r="AG6" s="80" t="s">
        <v>472</v>
      </c>
      <c r="AH6" s="63" t="s">
        <v>473</v>
      </c>
      <c r="AI6" s="63" t="s">
        <v>474</v>
      </c>
      <c r="AJ6" s="83" t="s">
        <v>322</v>
      </c>
      <c r="AK6" s="88" t="s">
        <v>31</v>
      </c>
      <c r="AL6" s="88" t="s">
        <v>31</v>
      </c>
      <c r="AM6" s="89"/>
      <c r="AN6" s="89"/>
      <c r="AO6" s="92">
        <v>5.45666667</v>
      </c>
      <c r="AP6" s="89"/>
      <c r="AQ6" s="89">
        <v>5.44</v>
      </c>
      <c r="AR6" s="89">
        <v>5.12</v>
      </c>
      <c r="AS6" s="89">
        <v>5.18</v>
      </c>
      <c r="AT6" s="89">
        <f>AVERAGE(AQ6:AS6)</f>
        <v>5.24666666666667</v>
      </c>
      <c r="AU6" s="98">
        <f>(AT6-AO6)/AO6</f>
        <v>-0.0384850341854091</v>
      </c>
      <c r="AV6" s="98" t="e">
        <f>(AT6-AL6)/AL6</f>
        <v>#VALUE!</v>
      </c>
      <c r="AW6" s="89"/>
      <c r="AX6" s="89"/>
      <c r="AY6" s="89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</row>
    <row r="7" ht="47" hidden="1" spans="1:65">
      <c r="A7" s="58" t="s">
        <v>442</v>
      </c>
      <c r="B7" s="58" t="s">
        <v>36</v>
      </c>
      <c r="C7" s="58" t="s">
        <v>443</v>
      </c>
      <c r="D7" s="59">
        <v>6</v>
      </c>
      <c r="E7" s="59" t="s">
        <v>475</v>
      </c>
      <c r="F7" s="59" t="s">
        <v>476</v>
      </c>
      <c r="G7" s="60">
        <v>5.18333333333333</v>
      </c>
      <c r="H7" s="60">
        <v>5.17</v>
      </c>
      <c r="I7" s="60">
        <v>3.98</v>
      </c>
      <c r="J7" s="60">
        <v>3.44666666666667</v>
      </c>
      <c r="K7" s="69">
        <v>1</v>
      </c>
      <c r="L7" s="69"/>
      <c r="M7" s="69"/>
      <c r="N7" s="69"/>
      <c r="O7" s="69">
        <f t="shared" si="4"/>
        <v>6.4</v>
      </c>
      <c r="P7" s="69">
        <f t="shared" si="5"/>
        <v>5.6</v>
      </c>
      <c r="Q7" s="69">
        <f t="shared" si="2"/>
        <v>4.8</v>
      </c>
      <c r="R7" s="73">
        <v>4</v>
      </c>
      <c r="S7" s="69">
        <f t="shared" si="6"/>
        <v>3.2</v>
      </c>
      <c r="T7" s="69"/>
      <c r="U7" s="69" t="s">
        <v>477</v>
      </c>
      <c r="V7" s="75" t="s">
        <v>470</v>
      </c>
      <c r="W7" s="75" t="s">
        <v>449</v>
      </c>
      <c r="X7" s="76" t="s">
        <v>450</v>
      </c>
      <c r="Y7" s="75"/>
      <c r="Z7" s="75"/>
      <c r="AA7" s="75"/>
      <c r="AB7" s="69"/>
      <c r="AC7" s="69"/>
      <c r="AD7" s="69">
        <v>1.7</v>
      </c>
      <c r="AE7" s="69" t="s">
        <v>471</v>
      </c>
      <c r="AF7" s="69" t="s">
        <v>451</v>
      </c>
      <c r="AG7" s="80" t="s">
        <v>478</v>
      </c>
      <c r="AH7" s="80" t="s">
        <v>473</v>
      </c>
      <c r="AI7" s="63" t="s">
        <v>479</v>
      </c>
      <c r="AJ7" s="83" t="s">
        <v>322</v>
      </c>
      <c r="AK7" s="88">
        <v>5.5</v>
      </c>
      <c r="AL7" s="88">
        <v>6.325</v>
      </c>
      <c r="AM7" s="89"/>
      <c r="AN7" s="89"/>
      <c r="AO7" s="92">
        <v>2.13333333</v>
      </c>
      <c r="AP7" s="89"/>
      <c r="AQ7" s="89">
        <v>2.15</v>
      </c>
      <c r="AR7" s="89">
        <v>2.09</v>
      </c>
      <c r="AS7" s="89">
        <v>2.05</v>
      </c>
      <c r="AT7" s="89">
        <f>AVERAGE(AQ7:AS7)</f>
        <v>2.09666666666667</v>
      </c>
      <c r="AU7" s="98">
        <f>(AT7-AO7)/AO7</f>
        <v>-0.0171874984643555</v>
      </c>
      <c r="AV7" s="98">
        <f>(AT7-AL7)/AL7</f>
        <v>-0.668511198945981</v>
      </c>
      <c r="AW7" s="89"/>
      <c r="AX7" s="89"/>
      <c r="AY7" s="89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</row>
    <row r="8" ht="70" hidden="1" spans="1:65">
      <c r="A8" s="58" t="s">
        <v>442</v>
      </c>
      <c r="B8" s="58" t="s">
        <v>36</v>
      </c>
      <c r="C8" s="58" t="s">
        <v>443</v>
      </c>
      <c r="D8" s="59">
        <v>7</v>
      </c>
      <c r="E8" s="59" t="s">
        <v>480</v>
      </c>
      <c r="F8" s="59" t="s">
        <v>481</v>
      </c>
      <c r="G8" s="60">
        <v>1.76333333333333</v>
      </c>
      <c r="H8" s="60">
        <v>1.93666666666667</v>
      </c>
      <c r="I8" s="60">
        <v>1.7</v>
      </c>
      <c r="J8" s="60">
        <v>0.786666666666667</v>
      </c>
      <c r="K8" s="69">
        <v>1</v>
      </c>
      <c r="L8" s="69"/>
      <c r="M8" s="69"/>
      <c r="N8" s="69"/>
      <c r="O8" s="71">
        <f t="shared" si="4"/>
        <v>3.2</v>
      </c>
      <c r="P8" s="71">
        <f t="shared" si="5"/>
        <v>2.8</v>
      </c>
      <c r="Q8" s="71">
        <f t="shared" si="2"/>
        <v>2.4</v>
      </c>
      <c r="R8" s="71">
        <v>2</v>
      </c>
      <c r="S8" s="71">
        <f t="shared" si="6"/>
        <v>1.6</v>
      </c>
      <c r="T8" s="69"/>
      <c r="U8" s="69" t="s">
        <v>482</v>
      </c>
      <c r="V8" s="75" t="s">
        <v>483</v>
      </c>
      <c r="W8" s="75" t="s">
        <v>449</v>
      </c>
      <c r="X8" s="75"/>
      <c r="Y8" s="75"/>
      <c r="Z8" s="75"/>
      <c r="AA8" s="75"/>
      <c r="AB8" s="69"/>
      <c r="AC8" s="69"/>
      <c r="AD8" s="69">
        <v>1</v>
      </c>
      <c r="AE8" s="69" t="s">
        <v>471</v>
      </c>
      <c r="AF8" s="69" t="s">
        <v>451</v>
      </c>
      <c r="AG8" s="80"/>
      <c r="AH8" s="63" t="s">
        <v>484</v>
      </c>
      <c r="AI8" s="63" t="s">
        <v>485</v>
      </c>
      <c r="AJ8" s="83" t="s">
        <v>322</v>
      </c>
      <c r="AK8" s="88">
        <v>1.5</v>
      </c>
      <c r="AL8" s="88">
        <v>1.8</v>
      </c>
      <c r="AM8" s="89"/>
      <c r="AN8" s="89"/>
      <c r="AO8" s="92">
        <v>2.06666667</v>
      </c>
      <c r="AP8" s="89"/>
      <c r="AQ8" s="89">
        <v>1.93</v>
      </c>
      <c r="AR8" s="89">
        <v>2.07</v>
      </c>
      <c r="AS8" s="89">
        <v>1.97</v>
      </c>
      <c r="AT8" s="89">
        <f>AVERAGE(AQ8:AS8)</f>
        <v>1.99</v>
      </c>
      <c r="AU8" s="98">
        <f>(AT8-AO8)/AO8</f>
        <v>-0.0370967757466181</v>
      </c>
      <c r="AV8" s="98">
        <f>(AT8-AL8)/AL8</f>
        <v>0.105555555555556</v>
      </c>
      <c r="AW8" s="89"/>
      <c r="AX8" s="89"/>
      <c r="AY8" s="89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</row>
    <row r="9" ht="93" hidden="1" spans="1:65">
      <c r="A9" s="58" t="s">
        <v>442</v>
      </c>
      <c r="B9" s="58" t="s">
        <v>36</v>
      </c>
      <c r="C9" s="58" t="s">
        <v>443</v>
      </c>
      <c r="D9" s="59">
        <v>8</v>
      </c>
      <c r="E9" s="59" t="s">
        <v>486</v>
      </c>
      <c r="F9" s="59" t="s">
        <v>487</v>
      </c>
      <c r="G9" s="60">
        <v>1.93</v>
      </c>
      <c r="H9" s="60">
        <v>2.42333333333333</v>
      </c>
      <c r="I9" s="60">
        <v>1.59</v>
      </c>
      <c r="J9" s="60">
        <v>1.43333333333333</v>
      </c>
      <c r="K9" s="69">
        <v>1</v>
      </c>
      <c r="L9" s="69"/>
      <c r="M9" s="69"/>
      <c r="N9" s="69"/>
      <c r="O9" s="71">
        <f t="shared" si="4"/>
        <v>4.8</v>
      </c>
      <c r="P9" s="71">
        <f t="shared" si="5"/>
        <v>4.2</v>
      </c>
      <c r="Q9" s="71">
        <f t="shared" si="2"/>
        <v>3.6</v>
      </c>
      <c r="R9" s="71">
        <v>3</v>
      </c>
      <c r="S9" s="71">
        <f t="shared" si="6"/>
        <v>2.4</v>
      </c>
      <c r="T9" s="69"/>
      <c r="U9" s="69" t="s">
        <v>482</v>
      </c>
      <c r="V9" s="75" t="s">
        <v>483</v>
      </c>
      <c r="W9" s="75" t="s">
        <v>449</v>
      </c>
      <c r="X9" s="75"/>
      <c r="Y9" s="75"/>
      <c r="Z9" s="75"/>
      <c r="AA9" s="75"/>
      <c r="AB9" s="69"/>
      <c r="AC9" s="69"/>
      <c r="AD9" s="69">
        <v>1.7</v>
      </c>
      <c r="AE9" s="69" t="s">
        <v>471</v>
      </c>
      <c r="AF9" s="69" t="s">
        <v>451</v>
      </c>
      <c r="AG9" s="80"/>
      <c r="AH9" s="63" t="s">
        <v>488</v>
      </c>
      <c r="AI9" s="63" t="s">
        <v>489</v>
      </c>
      <c r="AJ9" s="83" t="s">
        <v>322</v>
      </c>
      <c r="AK9" s="88">
        <v>2</v>
      </c>
      <c r="AL9" s="88">
        <v>2.4</v>
      </c>
      <c r="AM9" s="89"/>
      <c r="AN9" s="89"/>
      <c r="AO9" s="92">
        <v>2.29333333</v>
      </c>
      <c r="AP9" s="89"/>
      <c r="AQ9" s="89">
        <v>2.33</v>
      </c>
      <c r="AR9" s="89">
        <v>2.5</v>
      </c>
      <c r="AS9" s="89">
        <v>2.68</v>
      </c>
      <c r="AT9" s="89">
        <f>AVERAGE(AQ9:AS9)</f>
        <v>2.50333333333333</v>
      </c>
      <c r="AU9" s="98">
        <f>(AT9-AO9)/AO9</f>
        <v>0.0915697690284445</v>
      </c>
      <c r="AV9" s="98">
        <f>(AT9-AL9)/AL9</f>
        <v>0.0430555555555541</v>
      </c>
      <c r="AW9" s="89"/>
      <c r="AX9" s="89"/>
      <c r="AY9" s="89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</row>
    <row r="10" ht="70" hidden="1" spans="1:65">
      <c r="A10" s="58" t="s">
        <v>442</v>
      </c>
      <c r="B10" s="58" t="s">
        <v>36</v>
      </c>
      <c r="C10" s="58" t="s">
        <v>443</v>
      </c>
      <c r="D10" s="59">
        <v>9</v>
      </c>
      <c r="E10" s="59" t="s">
        <v>490</v>
      </c>
      <c r="F10" s="59" t="s">
        <v>491</v>
      </c>
      <c r="G10" s="60">
        <v>2.32333333333333</v>
      </c>
      <c r="H10" s="60">
        <v>1.28366666666667</v>
      </c>
      <c r="I10" s="60"/>
      <c r="J10" s="60">
        <v>1.51525</v>
      </c>
      <c r="K10" s="69">
        <v>1</v>
      </c>
      <c r="L10" s="69"/>
      <c r="M10" s="69"/>
      <c r="N10" s="69"/>
      <c r="O10" s="69">
        <f t="shared" si="4"/>
        <v>4.8</v>
      </c>
      <c r="P10" s="69">
        <f t="shared" si="5"/>
        <v>4.2</v>
      </c>
      <c r="Q10" s="69">
        <v>3</v>
      </c>
      <c r="R10" s="73">
        <v>3</v>
      </c>
      <c r="S10" s="69">
        <f t="shared" si="6"/>
        <v>2.4</v>
      </c>
      <c r="T10" s="69"/>
      <c r="U10" s="69" t="s">
        <v>477</v>
      </c>
      <c r="V10" s="75" t="s">
        <v>492</v>
      </c>
      <c r="W10" s="75" t="s">
        <v>449</v>
      </c>
      <c r="X10" s="75"/>
      <c r="Y10" s="75"/>
      <c r="Z10" s="75"/>
      <c r="AA10" s="75"/>
      <c r="AB10" s="69"/>
      <c r="AC10" s="69"/>
      <c r="AD10" s="69">
        <v>1.4</v>
      </c>
      <c r="AE10" s="69"/>
      <c r="AF10" s="69" t="s">
        <v>451</v>
      </c>
      <c r="AG10" s="80" t="s">
        <v>493</v>
      </c>
      <c r="AH10" s="80" t="s">
        <v>494</v>
      </c>
      <c r="AI10" s="63" t="s">
        <v>495</v>
      </c>
      <c r="AJ10" s="81" t="s">
        <v>273</v>
      </c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96"/>
      <c r="AV10" s="96"/>
      <c r="AW10" s="96"/>
      <c r="AX10" s="96"/>
      <c r="AY10" s="96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</row>
    <row r="11" ht="70" hidden="1" spans="1:65">
      <c r="A11" s="58"/>
      <c r="B11" s="58" t="s">
        <v>36</v>
      </c>
      <c r="C11" s="58" t="s">
        <v>443</v>
      </c>
      <c r="D11" s="59">
        <v>10</v>
      </c>
      <c r="E11" s="59" t="s">
        <v>496</v>
      </c>
      <c r="F11" s="59" t="s">
        <v>497</v>
      </c>
      <c r="G11" s="60"/>
      <c r="H11" s="60">
        <v>1.971</v>
      </c>
      <c r="I11" s="60"/>
      <c r="J11" s="60">
        <v>1.08366666666667</v>
      </c>
      <c r="K11" s="69">
        <v>1</v>
      </c>
      <c r="L11" s="69"/>
      <c r="M11" s="69"/>
      <c r="N11" s="69"/>
      <c r="O11" s="69">
        <f t="shared" si="4"/>
        <v>3.2</v>
      </c>
      <c r="P11" s="69">
        <f t="shared" si="5"/>
        <v>2.8</v>
      </c>
      <c r="Q11" s="69">
        <f>R11*1.2</f>
        <v>2.4</v>
      </c>
      <c r="R11" s="73">
        <v>2</v>
      </c>
      <c r="S11" s="69">
        <f t="shared" si="6"/>
        <v>1.6</v>
      </c>
      <c r="T11" s="69"/>
      <c r="U11" s="69" t="s">
        <v>477</v>
      </c>
      <c r="V11" s="75" t="s">
        <v>498</v>
      </c>
      <c r="W11" s="75"/>
      <c r="X11" s="75"/>
      <c r="Y11" s="75"/>
      <c r="Z11" s="75"/>
      <c r="AA11" s="75"/>
      <c r="AB11" s="69"/>
      <c r="AC11" s="69"/>
      <c r="AD11" s="69"/>
      <c r="AE11" s="69"/>
      <c r="AF11" s="69" t="s">
        <v>451</v>
      </c>
      <c r="AG11" s="80" t="s">
        <v>493</v>
      </c>
      <c r="AH11" s="80" t="s">
        <v>499</v>
      </c>
      <c r="AI11" s="63" t="s">
        <v>500</v>
      </c>
      <c r="AJ11" s="82" t="s">
        <v>273</v>
      </c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97"/>
      <c r="AV11" s="97"/>
      <c r="AW11" s="97"/>
      <c r="AX11" s="97"/>
      <c r="AY11" s="97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</row>
    <row r="12" ht="70" hidden="1" spans="1:65">
      <c r="A12" s="58"/>
      <c r="B12" s="58" t="s">
        <v>36</v>
      </c>
      <c r="C12" s="58" t="s">
        <v>443</v>
      </c>
      <c r="D12" s="59">
        <v>11</v>
      </c>
      <c r="E12" s="59" t="s">
        <v>501</v>
      </c>
      <c r="F12" s="59" t="s">
        <v>502</v>
      </c>
      <c r="G12" s="60"/>
      <c r="H12" s="60"/>
      <c r="I12" s="60"/>
      <c r="J12" s="60"/>
      <c r="K12" s="69">
        <v>1</v>
      </c>
      <c r="L12" s="69"/>
      <c r="M12" s="69"/>
      <c r="N12" s="69"/>
      <c r="O12" s="69">
        <f t="shared" si="4"/>
        <v>6.4</v>
      </c>
      <c r="P12" s="69">
        <f t="shared" si="5"/>
        <v>5.6</v>
      </c>
      <c r="Q12" s="69">
        <f>R12*1.2</f>
        <v>4.8</v>
      </c>
      <c r="R12" s="73">
        <v>4</v>
      </c>
      <c r="S12" s="69">
        <f t="shared" si="6"/>
        <v>3.2</v>
      </c>
      <c r="T12" s="69"/>
      <c r="U12" s="69"/>
      <c r="V12" s="75" t="s">
        <v>498</v>
      </c>
      <c r="W12" s="75"/>
      <c r="X12" s="75"/>
      <c r="Y12" s="75"/>
      <c r="Z12" s="75"/>
      <c r="AA12" s="75"/>
      <c r="AB12" s="69"/>
      <c r="AC12" s="69"/>
      <c r="AD12" s="69"/>
      <c r="AE12" s="69"/>
      <c r="AF12" s="69" t="s">
        <v>451</v>
      </c>
      <c r="AG12" s="80" t="s">
        <v>493</v>
      </c>
      <c r="AH12" s="80" t="s">
        <v>503</v>
      </c>
      <c r="AI12" s="63" t="s">
        <v>504</v>
      </c>
      <c r="AJ12" s="83" t="s">
        <v>322</v>
      </c>
      <c r="AK12" s="88">
        <v>5.5</v>
      </c>
      <c r="AL12" s="88">
        <v>6.325</v>
      </c>
      <c r="AM12" s="89"/>
      <c r="AN12" s="89"/>
      <c r="AO12" s="92">
        <v>1.89666667</v>
      </c>
      <c r="AP12" s="89"/>
      <c r="AQ12" s="89">
        <v>2.51</v>
      </c>
      <c r="AR12" s="89">
        <v>1.83</v>
      </c>
      <c r="AS12" s="89">
        <v>2.17</v>
      </c>
      <c r="AT12" s="89">
        <f t="shared" ref="AT12:AT21" si="7">AVERAGE(AQ12:AS12)</f>
        <v>2.17</v>
      </c>
      <c r="AU12" s="98">
        <f t="shared" ref="AU12:AU21" si="8">(AT12-AO12)/AO12</f>
        <v>0.144112476020892</v>
      </c>
      <c r="AV12" s="98">
        <f t="shared" ref="AV12:AV21" si="9">(AT12-AL12)/AL12</f>
        <v>-0.656916996047431</v>
      </c>
      <c r="AW12" s="89"/>
      <c r="AX12" s="89"/>
      <c r="AY12" s="89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</row>
    <row r="13" ht="93" hidden="1" spans="1:65">
      <c r="A13" s="58"/>
      <c r="B13" s="58" t="s">
        <v>36</v>
      </c>
      <c r="C13" s="58" t="s">
        <v>443</v>
      </c>
      <c r="D13" s="59">
        <v>12</v>
      </c>
      <c r="E13" s="59" t="s">
        <v>505</v>
      </c>
      <c r="F13" s="59" t="s">
        <v>506</v>
      </c>
      <c r="G13" s="60">
        <v>2.98</v>
      </c>
      <c r="H13" s="60">
        <v>2.88666666666667</v>
      </c>
      <c r="I13" s="60">
        <v>3.18333333333333</v>
      </c>
      <c r="J13" s="60">
        <v>3.57666666666667</v>
      </c>
      <c r="K13" s="69">
        <v>1.5</v>
      </c>
      <c r="L13" s="69"/>
      <c r="M13" s="69"/>
      <c r="N13" s="69"/>
      <c r="O13" s="69">
        <f t="shared" si="4"/>
        <v>5.28</v>
      </c>
      <c r="P13" s="69">
        <f t="shared" si="5"/>
        <v>4.62</v>
      </c>
      <c r="Q13" s="69">
        <f>R13*1.2</f>
        <v>3.96</v>
      </c>
      <c r="R13" s="69">
        <v>3.3</v>
      </c>
      <c r="S13" s="69">
        <f t="shared" si="6"/>
        <v>2.64</v>
      </c>
      <c r="T13" s="69"/>
      <c r="U13" s="69"/>
      <c r="V13" s="75"/>
      <c r="W13" s="75" t="s">
        <v>449</v>
      </c>
      <c r="X13" s="76" t="s">
        <v>450</v>
      </c>
      <c r="Y13" s="75"/>
      <c r="Z13" s="75"/>
      <c r="AA13" s="75"/>
      <c r="AB13" s="69"/>
      <c r="AC13" s="69"/>
      <c r="AD13" s="69"/>
      <c r="AE13" s="69" t="s">
        <v>471</v>
      </c>
      <c r="AF13" s="69" t="s">
        <v>451</v>
      </c>
      <c r="AG13" s="80"/>
      <c r="AH13" s="80" t="s">
        <v>507</v>
      </c>
      <c r="AI13" s="63" t="s">
        <v>508</v>
      </c>
      <c r="AJ13" s="83" t="s">
        <v>322</v>
      </c>
      <c r="AK13" s="88">
        <v>4</v>
      </c>
      <c r="AL13" s="88">
        <v>4.6</v>
      </c>
      <c r="AM13" s="89"/>
      <c r="AN13" s="89"/>
      <c r="AO13" s="92">
        <v>3.23</v>
      </c>
      <c r="AP13" s="89"/>
      <c r="AQ13" s="89">
        <v>3.19</v>
      </c>
      <c r="AR13" s="89">
        <v>3.58</v>
      </c>
      <c r="AS13" s="89">
        <v>3.26</v>
      </c>
      <c r="AT13" s="89">
        <f t="shared" si="7"/>
        <v>3.34333333333333</v>
      </c>
      <c r="AU13" s="98">
        <f t="shared" si="8"/>
        <v>0.0350877192982456</v>
      </c>
      <c r="AV13" s="98">
        <f t="shared" si="9"/>
        <v>-0.273188405797101</v>
      </c>
      <c r="AW13" s="89"/>
      <c r="AX13" s="89"/>
      <c r="AY13" s="89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</row>
    <row r="14" ht="116" spans="1:65">
      <c r="A14" s="58"/>
      <c r="B14" s="58" t="s">
        <v>36</v>
      </c>
      <c r="C14" s="58" t="s">
        <v>443</v>
      </c>
      <c r="D14" s="59">
        <v>13</v>
      </c>
      <c r="E14" s="59" t="s">
        <v>509</v>
      </c>
      <c r="F14" s="59" t="s">
        <v>510</v>
      </c>
      <c r="G14" s="60">
        <v>15.1666666666667</v>
      </c>
      <c r="H14" s="60">
        <v>18.2933333333333</v>
      </c>
      <c r="I14" s="60">
        <v>16.8733333333333</v>
      </c>
      <c r="J14" s="60">
        <v>11.1033333333333</v>
      </c>
      <c r="K14" s="69">
        <v>1</v>
      </c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75"/>
      <c r="W14" s="75" t="s">
        <v>449</v>
      </c>
      <c r="X14" s="75"/>
      <c r="Y14" s="75"/>
      <c r="Z14" s="75"/>
      <c r="AA14" s="75"/>
      <c r="AB14" s="69"/>
      <c r="AC14" s="69"/>
      <c r="AD14" s="69"/>
      <c r="AE14" s="69" t="s">
        <v>471</v>
      </c>
      <c r="AF14" s="69" t="s">
        <v>451</v>
      </c>
      <c r="AG14" s="80"/>
      <c r="AH14" s="80" t="s">
        <v>511</v>
      </c>
      <c r="AI14" s="63" t="s">
        <v>512</v>
      </c>
      <c r="AJ14" s="83" t="s">
        <v>322</v>
      </c>
      <c r="AK14" s="88">
        <v>12</v>
      </c>
      <c r="AL14" s="88">
        <v>12.6</v>
      </c>
      <c r="AM14" s="89"/>
      <c r="AN14" s="89"/>
      <c r="AO14" s="92">
        <v>13.7533333</v>
      </c>
      <c r="AP14" s="89"/>
      <c r="AQ14" s="89">
        <v>14.93</v>
      </c>
      <c r="AR14" s="89">
        <v>17.49</v>
      </c>
      <c r="AS14" s="89">
        <v>14.43</v>
      </c>
      <c r="AT14" s="89">
        <f t="shared" si="7"/>
        <v>15.6166666666667</v>
      </c>
      <c r="AU14" s="98">
        <f t="shared" si="8"/>
        <v>0.135482310071455</v>
      </c>
      <c r="AV14" s="99">
        <f t="shared" si="9"/>
        <v>0.23941798941799</v>
      </c>
      <c r="AW14" s="89"/>
      <c r="AX14" s="89"/>
      <c r="AY14" s="89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</row>
    <row r="15" ht="93" hidden="1" spans="1:65">
      <c r="A15" s="58" t="s">
        <v>442</v>
      </c>
      <c r="B15" s="58" t="s">
        <v>36</v>
      </c>
      <c r="C15" s="58" t="s">
        <v>443</v>
      </c>
      <c r="D15" s="59">
        <v>14</v>
      </c>
      <c r="E15" s="59" t="s">
        <v>513</v>
      </c>
      <c r="F15" s="59" t="s">
        <v>514</v>
      </c>
      <c r="G15" s="60">
        <v>9.19</v>
      </c>
      <c r="H15" s="60">
        <v>13.75</v>
      </c>
      <c r="I15" s="60">
        <v>12.3</v>
      </c>
      <c r="J15" s="60">
        <v>10.0333333333333</v>
      </c>
      <c r="K15" s="69">
        <v>1.5</v>
      </c>
      <c r="L15" s="69"/>
      <c r="M15" s="69" t="s">
        <v>445</v>
      </c>
      <c r="N15" s="69" t="s">
        <v>445</v>
      </c>
      <c r="O15" s="69">
        <f t="shared" ref="O15:O33" si="10">R15*1.6</f>
        <v>16</v>
      </c>
      <c r="P15" s="69">
        <f t="shared" ref="P15:P33" si="11">R15*1.4</f>
        <v>14</v>
      </c>
      <c r="Q15" s="69">
        <f t="shared" ref="Q15:Q33" si="12">R15*1.2</f>
        <v>12</v>
      </c>
      <c r="R15" s="73">
        <v>10</v>
      </c>
      <c r="S15" s="69">
        <f t="shared" ref="S15:S33" si="13">R15*0.8</f>
        <v>8</v>
      </c>
      <c r="T15" s="69"/>
      <c r="U15" s="69" t="s">
        <v>515</v>
      </c>
      <c r="V15" s="75" t="s">
        <v>470</v>
      </c>
      <c r="W15" s="75" t="s">
        <v>449</v>
      </c>
      <c r="X15" s="76" t="s">
        <v>450</v>
      </c>
      <c r="Y15" s="75"/>
      <c r="Z15" s="75"/>
      <c r="AA15" s="75"/>
      <c r="AB15" s="69"/>
      <c r="AC15" s="69"/>
      <c r="AD15" s="69">
        <v>3.07666666666667</v>
      </c>
      <c r="AE15" s="69"/>
      <c r="AF15" s="69" t="s">
        <v>451</v>
      </c>
      <c r="AG15" s="80"/>
      <c r="AH15" s="63" t="s">
        <v>516</v>
      </c>
      <c r="AI15" s="63" t="s">
        <v>517</v>
      </c>
      <c r="AJ15" s="83" t="s">
        <v>322</v>
      </c>
      <c r="AK15" s="88">
        <v>12</v>
      </c>
      <c r="AL15" s="88">
        <v>12.6</v>
      </c>
      <c r="AM15" s="89"/>
      <c r="AN15" s="89"/>
      <c r="AO15" s="92">
        <v>9.89</v>
      </c>
      <c r="AP15" s="89"/>
      <c r="AQ15" s="89">
        <v>6.55</v>
      </c>
      <c r="AR15" s="89">
        <v>9.92</v>
      </c>
      <c r="AS15" s="89">
        <v>6.2</v>
      </c>
      <c r="AT15" s="89">
        <f t="shared" si="7"/>
        <v>7.55666666666667</v>
      </c>
      <c r="AU15" s="98">
        <f t="shared" si="8"/>
        <v>-0.23592854735423</v>
      </c>
      <c r="AV15" s="98">
        <f t="shared" si="9"/>
        <v>-0.40026455026455</v>
      </c>
      <c r="AW15" s="89"/>
      <c r="AX15" s="89"/>
      <c r="AY15" s="89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</row>
    <row r="16" ht="70" spans="1:65">
      <c r="A16" s="58" t="s">
        <v>442</v>
      </c>
      <c r="B16" s="58" t="s">
        <v>36</v>
      </c>
      <c r="C16" s="58" t="s">
        <v>443</v>
      </c>
      <c r="D16" s="59">
        <v>15</v>
      </c>
      <c r="E16" s="59" t="s">
        <v>518</v>
      </c>
      <c r="F16" s="59" t="s">
        <v>519</v>
      </c>
      <c r="G16" s="60">
        <v>1.33</v>
      </c>
      <c r="H16" s="60">
        <v>2.08</v>
      </c>
      <c r="I16" s="60">
        <v>1.22333333333333</v>
      </c>
      <c r="J16" s="60">
        <v>1.65333333333333</v>
      </c>
      <c r="K16" s="69">
        <v>1</v>
      </c>
      <c r="L16" s="69"/>
      <c r="M16" s="69"/>
      <c r="N16" s="69"/>
      <c r="O16" s="69">
        <f t="shared" si="10"/>
        <v>1.92</v>
      </c>
      <c r="P16" s="69">
        <f t="shared" si="11"/>
        <v>1.68</v>
      </c>
      <c r="Q16" s="69">
        <f t="shared" si="12"/>
        <v>1.44</v>
      </c>
      <c r="R16" s="73">
        <v>1.2</v>
      </c>
      <c r="S16" s="69">
        <f t="shared" si="13"/>
        <v>0.96</v>
      </c>
      <c r="T16" s="69"/>
      <c r="U16" s="69" t="s">
        <v>482</v>
      </c>
      <c r="V16" s="75" t="s">
        <v>520</v>
      </c>
      <c r="W16" s="75" t="s">
        <v>449</v>
      </c>
      <c r="X16" s="76" t="s">
        <v>450</v>
      </c>
      <c r="Y16" s="75"/>
      <c r="Z16" s="75"/>
      <c r="AA16" s="75"/>
      <c r="AB16" s="69"/>
      <c r="AC16" s="69"/>
      <c r="AD16" s="69">
        <v>0.75</v>
      </c>
      <c r="AE16" s="69"/>
      <c r="AF16" s="69" t="s">
        <v>451</v>
      </c>
      <c r="AG16" s="80"/>
      <c r="AH16" s="63" t="s">
        <v>521</v>
      </c>
      <c r="AI16" s="63" t="s">
        <v>522</v>
      </c>
      <c r="AJ16" s="83" t="s">
        <v>322</v>
      </c>
      <c r="AK16" s="88">
        <v>1</v>
      </c>
      <c r="AL16" s="88">
        <v>1.2</v>
      </c>
      <c r="AM16" s="89"/>
      <c r="AN16" s="89"/>
      <c r="AO16" s="92">
        <v>3.56</v>
      </c>
      <c r="AP16" s="89"/>
      <c r="AQ16" s="93">
        <v>3.03</v>
      </c>
      <c r="AR16" s="93">
        <v>3.87</v>
      </c>
      <c r="AS16" s="93">
        <v>3.65</v>
      </c>
      <c r="AT16" s="93">
        <f t="shared" si="7"/>
        <v>3.51666666666667</v>
      </c>
      <c r="AU16" s="100">
        <f t="shared" si="8"/>
        <v>-0.0121722846441947</v>
      </c>
      <c r="AV16" s="99">
        <f t="shared" si="9"/>
        <v>1.93055555555556</v>
      </c>
      <c r="AW16" s="89"/>
      <c r="AX16" s="89"/>
      <c r="AY16" s="89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</row>
    <row r="17" ht="93" hidden="1" spans="1:65">
      <c r="A17" s="58" t="s">
        <v>442</v>
      </c>
      <c r="B17" s="58" t="s">
        <v>36</v>
      </c>
      <c r="C17" s="58" t="s">
        <v>443</v>
      </c>
      <c r="D17" s="59">
        <v>16</v>
      </c>
      <c r="E17" s="59" t="s">
        <v>523</v>
      </c>
      <c r="F17" s="59" t="s">
        <v>524</v>
      </c>
      <c r="G17" s="60">
        <v>2.47</v>
      </c>
      <c r="H17" s="60">
        <v>1.72333333333333</v>
      </c>
      <c r="I17" s="60">
        <v>2.18666666666667</v>
      </c>
      <c r="J17" s="60">
        <v>2.42666666666667</v>
      </c>
      <c r="K17" s="69">
        <v>1</v>
      </c>
      <c r="L17" s="69"/>
      <c r="M17" s="69"/>
      <c r="N17" s="69"/>
      <c r="O17" s="69">
        <f t="shared" si="10"/>
        <v>3.2</v>
      </c>
      <c r="P17" s="69">
        <f t="shared" si="11"/>
        <v>2.8</v>
      </c>
      <c r="Q17" s="69">
        <f t="shared" si="12"/>
        <v>2.4</v>
      </c>
      <c r="R17" s="73">
        <v>2</v>
      </c>
      <c r="S17" s="69">
        <f t="shared" si="13"/>
        <v>1.6</v>
      </c>
      <c r="T17" s="69"/>
      <c r="U17" s="69" t="s">
        <v>525</v>
      </c>
      <c r="V17" s="75" t="s">
        <v>483</v>
      </c>
      <c r="W17" s="75" t="s">
        <v>449</v>
      </c>
      <c r="X17" s="75"/>
      <c r="Y17" s="75"/>
      <c r="Z17" s="75"/>
      <c r="AA17" s="75"/>
      <c r="AB17" s="69"/>
      <c r="AC17" s="69"/>
      <c r="AD17" s="69">
        <v>1.29333333333333</v>
      </c>
      <c r="AE17" s="69"/>
      <c r="AF17" s="69" t="s">
        <v>451</v>
      </c>
      <c r="AG17" s="80"/>
      <c r="AH17" s="63" t="s">
        <v>526</v>
      </c>
      <c r="AI17" s="63" t="s">
        <v>527</v>
      </c>
      <c r="AJ17" s="83" t="s">
        <v>322</v>
      </c>
      <c r="AK17" s="88">
        <v>2.5</v>
      </c>
      <c r="AL17" s="88">
        <v>3</v>
      </c>
      <c r="AM17" s="89"/>
      <c r="AN17" s="89"/>
      <c r="AO17" s="92">
        <v>3.14666667</v>
      </c>
      <c r="AP17" s="89"/>
      <c r="AQ17" s="89">
        <v>2.37</v>
      </c>
      <c r="AR17" s="89">
        <v>2.31</v>
      </c>
      <c r="AS17" s="89">
        <v>2.79</v>
      </c>
      <c r="AT17" s="89">
        <f t="shared" si="7"/>
        <v>2.49</v>
      </c>
      <c r="AU17" s="98">
        <f t="shared" si="8"/>
        <v>-0.208686441516222</v>
      </c>
      <c r="AV17" s="98">
        <f t="shared" si="9"/>
        <v>-0.17</v>
      </c>
      <c r="AW17" s="89"/>
      <c r="AX17" s="89"/>
      <c r="AY17" s="89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</row>
    <row r="18" ht="116" hidden="1" spans="1:65">
      <c r="A18" s="58" t="s">
        <v>442</v>
      </c>
      <c r="B18" s="58" t="s">
        <v>36</v>
      </c>
      <c r="C18" s="58" t="s">
        <v>443</v>
      </c>
      <c r="D18" s="59">
        <v>17</v>
      </c>
      <c r="E18" s="59" t="s">
        <v>528</v>
      </c>
      <c r="F18" s="59" t="s">
        <v>529</v>
      </c>
      <c r="G18" s="60">
        <v>2.22333333333333</v>
      </c>
      <c r="H18" s="60">
        <v>2.38666666666667</v>
      </c>
      <c r="I18" s="60">
        <v>2.25666666666667</v>
      </c>
      <c r="J18" s="60">
        <v>3.00666666666667</v>
      </c>
      <c r="K18" s="69">
        <v>1</v>
      </c>
      <c r="L18" s="69"/>
      <c r="M18" s="69"/>
      <c r="N18" s="69"/>
      <c r="O18" s="69">
        <f t="shared" si="10"/>
        <v>3.2</v>
      </c>
      <c r="P18" s="69">
        <f t="shared" si="11"/>
        <v>2.8</v>
      </c>
      <c r="Q18" s="69">
        <f t="shared" si="12"/>
        <v>2.4</v>
      </c>
      <c r="R18" s="73">
        <v>2</v>
      </c>
      <c r="S18" s="69">
        <f t="shared" si="13"/>
        <v>1.6</v>
      </c>
      <c r="T18" s="69"/>
      <c r="U18" s="69" t="s">
        <v>530</v>
      </c>
      <c r="V18" s="75" t="s">
        <v>483</v>
      </c>
      <c r="W18" s="75" t="s">
        <v>449</v>
      </c>
      <c r="X18" s="75"/>
      <c r="Y18" s="75"/>
      <c r="Z18" s="75"/>
      <c r="AA18" s="75"/>
      <c r="AB18" s="69"/>
      <c r="AC18" s="69"/>
      <c r="AD18" s="69">
        <v>1.87333333333333</v>
      </c>
      <c r="AE18" s="69"/>
      <c r="AF18" s="69" t="s">
        <v>451</v>
      </c>
      <c r="AG18" s="80"/>
      <c r="AH18" s="63" t="s">
        <v>531</v>
      </c>
      <c r="AI18" s="63" t="s">
        <v>532</v>
      </c>
      <c r="AJ18" s="83" t="s">
        <v>322</v>
      </c>
      <c r="AK18" s="88">
        <v>2</v>
      </c>
      <c r="AL18" s="88">
        <v>2.4</v>
      </c>
      <c r="AM18" s="89"/>
      <c r="AN18" s="89"/>
      <c r="AO18" s="92">
        <v>2.12666667</v>
      </c>
      <c r="AP18" s="89"/>
      <c r="AQ18" s="89">
        <v>3.01</v>
      </c>
      <c r="AR18" s="89">
        <v>2.34</v>
      </c>
      <c r="AS18" s="89">
        <v>2.24</v>
      </c>
      <c r="AT18" s="89">
        <f t="shared" si="7"/>
        <v>2.53</v>
      </c>
      <c r="AU18" s="98">
        <f t="shared" si="8"/>
        <v>0.18965517054913</v>
      </c>
      <c r="AV18" s="98">
        <f t="shared" si="9"/>
        <v>0.0541666666666666</v>
      </c>
      <c r="AW18" s="89"/>
      <c r="AX18" s="89"/>
      <c r="AY18" s="89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</row>
    <row r="19" ht="116" hidden="1" spans="1:65">
      <c r="A19" s="58" t="s">
        <v>442</v>
      </c>
      <c r="B19" s="58" t="s">
        <v>36</v>
      </c>
      <c r="C19" s="58" t="s">
        <v>443</v>
      </c>
      <c r="D19" s="59">
        <v>18</v>
      </c>
      <c r="E19" s="59" t="s">
        <v>533</v>
      </c>
      <c r="F19" s="59" t="s">
        <v>534</v>
      </c>
      <c r="G19" s="60">
        <v>11.8533333333333</v>
      </c>
      <c r="H19" s="60">
        <v>11.87</v>
      </c>
      <c r="I19" s="60">
        <v>10.57</v>
      </c>
      <c r="J19" s="60">
        <v>13.44</v>
      </c>
      <c r="K19" s="69">
        <v>1</v>
      </c>
      <c r="L19" s="69"/>
      <c r="M19" s="69"/>
      <c r="N19" s="69" t="s">
        <v>445</v>
      </c>
      <c r="O19" s="69">
        <f t="shared" si="10"/>
        <v>25.6</v>
      </c>
      <c r="P19" s="69">
        <f t="shared" si="11"/>
        <v>22.4</v>
      </c>
      <c r="Q19" s="69">
        <f t="shared" si="12"/>
        <v>19.2</v>
      </c>
      <c r="R19" s="73">
        <v>16</v>
      </c>
      <c r="S19" s="69">
        <f t="shared" si="13"/>
        <v>12.8</v>
      </c>
      <c r="T19" s="69"/>
      <c r="U19" s="69" t="s">
        <v>535</v>
      </c>
      <c r="V19" s="75" t="s">
        <v>536</v>
      </c>
      <c r="W19" s="75" t="s">
        <v>449</v>
      </c>
      <c r="X19" s="75"/>
      <c r="Y19" s="75"/>
      <c r="Z19" s="75"/>
      <c r="AA19" s="75"/>
      <c r="AB19" s="69"/>
      <c r="AC19" s="69"/>
      <c r="AD19" s="69">
        <v>3.37666666666667</v>
      </c>
      <c r="AE19" s="69"/>
      <c r="AF19" s="69" t="s">
        <v>451</v>
      </c>
      <c r="AG19" s="80"/>
      <c r="AH19" s="80" t="s">
        <v>537</v>
      </c>
      <c r="AI19" s="63" t="s">
        <v>538</v>
      </c>
      <c r="AJ19" s="83" t="s">
        <v>322</v>
      </c>
      <c r="AK19" s="88">
        <v>16</v>
      </c>
      <c r="AL19" s="88">
        <v>16.8</v>
      </c>
      <c r="AM19" s="89"/>
      <c r="AN19" s="89"/>
      <c r="AO19" s="94">
        <v>9.59666667</v>
      </c>
      <c r="AP19" s="93"/>
      <c r="AQ19" s="93">
        <v>14.95</v>
      </c>
      <c r="AR19" s="93">
        <v>15.92</v>
      </c>
      <c r="AS19" s="93">
        <v>14.9</v>
      </c>
      <c r="AT19" s="93">
        <f t="shared" si="7"/>
        <v>15.2566666666667</v>
      </c>
      <c r="AU19" s="100">
        <f t="shared" si="8"/>
        <v>0.589788120323102</v>
      </c>
      <c r="AV19" s="100">
        <f t="shared" si="9"/>
        <v>-0.0918650793650794</v>
      </c>
      <c r="AW19" s="89"/>
      <c r="AX19" s="89"/>
      <c r="AY19" s="89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</row>
    <row r="20" ht="140" hidden="1" spans="1:65">
      <c r="A20" s="58" t="s">
        <v>442</v>
      </c>
      <c r="B20" s="58" t="s">
        <v>36</v>
      </c>
      <c r="C20" s="58" t="s">
        <v>443</v>
      </c>
      <c r="D20" s="59">
        <v>19</v>
      </c>
      <c r="E20" s="59" t="s">
        <v>539</v>
      </c>
      <c r="F20" s="59" t="s">
        <v>540</v>
      </c>
      <c r="G20" s="60">
        <v>14.1066666666667</v>
      </c>
      <c r="H20" s="60">
        <v>18.03</v>
      </c>
      <c r="I20" s="60">
        <v>11.0333333333333</v>
      </c>
      <c r="J20" s="60">
        <v>15.5333333333333</v>
      </c>
      <c r="K20" s="69">
        <v>1</v>
      </c>
      <c r="L20" s="69"/>
      <c r="M20" s="69"/>
      <c r="N20" s="69" t="s">
        <v>445</v>
      </c>
      <c r="O20" s="69">
        <f t="shared" si="10"/>
        <v>26.4</v>
      </c>
      <c r="P20" s="69">
        <f t="shared" si="11"/>
        <v>23.1</v>
      </c>
      <c r="Q20" s="69">
        <f t="shared" si="12"/>
        <v>19.8</v>
      </c>
      <c r="R20" s="73">
        <v>16.5</v>
      </c>
      <c r="S20" s="69">
        <f t="shared" si="13"/>
        <v>13.2</v>
      </c>
      <c r="T20" s="69"/>
      <c r="U20" s="69" t="s">
        <v>535</v>
      </c>
      <c r="V20" s="75" t="s">
        <v>448</v>
      </c>
      <c r="W20" s="75" t="s">
        <v>449</v>
      </c>
      <c r="X20" s="76" t="s">
        <v>450</v>
      </c>
      <c r="Y20" s="75"/>
      <c r="Z20" s="75"/>
      <c r="AA20" s="75"/>
      <c r="AB20" s="69"/>
      <c r="AC20" s="69"/>
      <c r="AD20" s="69">
        <v>3.52333333333333</v>
      </c>
      <c r="AE20" s="69"/>
      <c r="AF20" s="69" t="s">
        <v>451</v>
      </c>
      <c r="AG20" s="80"/>
      <c r="AH20" s="63" t="s">
        <v>541</v>
      </c>
      <c r="AI20" s="63" t="s">
        <v>538</v>
      </c>
      <c r="AJ20" s="83" t="s">
        <v>322</v>
      </c>
      <c r="AK20" s="88">
        <v>16.5</v>
      </c>
      <c r="AL20" s="88">
        <v>17.325</v>
      </c>
      <c r="AM20" s="89"/>
      <c r="AN20" s="89"/>
      <c r="AO20" s="92">
        <v>23.2233333</v>
      </c>
      <c r="AP20" s="89"/>
      <c r="AQ20" s="89">
        <v>17.82</v>
      </c>
      <c r="AR20" s="89">
        <v>15.4</v>
      </c>
      <c r="AS20" s="89">
        <v>18.12</v>
      </c>
      <c r="AT20" s="89">
        <f t="shared" si="7"/>
        <v>17.1133333333333</v>
      </c>
      <c r="AU20" s="98">
        <f t="shared" si="8"/>
        <v>-0.263097458393997</v>
      </c>
      <c r="AV20" s="98">
        <f t="shared" si="9"/>
        <v>-0.0122174122174122</v>
      </c>
      <c r="AW20" s="89"/>
      <c r="AX20" s="89"/>
      <c r="AY20" s="89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</row>
    <row r="21" ht="32" hidden="1" customHeight="1" spans="1:65">
      <c r="A21" s="58" t="s">
        <v>442</v>
      </c>
      <c r="B21" s="58" t="s">
        <v>36</v>
      </c>
      <c r="C21" s="58" t="s">
        <v>402</v>
      </c>
      <c r="D21" s="59">
        <v>20</v>
      </c>
      <c r="E21" s="59" t="s">
        <v>542</v>
      </c>
      <c r="F21" s="59" t="s">
        <v>543</v>
      </c>
      <c r="G21" s="60">
        <v>5.16</v>
      </c>
      <c r="H21" s="60">
        <v>11.2333333333333</v>
      </c>
      <c r="I21" s="60">
        <v>5.26</v>
      </c>
      <c r="J21" s="60">
        <v>23.1666666666667</v>
      </c>
      <c r="K21" s="69">
        <v>1</v>
      </c>
      <c r="L21" s="69"/>
      <c r="M21" s="69"/>
      <c r="N21" s="69"/>
      <c r="O21" s="69">
        <f t="shared" si="10"/>
        <v>8</v>
      </c>
      <c r="P21" s="69">
        <f t="shared" si="11"/>
        <v>7</v>
      </c>
      <c r="Q21" s="69">
        <f t="shared" si="12"/>
        <v>6</v>
      </c>
      <c r="R21" s="73">
        <v>5</v>
      </c>
      <c r="S21" s="69">
        <f t="shared" si="13"/>
        <v>4</v>
      </c>
      <c r="T21" s="69"/>
      <c r="U21" s="69" t="s">
        <v>446</v>
      </c>
      <c r="V21" s="75" t="s">
        <v>470</v>
      </c>
      <c r="W21" s="75" t="s">
        <v>449</v>
      </c>
      <c r="X21" s="76" t="s">
        <v>450</v>
      </c>
      <c r="Y21" s="75"/>
      <c r="Z21" s="75"/>
      <c r="AA21" s="75"/>
      <c r="AB21" s="69"/>
      <c r="AC21" s="69"/>
      <c r="AD21" s="69"/>
      <c r="AE21" s="69"/>
      <c r="AF21" s="69"/>
      <c r="AG21" s="80"/>
      <c r="AH21" s="63" t="s">
        <v>544</v>
      </c>
      <c r="AI21" s="63" t="s">
        <v>545</v>
      </c>
      <c r="AJ21" s="83" t="s">
        <v>322</v>
      </c>
      <c r="AK21" s="88">
        <v>5</v>
      </c>
      <c r="AL21" s="88">
        <v>5.75</v>
      </c>
      <c r="AM21" s="89"/>
      <c r="AN21" s="89"/>
      <c r="AO21" s="92">
        <v>4.23</v>
      </c>
      <c r="AP21" s="89"/>
      <c r="AQ21" s="89">
        <v>5.01</v>
      </c>
      <c r="AR21" s="89">
        <v>5.11</v>
      </c>
      <c r="AS21" s="89">
        <v>4.98</v>
      </c>
      <c r="AT21" s="89">
        <f t="shared" si="7"/>
        <v>5.03333333333333</v>
      </c>
      <c r="AU21" s="98">
        <f t="shared" si="8"/>
        <v>0.189913317572892</v>
      </c>
      <c r="AV21" s="98">
        <f t="shared" si="9"/>
        <v>-0.12463768115942</v>
      </c>
      <c r="AW21" s="89"/>
      <c r="AX21" s="89"/>
      <c r="AY21" s="89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</row>
    <row r="22" ht="47" hidden="1" spans="1:65">
      <c r="A22" s="58" t="s">
        <v>442</v>
      </c>
      <c r="B22" s="58" t="s">
        <v>36</v>
      </c>
      <c r="C22" s="58" t="s">
        <v>546</v>
      </c>
      <c r="D22" s="59">
        <v>21</v>
      </c>
      <c r="E22" s="59" t="s">
        <v>547</v>
      </c>
      <c r="F22" s="59" t="s">
        <v>548</v>
      </c>
      <c r="G22" s="60"/>
      <c r="H22" s="60">
        <v>2.375</v>
      </c>
      <c r="I22" s="60"/>
      <c r="J22" s="60">
        <v>1.712</v>
      </c>
      <c r="K22" s="69">
        <v>0.5</v>
      </c>
      <c r="L22" s="69"/>
      <c r="M22" s="69"/>
      <c r="N22" s="69" t="s">
        <v>445</v>
      </c>
      <c r="O22" s="69">
        <f t="shared" si="10"/>
        <v>30</v>
      </c>
      <c r="P22" s="69">
        <f t="shared" si="11"/>
        <v>26.25</v>
      </c>
      <c r="Q22" s="69">
        <f t="shared" si="12"/>
        <v>22.5</v>
      </c>
      <c r="R22" s="69">
        <v>18.75</v>
      </c>
      <c r="S22" s="69">
        <f t="shared" si="13"/>
        <v>15</v>
      </c>
      <c r="T22" s="69"/>
      <c r="U22" s="69" t="s">
        <v>549</v>
      </c>
      <c r="V22" s="75" t="s">
        <v>536</v>
      </c>
      <c r="W22" s="75"/>
      <c r="X22" s="75"/>
      <c r="Y22" s="75"/>
      <c r="Z22" s="75"/>
      <c r="AA22" s="75"/>
      <c r="AB22" s="69"/>
      <c r="AC22" s="69"/>
      <c r="AD22" s="69"/>
      <c r="AE22" s="69" t="s">
        <v>471</v>
      </c>
      <c r="AF22" s="69" t="s">
        <v>451</v>
      </c>
      <c r="AG22" s="80"/>
      <c r="AH22" s="80" t="s">
        <v>550</v>
      </c>
      <c r="AI22" s="63" t="s">
        <v>551</v>
      </c>
      <c r="AJ22" s="81" t="s">
        <v>273</v>
      </c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96"/>
      <c r="AV22" s="96"/>
      <c r="AW22" s="96"/>
      <c r="AX22" s="96"/>
      <c r="AY22" s="96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</row>
    <row r="23" ht="70" hidden="1" spans="1:65">
      <c r="A23" s="58" t="s">
        <v>442</v>
      </c>
      <c r="B23" s="58" t="s">
        <v>36</v>
      </c>
      <c r="C23" s="58" t="s">
        <v>443</v>
      </c>
      <c r="D23" s="59">
        <v>22</v>
      </c>
      <c r="E23" s="59" t="s">
        <v>552</v>
      </c>
      <c r="F23" s="59" t="s">
        <v>553</v>
      </c>
      <c r="G23" s="60"/>
      <c r="H23" s="60">
        <v>1.2334</v>
      </c>
      <c r="I23" s="60"/>
      <c r="J23" s="60">
        <v>1.17116666666667</v>
      </c>
      <c r="K23" s="69">
        <v>1</v>
      </c>
      <c r="L23" s="69"/>
      <c r="M23" s="69"/>
      <c r="N23" s="69" t="s">
        <v>445</v>
      </c>
      <c r="O23" s="69">
        <f t="shared" si="10"/>
        <v>1.92</v>
      </c>
      <c r="P23" s="69">
        <f t="shared" si="11"/>
        <v>1.68</v>
      </c>
      <c r="Q23" s="69">
        <f t="shared" si="12"/>
        <v>1.44</v>
      </c>
      <c r="R23" s="73">
        <v>1.2</v>
      </c>
      <c r="S23" s="69">
        <f t="shared" si="13"/>
        <v>0.96</v>
      </c>
      <c r="T23" s="69"/>
      <c r="U23" s="69" t="s">
        <v>525</v>
      </c>
      <c r="V23" s="75" t="s">
        <v>554</v>
      </c>
      <c r="W23" s="75"/>
      <c r="X23" s="75"/>
      <c r="Y23" s="75"/>
      <c r="Z23" s="75"/>
      <c r="AA23" s="75"/>
      <c r="AB23" s="69"/>
      <c r="AC23" s="69"/>
      <c r="AD23" s="69"/>
      <c r="AE23" s="69"/>
      <c r="AF23" s="69" t="s">
        <v>451</v>
      </c>
      <c r="AG23" s="80"/>
      <c r="AH23" s="63" t="s">
        <v>555</v>
      </c>
      <c r="AI23" s="63" t="s">
        <v>556</v>
      </c>
      <c r="AJ23" s="81" t="s">
        <v>273</v>
      </c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96"/>
      <c r="AV23" s="96"/>
      <c r="AW23" s="96"/>
      <c r="AX23" s="96"/>
      <c r="AY23" s="96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</row>
    <row r="24" ht="70" hidden="1" spans="1:65">
      <c r="A24" s="58" t="s">
        <v>442</v>
      </c>
      <c r="B24" s="58" t="s">
        <v>36</v>
      </c>
      <c r="C24" s="58" t="s">
        <v>443</v>
      </c>
      <c r="D24" s="59">
        <v>23</v>
      </c>
      <c r="E24" s="59" t="s">
        <v>557</v>
      </c>
      <c r="F24" s="59" t="s">
        <v>558</v>
      </c>
      <c r="G24" s="60">
        <v>1.36666666666667</v>
      </c>
      <c r="H24" s="60">
        <v>1.3276</v>
      </c>
      <c r="I24" s="60">
        <v>1.38666666666667</v>
      </c>
      <c r="J24" s="60">
        <v>1.491</v>
      </c>
      <c r="K24" s="69">
        <v>2</v>
      </c>
      <c r="L24" s="69"/>
      <c r="M24" s="69" t="s">
        <v>445</v>
      </c>
      <c r="N24" s="69" t="s">
        <v>445</v>
      </c>
      <c r="O24" s="69">
        <f t="shared" si="10"/>
        <v>1.92</v>
      </c>
      <c r="P24" s="69">
        <f t="shared" si="11"/>
        <v>1.68</v>
      </c>
      <c r="Q24" s="69">
        <f t="shared" si="12"/>
        <v>1.44</v>
      </c>
      <c r="R24" s="73">
        <v>1.2</v>
      </c>
      <c r="S24" s="69">
        <f t="shared" si="13"/>
        <v>0.96</v>
      </c>
      <c r="T24" s="69" t="s">
        <v>530</v>
      </c>
      <c r="U24" s="69" t="s">
        <v>525</v>
      </c>
      <c r="V24" s="75" t="s">
        <v>554</v>
      </c>
      <c r="W24" s="75" t="s">
        <v>449</v>
      </c>
      <c r="X24" s="75"/>
      <c r="Y24" s="75"/>
      <c r="Z24" s="75"/>
      <c r="AA24" s="75"/>
      <c r="AB24" s="69"/>
      <c r="AC24" s="69"/>
      <c r="AD24" s="69">
        <v>1.1</v>
      </c>
      <c r="AE24" s="69"/>
      <c r="AF24" s="69" t="s">
        <v>451</v>
      </c>
      <c r="AG24" s="80"/>
      <c r="AH24" s="63" t="s">
        <v>559</v>
      </c>
      <c r="AI24" s="63" t="s">
        <v>556</v>
      </c>
      <c r="AJ24" s="81" t="s">
        <v>273</v>
      </c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96"/>
      <c r="AV24" s="96"/>
      <c r="AW24" s="96"/>
      <c r="AX24" s="96"/>
      <c r="AY24" s="96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</row>
    <row r="25" ht="93" hidden="1" spans="1:65">
      <c r="A25" s="58" t="s">
        <v>442</v>
      </c>
      <c r="B25" s="58" t="s">
        <v>36</v>
      </c>
      <c r="C25" s="58" t="s">
        <v>443</v>
      </c>
      <c r="D25" s="59">
        <v>24</v>
      </c>
      <c r="E25" s="59" t="s">
        <v>560</v>
      </c>
      <c r="F25" s="59" t="s">
        <v>561</v>
      </c>
      <c r="G25" s="60">
        <v>10.4266666666667</v>
      </c>
      <c r="H25" s="60">
        <v>8.373</v>
      </c>
      <c r="I25" s="60">
        <v>10.86</v>
      </c>
      <c r="J25" s="60">
        <v>6.64466666666667</v>
      </c>
      <c r="K25" s="69">
        <v>1</v>
      </c>
      <c r="L25" s="69"/>
      <c r="M25" s="69"/>
      <c r="N25" s="69" t="s">
        <v>445</v>
      </c>
      <c r="O25" s="69">
        <f t="shared" si="10"/>
        <v>12.8</v>
      </c>
      <c r="P25" s="69">
        <f t="shared" si="11"/>
        <v>11.2</v>
      </c>
      <c r="Q25" s="69">
        <f t="shared" si="12"/>
        <v>9.6</v>
      </c>
      <c r="R25" s="73">
        <v>8</v>
      </c>
      <c r="S25" s="69">
        <f t="shared" si="13"/>
        <v>6.4</v>
      </c>
      <c r="T25" s="69"/>
      <c r="U25" s="69" t="s">
        <v>562</v>
      </c>
      <c r="V25" s="75" t="s">
        <v>448</v>
      </c>
      <c r="W25" s="75" t="s">
        <v>449</v>
      </c>
      <c r="X25" s="76" t="s">
        <v>450</v>
      </c>
      <c r="Y25" s="75"/>
      <c r="Z25" s="75"/>
      <c r="AA25" s="75"/>
      <c r="AB25" s="69"/>
      <c r="AC25" s="69"/>
      <c r="AD25" s="69">
        <v>3.3</v>
      </c>
      <c r="AE25" s="69"/>
      <c r="AF25" s="69" t="s">
        <v>451</v>
      </c>
      <c r="AG25" s="80" t="s">
        <v>563</v>
      </c>
      <c r="AH25" s="80" t="s">
        <v>564</v>
      </c>
      <c r="AI25" s="63" t="s">
        <v>565</v>
      </c>
      <c r="AJ25" s="81" t="s">
        <v>273</v>
      </c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96"/>
      <c r="AV25" s="96"/>
      <c r="AW25" s="96"/>
      <c r="AX25" s="96"/>
      <c r="AY25" s="96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</row>
    <row r="26" ht="160" hidden="1" customHeight="1" spans="1:65">
      <c r="A26" s="58" t="s">
        <v>442</v>
      </c>
      <c r="B26" s="58" t="s">
        <v>36</v>
      </c>
      <c r="C26" s="58" t="s">
        <v>443</v>
      </c>
      <c r="D26" s="59">
        <v>25</v>
      </c>
      <c r="E26" s="59" t="s">
        <v>566</v>
      </c>
      <c r="F26" s="59" t="s">
        <v>567</v>
      </c>
      <c r="G26" s="60">
        <v>0</v>
      </c>
      <c r="H26" s="60">
        <v>0.1</v>
      </c>
      <c r="I26" s="60">
        <v>0</v>
      </c>
      <c r="J26" s="60">
        <v>1.21</v>
      </c>
      <c r="K26" s="69">
        <v>1.5</v>
      </c>
      <c r="L26" s="69"/>
      <c r="M26" s="69"/>
      <c r="N26" s="69" t="s">
        <v>445</v>
      </c>
      <c r="O26" s="69">
        <f t="shared" si="10"/>
        <v>3.84</v>
      </c>
      <c r="P26" s="69">
        <f t="shared" si="11"/>
        <v>3.36</v>
      </c>
      <c r="Q26" s="69">
        <f t="shared" si="12"/>
        <v>2.88</v>
      </c>
      <c r="R26" s="73">
        <v>2.4</v>
      </c>
      <c r="S26" s="69">
        <f t="shared" si="13"/>
        <v>1.92</v>
      </c>
      <c r="T26" s="69" t="s">
        <v>446</v>
      </c>
      <c r="U26" s="69" t="s">
        <v>568</v>
      </c>
      <c r="V26" s="75" t="s">
        <v>569</v>
      </c>
      <c r="W26" s="75" t="s">
        <v>449</v>
      </c>
      <c r="X26" s="75"/>
      <c r="Y26" s="75"/>
      <c r="Z26" s="75"/>
      <c r="AA26" s="75"/>
      <c r="AB26" s="69"/>
      <c r="AC26" s="69"/>
      <c r="AD26" s="69"/>
      <c r="AE26" s="69"/>
      <c r="AF26" s="69" t="s">
        <v>451</v>
      </c>
      <c r="AG26" s="80" t="s">
        <v>570</v>
      </c>
      <c r="AH26" s="80" t="s">
        <v>564</v>
      </c>
      <c r="AI26" s="63" t="s">
        <v>571</v>
      </c>
      <c r="AJ26" s="84" t="s">
        <v>273</v>
      </c>
      <c r="AK26" s="90"/>
      <c r="AL26" s="90"/>
      <c r="AM26" s="82"/>
      <c r="AN26" s="82"/>
      <c r="AO26" s="82"/>
      <c r="AP26" s="82"/>
      <c r="AQ26" s="82"/>
      <c r="AR26" s="82"/>
      <c r="AS26" s="82"/>
      <c r="AT26" s="82"/>
      <c r="AU26" s="97"/>
      <c r="AV26" s="98" t="e">
        <f>(AT26-AL26)/AL26</f>
        <v>#DIV/0!</v>
      </c>
      <c r="AW26" s="97"/>
      <c r="AX26" s="97"/>
      <c r="AY26" s="97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</row>
    <row r="27" ht="32" hidden="1" customHeight="1" spans="1:65">
      <c r="A27" s="58" t="s">
        <v>442</v>
      </c>
      <c r="B27" s="58" t="s">
        <v>36</v>
      </c>
      <c r="C27" s="58" t="s">
        <v>443</v>
      </c>
      <c r="D27" s="59">
        <v>26</v>
      </c>
      <c r="E27" s="59" t="s">
        <v>572</v>
      </c>
      <c r="F27" s="59" t="s">
        <v>573</v>
      </c>
      <c r="G27" s="60">
        <v>10.28</v>
      </c>
      <c r="H27" s="60">
        <v>10.4733333333333</v>
      </c>
      <c r="I27" s="60">
        <v>7</v>
      </c>
      <c r="J27" s="60">
        <v>4.52666666666667</v>
      </c>
      <c r="K27" s="69">
        <v>1.5</v>
      </c>
      <c r="L27" s="69" t="s">
        <v>29</v>
      </c>
      <c r="M27" s="69"/>
      <c r="N27" s="69" t="s">
        <v>445</v>
      </c>
      <c r="O27" s="69">
        <f t="shared" si="10"/>
        <v>3.2</v>
      </c>
      <c r="P27" s="69">
        <f t="shared" si="11"/>
        <v>2.8</v>
      </c>
      <c r="Q27" s="69">
        <f t="shared" si="12"/>
        <v>2.4</v>
      </c>
      <c r="R27" s="73">
        <v>2</v>
      </c>
      <c r="S27" s="69">
        <f t="shared" si="13"/>
        <v>1.6</v>
      </c>
      <c r="T27" s="69"/>
      <c r="U27" s="69"/>
      <c r="V27" s="75" t="s">
        <v>569</v>
      </c>
      <c r="W27" s="75" t="s">
        <v>449</v>
      </c>
      <c r="X27" s="75"/>
      <c r="Y27" s="75"/>
      <c r="Z27" s="75"/>
      <c r="AA27" s="75"/>
      <c r="AB27" s="69"/>
      <c r="AC27" s="69"/>
      <c r="AD27" s="69"/>
      <c r="AE27" s="69" t="s">
        <v>471</v>
      </c>
      <c r="AF27" s="69" t="s">
        <v>451</v>
      </c>
      <c r="AG27" s="80" t="s">
        <v>574</v>
      </c>
      <c r="AH27" s="80" t="s">
        <v>575</v>
      </c>
      <c r="AI27" s="63" t="s">
        <v>576</v>
      </c>
      <c r="AJ27" s="83" t="s">
        <v>322</v>
      </c>
      <c r="AK27" s="88">
        <v>4</v>
      </c>
      <c r="AL27" s="88">
        <v>4.6</v>
      </c>
      <c r="AM27" s="89"/>
      <c r="AN27" s="89"/>
      <c r="AO27" s="92">
        <v>6.03666667</v>
      </c>
      <c r="AP27" s="89"/>
      <c r="AQ27" s="89">
        <v>3.85</v>
      </c>
      <c r="AR27" s="89">
        <v>5.8</v>
      </c>
      <c r="AS27" s="89">
        <v>6.57</v>
      </c>
      <c r="AT27" s="89">
        <f>AVERAGE(AQ27:AS27)</f>
        <v>5.40666666666667</v>
      </c>
      <c r="AU27" s="98">
        <f>(AT27-AO27)/AO27</f>
        <v>-0.104362231306261</v>
      </c>
      <c r="AV27" s="98">
        <f>(AT27-AL27)/AL27</f>
        <v>0.17536231884058</v>
      </c>
      <c r="AW27" s="89"/>
      <c r="AX27" s="89"/>
      <c r="AY27" s="89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</row>
    <row r="28" ht="93" hidden="1" spans="1:65">
      <c r="A28" s="58" t="s">
        <v>442</v>
      </c>
      <c r="B28" s="58" t="s">
        <v>36</v>
      </c>
      <c r="C28" s="58" t="s">
        <v>443</v>
      </c>
      <c r="D28" s="59">
        <v>27</v>
      </c>
      <c r="E28" s="59" t="s">
        <v>577</v>
      </c>
      <c r="F28" s="59" t="s">
        <v>578</v>
      </c>
      <c r="G28" s="60">
        <v>4.98666666666667</v>
      </c>
      <c r="H28" s="60">
        <v>1.06666666666667</v>
      </c>
      <c r="I28" s="60">
        <v>4.16</v>
      </c>
      <c r="J28" s="60">
        <v>4.1</v>
      </c>
      <c r="K28" s="69">
        <v>0.5</v>
      </c>
      <c r="L28" s="69"/>
      <c r="M28" s="69"/>
      <c r="N28" s="69" t="s">
        <v>445</v>
      </c>
      <c r="O28" s="69">
        <f t="shared" si="10"/>
        <v>3.2</v>
      </c>
      <c r="P28" s="69">
        <f t="shared" si="11"/>
        <v>2.8</v>
      </c>
      <c r="Q28" s="69">
        <f t="shared" si="12"/>
        <v>2.4</v>
      </c>
      <c r="R28" s="73">
        <v>2</v>
      </c>
      <c r="S28" s="69">
        <f t="shared" si="13"/>
        <v>1.6</v>
      </c>
      <c r="T28" s="69"/>
      <c r="U28" s="69" t="s">
        <v>562</v>
      </c>
      <c r="V28" s="75" t="s">
        <v>569</v>
      </c>
      <c r="W28" s="75" t="s">
        <v>449</v>
      </c>
      <c r="X28" s="75"/>
      <c r="Y28" s="75"/>
      <c r="Z28" s="75"/>
      <c r="AA28" s="75"/>
      <c r="AB28" s="69"/>
      <c r="AC28" s="69"/>
      <c r="AD28" s="69"/>
      <c r="AE28" s="69"/>
      <c r="AF28" s="69" t="s">
        <v>451</v>
      </c>
      <c r="AG28" s="80" t="s">
        <v>579</v>
      </c>
      <c r="AH28" s="80" t="s">
        <v>580</v>
      </c>
      <c r="AI28" s="63" t="s">
        <v>581</v>
      </c>
      <c r="AJ28" s="83" t="s">
        <v>322</v>
      </c>
      <c r="AK28" s="88">
        <v>1</v>
      </c>
      <c r="AL28" s="88">
        <v>1.2</v>
      </c>
      <c r="AM28" s="89"/>
      <c r="AN28" s="89"/>
      <c r="AO28" s="92">
        <v>3.05333333</v>
      </c>
      <c r="AP28" s="89"/>
      <c r="AQ28" s="89">
        <v>1.63</v>
      </c>
      <c r="AR28" s="89">
        <v>1.84</v>
      </c>
      <c r="AS28" s="89">
        <v>2.08</v>
      </c>
      <c r="AT28" s="89">
        <f>AVERAGE(AQ28:AS28)</f>
        <v>1.85</v>
      </c>
      <c r="AU28" s="98">
        <f>(AT28-AO28)/AO28</f>
        <v>-0.394104802831992</v>
      </c>
      <c r="AV28" s="98">
        <f>(AT28-AL28)/AL28</f>
        <v>0.541666666666667</v>
      </c>
      <c r="AW28" s="89"/>
      <c r="AX28" s="89"/>
      <c r="AY28" s="89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</row>
    <row r="29" ht="70" hidden="1" spans="1:65">
      <c r="A29" s="58" t="s">
        <v>442</v>
      </c>
      <c r="B29" s="58" t="s">
        <v>36</v>
      </c>
      <c r="C29" s="58" t="s">
        <v>443</v>
      </c>
      <c r="D29" s="59">
        <v>28</v>
      </c>
      <c r="E29" s="59" t="s">
        <v>582</v>
      </c>
      <c r="F29" s="59" t="s">
        <v>583</v>
      </c>
      <c r="G29" s="60">
        <v>5.77</v>
      </c>
      <c r="H29" s="60">
        <v>10.4766666666667</v>
      </c>
      <c r="I29" s="60">
        <v>5.37333333333333</v>
      </c>
      <c r="J29" s="60">
        <v>12.9333333333333</v>
      </c>
      <c r="K29" s="69">
        <v>1</v>
      </c>
      <c r="L29" s="69"/>
      <c r="M29" s="69" t="s">
        <v>445</v>
      </c>
      <c r="N29" s="69" t="s">
        <v>445</v>
      </c>
      <c r="O29" s="69">
        <f t="shared" si="10"/>
        <v>3.2</v>
      </c>
      <c r="P29" s="69">
        <f t="shared" si="11"/>
        <v>2.8</v>
      </c>
      <c r="Q29" s="69">
        <f t="shared" si="12"/>
        <v>2.4</v>
      </c>
      <c r="R29" s="73">
        <v>2</v>
      </c>
      <c r="S29" s="69">
        <f t="shared" si="13"/>
        <v>1.6</v>
      </c>
      <c r="T29" s="69"/>
      <c r="U29" s="69" t="s">
        <v>562</v>
      </c>
      <c r="V29" s="75" t="s">
        <v>448</v>
      </c>
      <c r="W29" s="75" t="s">
        <v>449</v>
      </c>
      <c r="X29" s="76" t="s">
        <v>450</v>
      </c>
      <c r="Y29" s="75"/>
      <c r="Z29" s="75"/>
      <c r="AA29" s="75"/>
      <c r="AB29" s="69"/>
      <c r="AC29" s="69"/>
      <c r="AD29" s="69"/>
      <c r="AE29" s="69"/>
      <c r="AF29" s="69" t="s">
        <v>451</v>
      </c>
      <c r="AG29" s="80" t="s">
        <v>584</v>
      </c>
      <c r="AH29" s="80" t="s">
        <v>580</v>
      </c>
      <c r="AI29" s="63" t="s">
        <v>585</v>
      </c>
      <c r="AJ29" s="83" t="s">
        <v>322</v>
      </c>
      <c r="AK29" s="88">
        <v>4</v>
      </c>
      <c r="AL29" s="88">
        <v>4.6</v>
      </c>
      <c r="AM29" s="89"/>
      <c r="AN29" s="89"/>
      <c r="AO29" s="92">
        <v>4.39333333</v>
      </c>
      <c r="AP29" s="89"/>
      <c r="AQ29" s="89">
        <v>2.89</v>
      </c>
      <c r="AR29" s="89">
        <v>1.74</v>
      </c>
      <c r="AS29" s="89">
        <v>1.84</v>
      </c>
      <c r="AT29" s="89">
        <f>AVERAGE(AQ29:AS29)</f>
        <v>2.15666666666667</v>
      </c>
      <c r="AU29" s="98">
        <f>(AT29-AO29)/AO29</f>
        <v>-0.509104703724662</v>
      </c>
      <c r="AV29" s="98">
        <f>(AT29-AL29)/AL29</f>
        <v>-0.531159420289854</v>
      </c>
      <c r="AW29" s="89"/>
      <c r="AX29" s="89"/>
      <c r="AY29" s="89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</row>
    <row r="30" ht="70" hidden="1" spans="1:65">
      <c r="A30" s="58" t="s">
        <v>442</v>
      </c>
      <c r="B30" s="58" t="s">
        <v>36</v>
      </c>
      <c r="C30" s="58" t="s">
        <v>443</v>
      </c>
      <c r="D30" s="59">
        <v>29</v>
      </c>
      <c r="E30" s="59" t="s">
        <v>586</v>
      </c>
      <c r="F30" s="59" t="s">
        <v>587</v>
      </c>
      <c r="G30" s="60">
        <v>2.52666666666667</v>
      </c>
      <c r="H30" s="60">
        <v>2.75833333333333</v>
      </c>
      <c r="I30" s="60">
        <v>2.57333333333333</v>
      </c>
      <c r="J30" s="60">
        <v>2.31333333333333</v>
      </c>
      <c r="K30" s="69">
        <v>0.5</v>
      </c>
      <c r="L30" s="69"/>
      <c r="M30" s="69"/>
      <c r="N30" s="69" t="s">
        <v>445</v>
      </c>
      <c r="O30" s="69">
        <f t="shared" si="10"/>
        <v>3.52</v>
      </c>
      <c r="P30" s="69">
        <f t="shared" si="11"/>
        <v>3.08</v>
      </c>
      <c r="Q30" s="69">
        <f t="shared" si="12"/>
        <v>2.64</v>
      </c>
      <c r="R30" s="73">
        <v>2.2</v>
      </c>
      <c r="S30" s="69">
        <f t="shared" si="13"/>
        <v>1.76</v>
      </c>
      <c r="T30" s="69" t="s">
        <v>588</v>
      </c>
      <c r="U30" s="69" t="s">
        <v>589</v>
      </c>
      <c r="V30" s="75" t="s">
        <v>498</v>
      </c>
      <c r="W30" s="75" t="s">
        <v>449</v>
      </c>
      <c r="X30" s="75"/>
      <c r="Y30" s="75"/>
      <c r="Z30" s="75"/>
      <c r="AA30" s="75"/>
      <c r="AB30" s="69"/>
      <c r="AC30" s="69"/>
      <c r="AD30" s="69">
        <v>1.5</v>
      </c>
      <c r="AE30" s="69"/>
      <c r="AF30" s="69" t="s">
        <v>451</v>
      </c>
      <c r="AG30" s="80"/>
      <c r="AH30" s="63" t="s">
        <v>590</v>
      </c>
      <c r="AI30" s="63" t="s">
        <v>591</v>
      </c>
      <c r="AJ30" s="81" t="s">
        <v>273</v>
      </c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96"/>
      <c r="AV30" s="96"/>
      <c r="AW30" s="96"/>
      <c r="AX30" s="96"/>
      <c r="AY30" s="96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</row>
    <row r="31" ht="47" hidden="1" spans="1:65">
      <c r="A31" s="58" t="s">
        <v>442</v>
      </c>
      <c r="B31" s="58" t="s">
        <v>36</v>
      </c>
      <c r="C31" s="58" t="s">
        <v>443</v>
      </c>
      <c r="D31" s="59">
        <v>30</v>
      </c>
      <c r="E31" s="59" t="s">
        <v>592</v>
      </c>
      <c r="F31" s="59" t="s">
        <v>593</v>
      </c>
      <c r="G31" s="60">
        <v>1.28</v>
      </c>
      <c r="H31" s="60">
        <v>0.642666666666667</v>
      </c>
      <c r="I31" s="60">
        <v>1.66</v>
      </c>
      <c r="J31" s="60">
        <v>1.34466666666667</v>
      </c>
      <c r="K31" s="69">
        <v>0.5</v>
      </c>
      <c r="L31" s="69"/>
      <c r="M31" s="69"/>
      <c r="N31" s="69" t="s">
        <v>445</v>
      </c>
      <c r="O31" s="69">
        <f t="shared" si="10"/>
        <v>3.2</v>
      </c>
      <c r="P31" s="69">
        <f t="shared" si="11"/>
        <v>2.8</v>
      </c>
      <c r="Q31" s="69">
        <f t="shared" si="12"/>
        <v>2.4</v>
      </c>
      <c r="R31" s="73">
        <v>2</v>
      </c>
      <c r="S31" s="69">
        <f t="shared" si="13"/>
        <v>1.6</v>
      </c>
      <c r="T31" s="69"/>
      <c r="U31" s="69" t="s">
        <v>589</v>
      </c>
      <c r="V31" s="75" t="s">
        <v>498</v>
      </c>
      <c r="W31" s="75" t="s">
        <v>449</v>
      </c>
      <c r="X31" s="76" t="s">
        <v>450</v>
      </c>
      <c r="Y31" s="75"/>
      <c r="Z31" s="75"/>
      <c r="AA31" s="75"/>
      <c r="AB31" s="69"/>
      <c r="AC31" s="69"/>
      <c r="AD31" s="69">
        <v>1.5</v>
      </c>
      <c r="AE31" s="69"/>
      <c r="AF31" s="69" t="s">
        <v>451</v>
      </c>
      <c r="AG31" s="80"/>
      <c r="AH31" s="63" t="s">
        <v>594</v>
      </c>
      <c r="AI31" s="63" t="s">
        <v>595</v>
      </c>
      <c r="AJ31" s="81" t="s">
        <v>273</v>
      </c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96"/>
      <c r="AV31" s="96"/>
      <c r="AW31" s="96"/>
      <c r="AX31" s="96"/>
      <c r="AY31" s="96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</row>
    <row r="32" ht="70" hidden="1" spans="1:65">
      <c r="A32" s="58" t="s">
        <v>442</v>
      </c>
      <c r="B32" s="58" t="s">
        <v>36</v>
      </c>
      <c r="C32" s="58" t="s">
        <v>443</v>
      </c>
      <c r="D32" s="59">
        <v>31</v>
      </c>
      <c r="E32" s="59" t="s">
        <v>596</v>
      </c>
      <c r="F32" s="59" t="s">
        <v>597</v>
      </c>
      <c r="G32" s="60">
        <v>1.21666666666667</v>
      </c>
      <c r="H32" s="60">
        <v>0.491333333333333</v>
      </c>
      <c r="I32" s="60">
        <v>1.16666666666667</v>
      </c>
      <c r="J32" s="60">
        <v>1.04933333333333</v>
      </c>
      <c r="K32" s="69">
        <v>0.5</v>
      </c>
      <c r="L32" s="69"/>
      <c r="M32" s="69"/>
      <c r="N32" s="69"/>
      <c r="O32" s="69">
        <f t="shared" si="10"/>
        <v>1.6</v>
      </c>
      <c r="P32" s="69">
        <f t="shared" si="11"/>
        <v>1.4</v>
      </c>
      <c r="Q32" s="69">
        <f t="shared" si="12"/>
        <v>1.2</v>
      </c>
      <c r="R32" s="73">
        <v>1</v>
      </c>
      <c r="S32" s="69">
        <f t="shared" si="13"/>
        <v>0.8</v>
      </c>
      <c r="T32" s="69"/>
      <c r="U32" s="69" t="s">
        <v>482</v>
      </c>
      <c r="V32" s="75" t="s">
        <v>536</v>
      </c>
      <c r="W32" s="75" t="s">
        <v>449</v>
      </c>
      <c r="X32" s="75"/>
      <c r="Y32" s="75"/>
      <c r="Z32" s="75"/>
      <c r="AA32" s="75"/>
      <c r="AB32" s="69"/>
      <c r="AC32" s="69"/>
      <c r="AD32" s="69">
        <v>0.65</v>
      </c>
      <c r="AE32" s="69"/>
      <c r="AF32" s="69" t="s">
        <v>451</v>
      </c>
      <c r="AG32" s="80"/>
      <c r="AH32" s="80" t="s">
        <v>598</v>
      </c>
      <c r="AI32" s="63" t="s">
        <v>599</v>
      </c>
      <c r="AJ32" s="81" t="s">
        <v>273</v>
      </c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96"/>
      <c r="AV32" s="96"/>
      <c r="AW32" s="96"/>
      <c r="AX32" s="96"/>
      <c r="AY32" s="96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</row>
    <row r="33" ht="93" hidden="1" spans="1:65">
      <c r="A33" s="58" t="s">
        <v>442</v>
      </c>
      <c r="B33" s="58" t="s">
        <v>36</v>
      </c>
      <c r="C33" s="58" t="s">
        <v>443</v>
      </c>
      <c r="D33" s="59">
        <v>32</v>
      </c>
      <c r="E33" s="59" t="s">
        <v>600</v>
      </c>
      <c r="F33" s="59" t="s">
        <v>601</v>
      </c>
      <c r="G33" s="60"/>
      <c r="H33" s="60">
        <v>2.933</v>
      </c>
      <c r="I33" s="60"/>
      <c r="J33" s="60"/>
      <c r="K33" s="69">
        <v>0.5</v>
      </c>
      <c r="L33" s="69"/>
      <c r="M33" s="69"/>
      <c r="N33" s="69" t="s">
        <v>445</v>
      </c>
      <c r="O33" s="69">
        <f t="shared" si="10"/>
        <v>5.28</v>
      </c>
      <c r="P33" s="69">
        <f t="shared" si="11"/>
        <v>4.62</v>
      </c>
      <c r="Q33" s="69">
        <f t="shared" si="12"/>
        <v>3.96</v>
      </c>
      <c r="R33" s="73">
        <v>3.3</v>
      </c>
      <c r="S33" s="69">
        <f t="shared" si="13"/>
        <v>2.64</v>
      </c>
      <c r="T33" s="69"/>
      <c r="U33" s="69" t="s">
        <v>589</v>
      </c>
      <c r="V33" s="75" t="s">
        <v>498</v>
      </c>
      <c r="W33" s="75"/>
      <c r="X33" s="75"/>
      <c r="Y33" s="75"/>
      <c r="Z33" s="75"/>
      <c r="AA33" s="75"/>
      <c r="AB33" s="69"/>
      <c r="AC33" s="69"/>
      <c r="AD33" s="69"/>
      <c r="AE33" s="69"/>
      <c r="AF33" s="69" t="s">
        <v>451</v>
      </c>
      <c r="AG33" s="80"/>
      <c r="AH33" s="63" t="s">
        <v>602</v>
      </c>
      <c r="AI33" s="63" t="s">
        <v>603</v>
      </c>
      <c r="AJ33" s="81" t="s">
        <v>273</v>
      </c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96"/>
      <c r="AV33" s="96"/>
      <c r="AW33" s="96"/>
      <c r="AX33" s="96"/>
      <c r="AY33" s="96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</row>
    <row r="34" ht="70" hidden="1" spans="1:65">
      <c r="A34" s="58" t="s">
        <v>442</v>
      </c>
      <c r="B34" s="58" t="s">
        <v>36</v>
      </c>
      <c r="C34" s="58" t="s">
        <v>443</v>
      </c>
      <c r="D34" s="59">
        <v>33</v>
      </c>
      <c r="E34" s="59" t="s">
        <v>604</v>
      </c>
      <c r="F34" s="59" t="s">
        <v>604</v>
      </c>
      <c r="G34" s="60"/>
      <c r="H34" s="60"/>
      <c r="I34" s="60"/>
      <c r="J34" s="60"/>
      <c r="K34" s="69">
        <v>0.5</v>
      </c>
      <c r="L34" s="69"/>
      <c r="M34" s="69"/>
      <c r="N34" s="69" t="s">
        <v>445</v>
      </c>
      <c r="O34" s="69"/>
      <c r="P34" s="69"/>
      <c r="Q34" s="69"/>
      <c r="R34" s="69"/>
      <c r="S34" s="69"/>
      <c r="T34" s="69"/>
      <c r="U34" s="69" t="s">
        <v>530</v>
      </c>
      <c r="V34" s="75" t="s">
        <v>536</v>
      </c>
      <c r="W34" s="75"/>
      <c r="X34" s="75"/>
      <c r="Y34" s="75"/>
      <c r="Z34" s="75"/>
      <c r="AA34" s="75"/>
      <c r="AB34" s="69"/>
      <c r="AC34" s="69"/>
      <c r="AD34" s="69"/>
      <c r="AE34" s="69"/>
      <c r="AF34" s="69" t="s">
        <v>451</v>
      </c>
      <c r="AG34" s="80"/>
      <c r="AH34" s="63" t="s">
        <v>605</v>
      </c>
      <c r="AI34" s="63" t="s">
        <v>606</v>
      </c>
      <c r="AJ34" s="81" t="s">
        <v>273</v>
      </c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96"/>
      <c r="AV34" s="96"/>
      <c r="AW34" s="96"/>
      <c r="AX34" s="96"/>
      <c r="AY34" s="96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</row>
    <row r="35" ht="47" hidden="1" spans="1:65">
      <c r="A35" s="58" t="s">
        <v>442</v>
      </c>
      <c r="B35" s="58" t="s">
        <v>36</v>
      </c>
      <c r="C35" s="58" t="s">
        <v>443</v>
      </c>
      <c r="D35" s="59">
        <v>34</v>
      </c>
      <c r="E35" s="61" t="s">
        <v>607</v>
      </c>
      <c r="F35" s="61" t="s">
        <v>607</v>
      </c>
      <c r="G35" s="62"/>
      <c r="H35" s="62">
        <v>44.3976666666667</v>
      </c>
      <c r="I35" s="62"/>
      <c r="J35" s="62">
        <v>47.6766666666667</v>
      </c>
      <c r="K35" s="69">
        <v>2</v>
      </c>
      <c r="L35" s="69"/>
      <c r="M35" s="69"/>
      <c r="N35" s="69" t="s">
        <v>445</v>
      </c>
      <c r="O35" s="69">
        <f t="shared" ref="O35:O66" si="14">R35*1.6</f>
        <v>111.2496</v>
      </c>
      <c r="P35" s="69">
        <f t="shared" ref="P35:P66" si="15">R35*1.4</f>
        <v>97.3434</v>
      </c>
      <c r="Q35" s="69">
        <f t="shared" ref="Q35:Q66" si="16">R35*1.2</f>
        <v>83.4372</v>
      </c>
      <c r="R35" s="73">
        <v>69.531</v>
      </c>
      <c r="S35" s="69">
        <f t="shared" ref="S35:S52" si="17">R35*0.8</f>
        <v>55.6248</v>
      </c>
      <c r="T35" s="69"/>
      <c r="U35" s="69" t="s">
        <v>608</v>
      </c>
      <c r="V35" s="75" t="s">
        <v>536</v>
      </c>
      <c r="W35" s="75"/>
      <c r="X35" s="75"/>
      <c r="Y35" s="75"/>
      <c r="Z35" s="75"/>
      <c r="AA35" s="75"/>
      <c r="AB35" s="69"/>
      <c r="AC35" s="69"/>
      <c r="AD35" s="69"/>
      <c r="AE35" s="69"/>
      <c r="AF35" s="69" t="s">
        <v>451</v>
      </c>
      <c r="AG35" s="80"/>
      <c r="AH35" s="80" t="s">
        <v>609</v>
      </c>
      <c r="AI35" s="63" t="s">
        <v>610</v>
      </c>
      <c r="AJ35" s="82" t="s">
        <v>273</v>
      </c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97"/>
      <c r="AV35" s="97"/>
      <c r="AW35" s="97"/>
      <c r="AX35" s="97"/>
      <c r="AY35" s="97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</row>
    <row r="36" ht="70" hidden="1" spans="1:65">
      <c r="A36" s="58" t="s">
        <v>442</v>
      </c>
      <c r="B36" s="58" t="s">
        <v>36</v>
      </c>
      <c r="C36" s="58" t="s">
        <v>402</v>
      </c>
      <c r="D36" s="59">
        <v>35</v>
      </c>
      <c r="E36" s="63" t="s">
        <v>611</v>
      </c>
      <c r="F36" s="63" t="s">
        <v>612</v>
      </c>
      <c r="G36" s="64">
        <v>2.46</v>
      </c>
      <c r="H36" s="64">
        <v>1.70333333333333</v>
      </c>
      <c r="I36" s="64">
        <v>3.22666666666667</v>
      </c>
      <c r="J36" s="64">
        <v>1.92666666666667</v>
      </c>
      <c r="K36" s="70">
        <v>1.5</v>
      </c>
      <c r="L36" s="70"/>
      <c r="M36" s="69"/>
      <c r="N36" s="69"/>
      <c r="O36" s="69">
        <f t="shared" si="14"/>
        <v>2.4</v>
      </c>
      <c r="P36" s="69">
        <f t="shared" si="15"/>
        <v>2.1</v>
      </c>
      <c r="Q36" s="69">
        <f t="shared" si="16"/>
        <v>1.8</v>
      </c>
      <c r="R36" s="73">
        <v>1.5</v>
      </c>
      <c r="S36" s="69">
        <f t="shared" si="17"/>
        <v>1.2</v>
      </c>
      <c r="T36" s="69"/>
      <c r="U36" s="69" t="s">
        <v>482</v>
      </c>
      <c r="V36" s="75" t="s">
        <v>448</v>
      </c>
      <c r="W36" s="75" t="s">
        <v>449</v>
      </c>
      <c r="X36" s="76" t="s">
        <v>450</v>
      </c>
      <c r="Y36" s="75"/>
      <c r="Z36" s="75"/>
      <c r="AA36" s="75"/>
      <c r="AB36" s="69"/>
      <c r="AC36" s="69"/>
      <c r="AD36" s="69">
        <v>0.5</v>
      </c>
      <c r="AE36" s="69"/>
      <c r="AF36" s="69" t="s">
        <v>451</v>
      </c>
      <c r="AG36" s="80" t="s">
        <v>613</v>
      </c>
      <c r="AH36" s="80" t="s">
        <v>575</v>
      </c>
      <c r="AI36" s="85" t="s">
        <v>614</v>
      </c>
      <c r="AJ36" s="83" t="s">
        <v>322</v>
      </c>
      <c r="AK36" s="88">
        <v>2</v>
      </c>
      <c r="AL36" s="88">
        <v>2.4</v>
      </c>
      <c r="AM36" s="89"/>
      <c r="AN36" s="89"/>
      <c r="AO36" s="92">
        <v>0.61333333</v>
      </c>
      <c r="AP36" s="89"/>
      <c r="AQ36" s="89">
        <v>0.1</v>
      </c>
      <c r="AR36" s="89">
        <v>0.92</v>
      </c>
      <c r="AS36" s="89">
        <v>1.18</v>
      </c>
      <c r="AT36" s="89">
        <f>AVERAGE(AQ36:AS36)</f>
        <v>0.733333333333333</v>
      </c>
      <c r="AU36" s="98">
        <f>(AT36-AO36)/AO36</f>
        <v>0.195652180411153</v>
      </c>
      <c r="AV36" s="98">
        <f>(AT36-AL36)/AL36</f>
        <v>-0.694444444444445</v>
      </c>
      <c r="AW36" s="89"/>
      <c r="AX36" s="89"/>
      <c r="AY36" s="89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</row>
    <row r="37" ht="70" hidden="1" spans="1:65">
      <c r="A37" s="58" t="s">
        <v>442</v>
      </c>
      <c r="B37" s="58" t="s">
        <v>36</v>
      </c>
      <c r="C37" s="58" t="s">
        <v>546</v>
      </c>
      <c r="D37" s="59">
        <v>36</v>
      </c>
      <c r="E37" s="63" t="s">
        <v>615</v>
      </c>
      <c r="F37" s="63" t="s">
        <v>616</v>
      </c>
      <c r="G37" s="64"/>
      <c r="H37" s="64">
        <v>9.32333333333333</v>
      </c>
      <c r="I37" s="64"/>
      <c r="J37" s="64">
        <v>4.79</v>
      </c>
      <c r="K37" s="70">
        <v>1.5</v>
      </c>
      <c r="L37" s="70"/>
      <c r="M37" s="69"/>
      <c r="N37" s="69"/>
      <c r="O37" s="69">
        <f t="shared" si="14"/>
        <v>6.72</v>
      </c>
      <c r="P37" s="69">
        <f t="shared" si="15"/>
        <v>5.88</v>
      </c>
      <c r="Q37" s="69">
        <f t="shared" si="16"/>
        <v>5.04</v>
      </c>
      <c r="R37" s="73">
        <v>4.2</v>
      </c>
      <c r="S37" s="69">
        <f t="shared" si="17"/>
        <v>3.36</v>
      </c>
      <c r="T37" s="69"/>
      <c r="U37" s="69" t="s">
        <v>482</v>
      </c>
      <c r="V37" s="75" t="s">
        <v>536</v>
      </c>
      <c r="W37" s="75"/>
      <c r="X37" s="75"/>
      <c r="Y37" s="75"/>
      <c r="Z37" s="75"/>
      <c r="AA37" s="75"/>
      <c r="AB37" s="69"/>
      <c r="AC37" s="69"/>
      <c r="AD37" s="69"/>
      <c r="AE37" s="69"/>
      <c r="AF37" s="69" t="s">
        <v>451</v>
      </c>
      <c r="AG37" s="80" t="s">
        <v>617</v>
      </c>
      <c r="AH37" s="80" t="s">
        <v>575</v>
      </c>
      <c r="AI37" s="85" t="s">
        <v>618</v>
      </c>
      <c r="AJ37" s="83" t="s">
        <v>322</v>
      </c>
      <c r="AK37" s="88">
        <v>7</v>
      </c>
      <c r="AL37" s="88">
        <v>8</v>
      </c>
      <c r="AM37" s="89"/>
      <c r="AN37" s="89"/>
      <c r="AO37" s="92">
        <v>3.03666667</v>
      </c>
      <c r="AP37" s="89"/>
      <c r="AQ37" s="89">
        <v>3.97</v>
      </c>
      <c r="AR37" s="89">
        <v>3.08</v>
      </c>
      <c r="AS37" s="89">
        <v>3.19</v>
      </c>
      <c r="AT37" s="89">
        <f>AVERAGE(AQ37:AS37)</f>
        <v>3.41333333333333</v>
      </c>
      <c r="AU37" s="98">
        <f>(AT37-AO37)/AO37</f>
        <v>0.124039515780418</v>
      </c>
      <c r="AV37" s="98">
        <f>(AT37-AL37)/AL37</f>
        <v>-0.573333333333334</v>
      </c>
      <c r="AW37" s="89"/>
      <c r="AX37" s="89"/>
      <c r="AY37" s="89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</row>
    <row r="38" ht="70" hidden="1" spans="1:65">
      <c r="A38" s="58" t="s">
        <v>442</v>
      </c>
      <c r="B38" s="58" t="s">
        <v>36</v>
      </c>
      <c r="C38" s="58" t="s">
        <v>402</v>
      </c>
      <c r="D38" s="59">
        <v>37</v>
      </c>
      <c r="E38" s="63" t="s">
        <v>619</v>
      </c>
      <c r="F38" s="63" t="s">
        <v>620</v>
      </c>
      <c r="G38" s="64">
        <v>3.07666666666667</v>
      </c>
      <c r="H38" s="64">
        <v>3.87933333333333</v>
      </c>
      <c r="I38" s="64" t="s">
        <v>621</v>
      </c>
      <c r="J38" s="64"/>
      <c r="K38" s="70">
        <v>1.5</v>
      </c>
      <c r="L38" s="70" t="s">
        <v>29</v>
      </c>
      <c r="M38" s="69"/>
      <c r="N38" s="69"/>
      <c r="O38" s="69">
        <f t="shared" si="14"/>
        <v>8</v>
      </c>
      <c r="P38" s="69">
        <f t="shared" si="15"/>
        <v>7</v>
      </c>
      <c r="Q38" s="69">
        <f t="shared" si="16"/>
        <v>6</v>
      </c>
      <c r="R38" s="73">
        <v>5</v>
      </c>
      <c r="S38" s="69">
        <f t="shared" si="17"/>
        <v>4</v>
      </c>
      <c r="T38" s="69"/>
      <c r="U38" s="69" t="s">
        <v>446</v>
      </c>
      <c r="V38" s="75" t="s">
        <v>536</v>
      </c>
      <c r="W38" s="75" t="s">
        <v>449</v>
      </c>
      <c r="X38" s="75"/>
      <c r="Y38" s="75"/>
      <c r="Z38" s="75"/>
      <c r="AA38" s="75"/>
      <c r="AB38" s="69"/>
      <c r="AC38" s="69"/>
      <c r="AD38" s="69"/>
      <c r="AE38" s="69"/>
      <c r="AF38" s="69" t="s">
        <v>451</v>
      </c>
      <c r="AG38" s="80" t="s">
        <v>622</v>
      </c>
      <c r="AH38" s="80" t="s">
        <v>575</v>
      </c>
      <c r="AI38" s="85" t="s">
        <v>623</v>
      </c>
      <c r="AJ38" s="83" t="s">
        <v>322</v>
      </c>
      <c r="AK38" s="88">
        <v>5</v>
      </c>
      <c r="AL38" s="88">
        <v>5.75</v>
      </c>
      <c r="AM38" s="89"/>
      <c r="AN38" s="89"/>
      <c r="AO38" s="92">
        <v>1.82833333</v>
      </c>
      <c r="AP38" s="89"/>
      <c r="AQ38" s="89">
        <v>1.316</v>
      </c>
      <c r="AR38" s="89">
        <v>1.789</v>
      </c>
      <c r="AS38" s="89">
        <v>1.88</v>
      </c>
      <c r="AT38" s="89">
        <f>AVERAGE(AQ38:AS38)</f>
        <v>1.66166666666667</v>
      </c>
      <c r="AU38" s="98">
        <f>(AT38-AO38)/AO38</f>
        <v>-0.0911577011689294</v>
      </c>
      <c r="AV38" s="98">
        <f>(AT38-AL38)/AL38</f>
        <v>-0.711014492753623</v>
      </c>
      <c r="AW38" s="89"/>
      <c r="AX38" s="89"/>
      <c r="AY38" s="89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</row>
    <row r="39" ht="70" hidden="1" spans="1:65">
      <c r="A39" s="58" t="s">
        <v>442</v>
      </c>
      <c r="B39" s="58" t="s">
        <v>36</v>
      </c>
      <c r="C39" s="58" t="s">
        <v>402</v>
      </c>
      <c r="D39" s="59">
        <v>38</v>
      </c>
      <c r="E39" s="63" t="s">
        <v>624</v>
      </c>
      <c r="F39" s="63" t="s">
        <v>625</v>
      </c>
      <c r="G39" s="64">
        <v>6.84</v>
      </c>
      <c r="H39" s="64">
        <v>10.007</v>
      </c>
      <c r="I39" s="64" t="s">
        <v>621</v>
      </c>
      <c r="J39" s="64"/>
      <c r="K39" s="70">
        <v>1.5</v>
      </c>
      <c r="L39" s="70" t="s">
        <v>29</v>
      </c>
      <c r="M39" s="69"/>
      <c r="N39" s="69"/>
      <c r="O39" s="69">
        <f t="shared" si="14"/>
        <v>24</v>
      </c>
      <c r="P39" s="69">
        <f t="shared" si="15"/>
        <v>21</v>
      </c>
      <c r="Q39" s="69">
        <f t="shared" si="16"/>
        <v>18</v>
      </c>
      <c r="R39" s="73">
        <v>15</v>
      </c>
      <c r="S39" s="69">
        <f t="shared" si="17"/>
        <v>12</v>
      </c>
      <c r="T39" s="69"/>
      <c r="U39" s="69" t="s">
        <v>446</v>
      </c>
      <c r="V39" s="75" t="s">
        <v>569</v>
      </c>
      <c r="W39" s="75" t="s">
        <v>449</v>
      </c>
      <c r="X39" s="75"/>
      <c r="Y39" s="75"/>
      <c r="Z39" s="75"/>
      <c r="AA39" s="75"/>
      <c r="AB39" s="69"/>
      <c r="AC39" s="69"/>
      <c r="AD39" s="69"/>
      <c r="AE39" s="69"/>
      <c r="AF39" s="69" t="s">
        <v>451</v>
      </c>
      <c r="AG39" s="63" t="s">
        <v>626</v>
      </c>
      <c r="AH39" s="80" t="s">
        <v>575</v>
      </c>
      <c r="AI39" s="85" t="s">
        <v>627</v>
      </c>
      <c r="AJ39" s="83" t="s">
        <v>322</v>
      </c>
      <c r="AK39" s="88">
        <v>13</v>
      </c>
      <c r="AL39" s="88">
        <v>13.65</v>
      </c>
      <c r="AM39" s="89"/>
      <c r="AN39" s="89"/>
      <c r="AO39" s="92">
        <v>11.537</v>
      </c>
      <c r="AP39" s="89"/>
      <c r="AQ39" s="89">
        <v>10.045</v>
      </c>
      <c r="AR39" s="89">
        <v>11.29</v>
      </c>
      <c r="AS39" s="89">
        <v>10.22</v>
      </c>
      <c r="AT39" s="89">
        <f>AVERAGE(AQ39:AS39)</f>
        <v>10.5183333333333</v>
      </c>
      <c r="AU39" s="98">
        <f>(AT39-AO39)/AO39</f>
        <v>-0.0882956285573952</v>
      </c>
      <c r="AV39" s="98">
        <f>(AT39-AL39)/AL39</f>
        <v>-0.229426129426132</v>
      </c>
      <c r="AW39" s="89"/>
      <c r="AX39" s="89"/>
      <c r="AY39" s="89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</row>
    <row r="40" ht="47" hidden="1" spans="1:65">
      <c r="A40" s="58" t="s">
        <v>442</v>
      </c>
      <c r="B40" s="58" t="s">
        <v>36</v>
      </c>
      <c r="C40" s="58" t="s">
        <v>443</v>
      </c>
      <c r="D40" s="59">
        <v>39</v>
      </c>
      <c r="E40" s="61" t="s">
        <v>628</v>
      </c>
      <c r="F40" s="61" t="s">
        <v>628</v>
      </c>
      <c r="G40" s="62">
        <v>2.69333333333333</v>
      </c>
      <c r="H40" s="62">
        <v>0.859333333333333</v>
      </c>
      <c r="I40" s="62">
        <v>1.58</v>
      </c>
      <c r="J40" s="62">
        <v>0.868666666666667</v>
      </c>
      <c r="K40" s="69">
        <v>0.5</v>
      </c>
      <c r="L40" s="69"/>
      <c r="M40" s="69"/>
      <c r="N40" s="69" t="s">
        <v>445</v>
      </c>
      <c r="O40" s="69">
        <f t="shared" si="14"/>
        <v>2.56</v>
      </c>
      <c r="P40" s="69">
        <f t="shared" si="15"/>
        <v>2.24</v>
      </c>
      <c r="Q40" s="69">
        <f t="shared" si="16"/>
        <v>1.92</v>
      </c>
      <c r="R40" s="73">
        <v>1.6</v>
      </c>
      <c r="S40" s="69">
        <f t="shared" si="17"/>
        <v>1.28</v>
      </c>
      <c r="T40" s="69"/>
      <c r="U40" s="69" t="s">
        <v>525</v>
      </c>
      <c r="V40" s="75" t="s">
        <v>483</v>
      </c>
      <c r="W40" s="75" t="s">
        <v>449</v>
      </c>
      <c r="X40" s="75"/>
      <c r="Y40" s="75"/>
      <c r="Z40" s="75"/>
      <c r="AA40" s="75"/>
      <c r="AB40" s="69"/>
      <c r="AC40" s="69"/>
      <c r="AD40" s="69">
        <v>0.95</v>
      </c>
      <c r="AE40" s="69"/>
      <c r="AF40" s="69" t="s">
        <v>451</v>
      </c>
      <c r="AG40" s="80"/>
      <c r="AH40" s="80" t="s">
        <v>629</v>
      </c>
      <c r="AI40" s="63" t="s">
        <v>630</v>
      </c>
      <c r="AJ40" s="82" t="s">
        <v>273</v>
      </c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97"/>
      <c r="AV40" s="97"/>
      <c r="AW40" s="97"/>
      <c r="AX40" s="97"/>
      <c r="AY40" s="97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</row>
    <row r="41" ht="93" hidden="1" spans="1:65">
      <c r="A41" s="58" t="s">
        <v>442</v>
      </c>
      <c r="B41" s="58" t="s">
        <v>36</v>
      </c>
      <c r="C41" s="58" t="s">
        <v>443</v>
      </c>
      <c r="D41" s="59">
        <v>40</v>
      </c>
      <c r="E41" s="61" t="s">
        <v>631</v>
      </c>
      <c r="F41" s="61" t="s">
        <v>632</v>
      </c>
      <c r="G41" s="62"/>
      <c r="H41" s="62"/>
      <c r="I41" s="62"/>
      <c r="J41" s="62"/>
      <c r="K41" s="69">
        <v>1</v>
      </c>
      <c r="L41" s="69"/>
      <c r="M41" s="69"/>
      <c r="N41" s="69" t="s">
        <v>445</v>
      </c>
      <c r="O41" s="69">
        <f t="shared" si="14"/>
        <v>4.8</v>
      </c>
      <c r="P41" s="69">
        <f t="shared" si="15"/>
        <v>4.2</v>
      </c>
      <c r="Q41" s="69">
        <f t="shared" si="16"/>
        <v>3.6</v>
      </c>
      <c r="R41" s="73">
        <v>3</v>
      </c>
      <c r="S41" s="69">
        <f t="shared" si="17"/>
        <v>2.4</v>
      </c>
      <c r="T41" s="69"/>
      <c r="U41" s="69" t="s">
        <v>525</v>
      </c>
      <c r="V41" s="75" t="s">
        <v>554</v>
      </c>
      <c r="W41" s="75"/>
      <c r="X41" s="75"/>
      <c r="Y41" s="75"/>
      <c r="Z41" s="75"/>
      <c r="AA41" s="75"/>
      <c r="AB41" s="69"/>
      <c r="AC41" s="69"/>
      <c r="AD41" s="69"/>
      <c r="AE41" s="69" t="s">
        <v>471</v>
      </c>
      <c r="AF41" s="69" t="s">
        <v>451</v>
      </c>
      <c r="AG41" s="80" t="s">
        <v>633</v>
      </c>
      <c r="AH41" s="80" t="s">
        <v>634</v>
      </c>
      <c r="AI41" s="63" t="s">
        <v>635</v>
      </c>
      <c r="AJ41" s="83" t="s">
        <v>322</v>
      </c>
      <c r="AK41" s="88" t="s">
        <v>31</v>
      </c>
      <c r="AL41" s="88" t="s">
        <v>31</v>
      </c>
      <c r="AM41" s="89"/>
      <c r="AN41" s="89"/>
      <c r="AO41" s="92">
        <v>5.00333333</v>
      </c>
      <c r="AP41" s="89"/>
      <c r="AQ41" s="89">
        <v>4.5</v>
      </c>
      <c r="AR41" s="89">
        <v>5.09</v>
      </c>
      <c r="AS41" s="89">
        <v>5.11</v>
      </c>
      <c r="AT41" s="89">
        <f>AVERAGE(AQ41:AS41)</f>
        <v>4.9</v>
      </c>
      <c r="AU41" s="98">
        <f>(AT41-AO41)/AO41</f>
        <v>-0.0206528974154918</v>
      </c>
      <c r="AV41" s="98" t="e">
        <f>(AT41-AL41)/AL41</f>
        <v>#VALUE!</v>
      </c>
      <c r="AW41" s="89"/>
      <c r="AX41" s="89"/>
      <c r="AY41" s="89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</row>
    <row r="42" ht="93" hidden="1" spans="1:65">
      <c r="A42" s="58" t="s">
        <v>442</v>
      </c>
      <c r="B42" s="58" t="s">
        <v>36</v>
      </c>
      <c r="C42" s="58" t="s">
        <v>443</v>
      </c>
      <c r="D42" s="59">
        <v>41</v>
      </c>
      <c r="E42" s="61" t="s">
        <v>636</v>
      </c>
      <c r="F42" s="61" t="s">
        <v>637</v>
      </c>
      <c r="G42" s="62">
        <v>2.94333333333333</v>
      </c>
      <c r="H42" s="62"/>
      <c r="I42" s="62">
        <v>2.1</v>
      </c>
      <c r="J42" s="62"/>
      <c r="K42" s="69">
        <v>1</v>
      </c>
      <c r="L42" s="69" t="s">
        <v>638</v>
      </c>
      <c r="M42" s="72"/>
      <c r="N42" s="69" t="s">
        <v>445</v>
      </c>
      <c r="O42" s="69">
        <f t="shared" si="14"/>
        <v>4</v>
      </c>
      <c r="P42" s="69">
        <f t="shared" si="15"/>
        <v>3.5</v>
      </c>
      <c r="Q42" s="69">
        <f t="shared" si="16"/>
        <v>3</v>
      </c>
      <c r="R42" s="73">
        <v>2.5</v>
      </c>
      <c r="S42" s="69">
        <f t="shared" si="17"/>
        <v>2</v>
      </c>
      <c r="T42" s="69"/>
      <c r="U42" s="69" t="s">
        <v>525</v>
      </c>
      <c r="V42" s="75" t="s">
        <v>554</v>
      </c>
      <c r="W42" s="75" t="s">
        <v>449</v>
      </c>
      <c r="X42" s="75"/>
      <c r="Y42" s="75"/>
      <c r="Z42" s="75"/>
      <c r="AA42" s="75"/>
      <c r="AB42" s="69"/>
      <c r="AC42" s="69"/>
      <c r="AD42" s="69">
        <v>1.93</v>
      </c>
      <c r="AE42" s="69" t="s">
        <v>471</v>
      </c>
      <c r="AF42" s="69" t="s">
        <v>451</v>
      </c>
      <c r="AG42" s="63" t="s">
        <v>639</v>
      </c>
      <c r="AH42" s="61" t="s">
        <v>634</v>
      </c>
      <c r="AI42" s="63" t="s">
        <v>640</v>
      </c>
      <c r="AJ42" s="83" t="s">
        <v>322</v>
      </c>
      <c r="AK42" s="88">
        <v>3</v>
      </c>
      <c r="AL42" s="88">
        <v>3.45</v>
      </c>
      <c r="AM42" s="89"/>
      <c r="AN42" s="89"/>
      <c r="AO42" s="92">
        <v>2.2</v>
      </c>
      <c r="AP42" s="89"/>
      <c r="AQ42" s="89">
        <v>1.94</v>
      </c>
      <c r="AR42" s="89">
        <v>1.98</v>
      </c>
      <c r="AS42" s="89">
        <v>2.44</v>
      </c>
      <c r="AT42" s="89">
        <f>AVERAGE(AQ42:AS42)</f>
        <v>2.12</v>
      </c>
      <c r="AU42" s="98">
        <f>(AT42-AO42)/AO42</f>
        <v>-0.0363636363636366</v>
      </c>
      <c r="AV42" s="98">
        <f>(AT42-AL42)/AL42</f>
        <v>-0.385507246376811</v>
      </c>
      <c r="AW42" s="89"/>
      <c r="AX42" s="89"/>
      <c r="AY42" s="89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</row>
    <row r="43" ht="93" hidden="1" spans="1:65">
      <c r="A43" s="58" t="s">
        <v>442</v>
      </c>
      <c r="B43" s="58" t="s">
        <v>36</v>
      </c>
      <c r="C43" s="58" t="s">
        <v>443</v>
      </c>
      <c r="D43" s="59">
        <v>42</v>
      </c>
      <c r="E43" s="59" t="s">
        <v>641</v>
      </c>
      <c r="F43" s="59" t="s">
        <v>641</v>
      </c>
      <c r="G43" s="60">
        <v>1.47333333333333</v>
      </c>
      <c r="H43" s="60">
        <v>1.90666666666667</v>
      </c>
      <c r="I43" s="60">
        <v>1.55666666666667</v>
      </c>
      <c r="J43" s="60">
        <v>0.993333333333333</v>
      </c>
      <c r="K43" s="69">
        <v>1</v>
      </c>
      <c r="L43" s="69" t="s">
        <v>638</v>
      </c>
      <c r="M43" s="69"/>
      <c r="N43" s="69"/>
      <c r="O43" s="69">
        <f t="shared" si="14"/>
        <v>2.4</v>
      </c>
      <c r="P43" s="69">
        <f t="shared" si="15"/>
        <v>2.1</v>
      </c>
      <c r="Q43" s="69">
        <f t="shared" si="16"/>
        <v>1.8</v>
      </c>
      <c r="R43" s="73">
        <v>1.5</v>
      </c>
      <c r="S43" s="69">
        <f t="shared" si="17"/>
        <v>1.2</v>
      </c>
      <c r="T43" s="69"/>
      <c r="U43" s="69" t="s">
        <v>525</v>
      </c>
      <c r="V43" s="75" t="s">
        <v>483</v>
      </c>
      <c r="W43" s="75" t="s">
        <v>449</v>
      </c>
      <c r="X43" s="75"/>
      <c r="Y43" s="75"/>
      <c r="Z43" s="75"/>
      <c r="AA43" s="75"/>
      <c r="AB43" s="69"/>
      <c r="AC43" s="69"/>
      <c r="AD43" s="69">
        <v>1.61666666666667</v>
      </c>
      <c r="AE43" s="69" t="s">
        <v>471</v>
      </c>
      <c r="AF43" s="69" t="s">
        <v>451</v>
      </c>
      <c r="AG43" s="80" t="s">
        <v>642</v>
      </c>
      <c r="AH43" s="80" t="s">
        <v>643</v>
      </c>
      <c r="AI43" s="63" t="s">
        <v>644</v>
      </c>
      <c r="AJ43" s="83" t="s">
        <v>322</v>
      </c>
      <c r="AK43" s="88">
        <v>1.5</v>
      </c>
      <c r="AL43" s="88">
        <v>1.8</v>
      </c>
      <c r="AM43" s="89"/>
      <c r="AN43" s="89"/>
      <c r="AO43" s="92">
        <v>2.05</v>
      </c>
      <c r="AP43" s="89"/>
      <c r="AQ43" s="89">
        <v>1.87</v>
      </c>
      <c r="AR43" s="89">
        <v>2.03</v>
      </c>
      <c r="AS43" s="89">
        <v>1.9</v>
      </c>
      <c r="AT43" s="89">
        <f>AVERAGE(AQ43:AS43)</f>
        <v>1.93333333333333</v>
      </c>
      <c r="AU43" s="98">
        <f>(AT43-AO43)/AO43</f>
        <v>-0.056910569105691</v>
      </c>
      <c r="AV43" s="98">
        <f>(AT43-AL43)/AL43</f>
        <v>0.0740740740740723</v>
      </c>
      <c r="AW43" s="89"/>
      <c r="AX43" s="89"/>
      <c r="AY43" s="89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</row>
    <row r="44" ht="116" hidden="1" spans="1:65">
      <c r="A44" s="58" t="s">
        <v>442</v>
      </c>
      <c r="B44" s="58" t="s">
        <v>36</v>
      </c>
      <c r="C44" s="58" t="s">
        <v>443</v>
      </c>
      <c r="D44" s="59">
        <v>43</v>
      </c>
      <c r="E44" s="59" t="s">
        <v>645</v>
      </c>
      <c r="F44" s="59" t="s">
        <v>645</v>
      </c>
      <c r="G44" s="60">
        <v>1.63666666666667</v>
      </c>
      <c r="H44" s="60">
        <v>1.93666666666667</v>
      </c>
      <c r="I44" s="60">
        <v>1.79333333333333</v>
      </c>
      <c r="J44" s="60">
        <v>1.1</v>
      </c>
      <c r="K44" s="69">
        <v>1</v>
      </c>
      <c r="L44" s="69" t="s">
        <v>638</v>
      </c>
      <c r="M44" s="69"/>
      <c r="N44" s="69"/>
      <c r="O44" s="69">
        <f t="shared" si="14"/>
        <v>2.4</v>
      </c>
      <c r="P44" s="69">
        <f t="shared" si="15"/>
        <v>2.1</v>
      </c>
      <c r="Q44" s="69">
        <f t="shared" si="16"/>
        <v>1.8</v>
      </c>
      <c r="R44" s="73">
        <v>1.5</v>
      </c>
      <c r="S44" s="69">
        <f t="shared" si="17"/>
        <v>1.2</v>
      </c>
      <c r="T44" s="69"/>
      <c r="U44" s="69" t="s">
        <v>525</v>
      </c>
      <c r="V44" s="75" t="s">
        <v>483</v>
      </c>
      <c r="W44" s="75" t="s">
        <v>449</v>
      </c>
      <c r="X44" s="75"/>
      <c r="Y44" s="75"/>
      <c r="Z44" s="75"/>
      <c r="AA44" s="75"/>
      <c r="AB44" s="69"/>
      <c r="AC44" s="69"/>
      <c r="AD44" s="69">
        <v>2.48666666666667</v>
      </c>
      <c r="AE44" s="69" t="s">
        <v>471</v>
      </c>
      <c r="AF44" s="69" t="s">
        <v>451</v>
      </c>
      <c r="AG44" s="80" t="s">
        <v>642</v>
      </c>
      <c r="AH44" s="80" t="s">
        <v>646</v>
      </c>
      <c r="AI44" s="63" t="s">
        <v>489</v>
      </c>
      <c r="AJ44" s="83" t="s">
        <v>322</v>
      </c>
      <c r="AK44" s="88">
        <v>2</v>
      </c>
      <c r="AL44" s="88">
        <v>2.4</v>
      </c>
      <c r="AM44" s="89"/>
      <c r="AN44" s="89"/>
      <c r="AO44" s="92">
        <v>2.70666667</v>
      </c>
      <c r="AP44" s="89"/>
      <c r="AQ44" s="89">
        <v>2.47</v>
      </c>
      <c r="AR44" s="89">
        <v>2.74</v>
      </c>
      <c r="AS44" s="89">
        <v>2.84</v>
      </c>
      <c r="AT44" s="89">
        <f>AVERAGE(AQ44:AS44)</f>
        <v>2.68333333333333</v>
      </c>
      <c r="AU44" s="98">
        <f>(AT44-AO44)/AO44</f>
        <v>-0.00862069087608286</v>
      </c>
      <c r="AV44" s="98">
        <f>(AT44-AL44)/AL44</f>
        <v>0.118055555555554</v>
      </c>
      <c r="AW44" s="89"/>
      <c r="AX44" s="89"/>
      <c r="AY44" s="89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</row>
    <row r="45" ht="47" hidden="1" spans="1:65">
      <c r="A45" s="58" t="s">
        <v>442</v>
      </c>
      <c r="B45" s="58" t="s">
        <v>36</v>
      </c>
      <c r="C45" s="58" t="s">
        <v>443</v>
      </c>
      <c r="D45" s="59">
        <v>44</v>
      </c>
      <c r="E45" s="61" t="s">
        <v>647</v>
      </c>
      <c r="F45" s="59" t="s">
        <v>648</v>
      </c>
      <c r="G45" s="62"/>
      <c r="H45" s="62">
        <v>1.57666666666667</v>
      </c>
      <c r="I45" s="62"/>
      <c r="J45" s="62">
        <v>1.66666666666667</v>
      </c>
      <c r="K45" s="69">
        <v>0.5</v>
      </c>
      <c r="L45" s="69"/>
      <c r="M45" s="69"/>
      <c r="N45" s="69" t="s">
        <v>445</v>
      </c>
      <c r="O45" s="69">
        <f t="shared" si="14"/>
        <v>1.92</v>
      </c>
      <c r="P45" s="69">
        <f t="shared" si="15"/>
        <v>1.68</v>
      </c>
      <c r="Q45" s="69">
        <f t="shared" si="16"/>
        <v>1.44</v>
      </c>
      <c r="R45" s="73">
        <v>1.2</v>
      </c>
      <c r="S45" s="69">
        <f t="shared" si="17"/>
        <v>0.96</v>
      </c>
      <c r="T45" s="69"/>
      <c r="U45" s="69" t="s">
        <v>525</v>
      </c>
      <c r="V45" s="75" t="s">
        <v>554</v>
      </c>
      <c r="W45" s="75"/>
      <c r="X45" s="75"/>
      <c r="Y45" s="75"/>
      <c r="Z45" s="75"/>
      <c r="AA45" s="75"/>
      <c r="AB45" s="69"/>
      <c r="AC45" s="69"/>
      <c r="AD45" s="69"/>
      <c r="AE45" s="69"/>
      <c r="AF45" s="69" t="s">
        <v>451</v>
      </c>
      <c r="AG45" s="80" t="s">
        <v>649</v>
      </c>
      <c r="AH45" s="80" t="s">
        <v>650</v>
      </c>
      <c r="AI45" s="63" t="s">
        <v>651</v>
      </c>
      <c r="AJ45" s="83" t="s">
        <v>322</v>
      </c>
      <c r="AK45" s="88">
        <v>1.5</v>
      </c>
      <c r="AL45" s="88">
        <v>1.8</v>
      </c>
      <c r="AM45" s="89"/>
      <c r="AN45" s="89"/>
      <c r="AO45" s="92">
        <v>2.24666667</v>
      </c>
      <c r="AP45" s="89"/>
      <c r="AQ45" s="89">
        <v>2.26</v>
      </c>
      <c r="AR45" s="89">
        <v>2.07</v>
      </c>
      <c r="AS45" s="89">
        <v>2.73</v>
      </c>
      <c r="AT45" s="89">
        <f>AVERAGE(AQ45:AS45)</f>
        <v>2.35333333333333</v>
      </c>
      <c r="AU45" s="98">
        <f>(AT45-AO45)/AO45</f>
        <v>0.0474777432530004</v>
      </c>
      <c r="AV45" s="98">
        <f>(AT45-AL45)/AL45</f>
        <v>0.307407407407406</v>
      </c>
      <c r="AW45" s="103"/>
      <c r="AX45" s="89"/>
      <c r="AY45" s="89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</row>
    <row r="46" ht="47" hidden="1" spans="1:65">
      <c r="A46" s="58" t="s">
        <v>442</v>
      </c>
      <c r="B46" s="58" t="s">
        <v>36</v>
      </c>
      <c r="C46" s="58" t="s">
        <v>443</v>
      </c>
      <c r="D46" s="59">
        <v>45</v>
      </c>
      <c r="E46" s="61" t="s">
        <v>652</v>
      </c>
      <c r="F46" s="59" t="s">
        <v>653</v>
      </c>
      <c r="G46" s="62">
        <v>1.69666666666667</v>
      </c>
      <c r="H46" s="62">
        <v>1.23333333333333</v>
      </c>
      <c r="I46" s="62">
        <v>1.71666666666667</v>
      </c>
      <c r="J46" s="62">
        <v>1.596</v>
      </c>
      <c r="K46" s="69">
        <v>1</v>
      </c>
      <c r="L46" s="69" t="s">
        <v>654</v>
      </c>
      <c r="M46" s="69"/>
      <c r="N46" s="69" t="s">
        <v>445</v>
      </c>
      <c r="O46" s="69">
        <f t="shared" si="14"/>
        <v>1.92</v>
      </c>
      <c r="P46" s="69">
        <f t="shared" si="15"/>
        <v>1.68</v>
      </c>
      <c r="Q46" s="69">
        <f t="shared" si="16"/>
        <v>1.44</v>
      </c>
      <c r="R46" s="73">
        <v>1.2</v>
      </c>
      <c r="S46" s="69">
        <f t="shared" si="17"/>
        <v>0.96</v>
      </c>
      <c r="T46" s="69"/>
      <c r="U46" s="69" t="s">
        <v>525</v>
      </c>
      <c r="V46" s="75" t="s">
        <v>554</v>
      </c>
      <c r="W46" s="75" t="s">
        <v>449</v>
      </c>
      <c r="X46" s="75"/>
      <c r="Y46" s="75"/>
      <c r="Z46" s="75"/>
      <c r="AA46" s="75"/>
      <c r="AB46" s="69"/>
      <c r="AC46" s="69"/>
      <c r="AD46" s="69">
        <v>1.30666666666667</v>
      </c>
      <c r="AE46" s="69"/>
      <c r="AF46" s="69" t="s">
        <v>451</v>
      </c>
      <c r="AG46" s="80" t="s">
        <v>493</v>
      </c>
      <c r="AH46" s="80" t="s">
        <v>655</v>
      </c>
      <c r="AI46" s="63" t="s">
        <v>656</v>
      </c>
      <c r="AJ46" s="81" t="s">
        <v>273</v>
      </c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96"/>
      <c r="AV46" s="96"/>
      <c r="AW46" s="96"/>
      <c r="AX46" s="96"/>
      <c r="AY46" s="96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</row>
    <row r="47" ht="47" hidden="1" spans="1:65">
      <c r="A47" s="58" t="s">
        <v>442</v>
      </c>
      <c r="B47" s="58" t="s">
        <v>36</v>
      </c>
      <c r="C47" s="58" t="s">
        <v>443</v>
      </c>
      <c r="D47" s="59">
        <v>46</v>
      </c>
      <c r="E47" s="61" t="s">
        <v>657</v>
      </c>
      <c r="F47" s="59" t="s">
        <v>658</v>
      </c>
      <c r="G47" s="62"/>
      <c r="H47" s="62">
        <v>1.08766666666667</v>
      </c>
      <c r="I47" s="62"/>
      <c r="J47" s="62">
        <v>0.815333333333333</v>
      </c>
      <c r="K47" s="69">
        <v>1</v>
      </c>
      <c r="L47" s="69"/>
      <c r="M47" s="69"/>
      <c r="N47" s="69" t="s">
        <v>445</v>
      </c>
      <c r="O47" s="69">
        <f t="shared" si="14"/>
        <v>1.92</v>
      </c>
      <c r="P47" s="69">
        <f t="shared" si="15"/>
        <v>1.68</v>
      </c>
      <c r="Q47" s="69">
        <f t="shared" si="16"/>
        <v>1.44</v>
      </c>
      <c r="R47" s="73">
        <v>1.2</v>
      </c>
      <c r="S47" s="69">
        <f t="shared" si="17"/>
        <v>0.96</v>
      </c>
      <c r="T47" s="69"/>
      <c r="U47" s="69" t="s">
        <v>525</v>
      </c>
      <c r="V47" s="75" t="s">
        <v>554</v>
      </c>
      <c r="W47" s="75"/>
      <c r="X47" s="75"/>
      <c r="Y47" s="75"/>
      <c r="Z47" s="75"/>
      <c r="AA47" s="75"/>
      <c r="AB47" s="69"/>
      <c r="AC47" s="69"/>
      <c r="AD47" s="69"/>
      <c r="AE47" s="69"/>
      <c r="AF47" s="69" t="s">
        <v>451</v>
      </c>
      <c r="AG47" s="80" t="s">
        <v>493</v>
      </c>
      <c r="AH47" s="80" t="s">
        <v>659</v>
      </c>
      <c r="AI47" s="63" t="s">
        <v>660</v>
      </c>
      <c r="AJ47" s="82" t="s">
        <v>273</v>
      </c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97"/>
      <c r="AV47" s="97"/>
      <c r="AW47" s="97"/>
      <c r="AX47" s="97"/>
      <c r="AY47" s="97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</row>
    <row r="48" ht="70" spans="1:65">
      <c r="A48" s="58" t="s">
        <v>442</v>
      </c>
      <c r="B48" s="58" t="s">
        <v>36</v>
      </c>
      <c r="C48" s="58" t="s">
        <v>443</v>
      </c>
      <c r="D48" s="59">
        <v>47</v>
      </c>
      <c r="E48" s="61" t="s">
        <v>661</v>
      </c>
      <c r="F48" s="61" t="s">
        <v>662</v>
      </c>
      <c r="G48" s="62"/>
      <c r="H48" s="62"/>
      <c r="I48" s="62"/>
      <c r="J48" s="62"/>
      <c r="K48" s="69">
        <v>1</v>
      </c>
      <c r="L48" s="69"/>
      <c r="M48" s="69"/>
      <c r="N48" s="69" t="s">
        <v>445</v>
      </c>
      <c r="O48" s="69">
        <f t="shared" si="14"/>
        <v>1.92</v>
      </c>
      <c r="P48" s="69">
        <f t="shared" si="15"/>
        <v>1.68</v>
      </c>
      <c r="Q48" s="69">
        <f t="shared" si="16"/>
        <v>1.44</v>
      </c>
      <c r="R48" s="73">
        <v>1.2</v>
      </c>
      <c r="S48" s="69">
        <f t="shared" si="17"/>
        <v>0.96</v>
      </c>
      <c r="T48" s="69"/>
      <c r="U48" s="69" t="s">
        <v>525</v>
      </c>
      <c r="V48" s="75" t="s">
        <v>554</v>
      </c>
      <c r="W48" s="75"/>
      <c r="X48" s="75"/>
      <c r="Y48" s="75"/>
      <c r="Z48" s="75"/>
      <c r="AA48" s="75"/>
      <c r="AB48" s="69"/>
      <c r="AC48" s="69"/>
      <c r="AD48" s="69"/>
      <c r="AE48" s="69"/>
      <c r="AF48" s="69" t="s">
        <v>451</v>
      </c>
      <c r="AG48" s="80" t="s">
        <v>493</v>
      </c>
      <c r="AH48" s="80" t="s">
        <v>663</v>
      </c>
      <c r="AI48" s="63" t="s">
        <v>664</v>
      </c>
      <c r="AJ48" s="83" t="s">
        <v>322</v>
      </c>
      <c r="AK48" s="88">
        <v>1.5</v>
      </c>
      <c r="AL48" s="88">
        <v>1.8</v>
      </c>
      <c r="AM48" s="89"/>
      <c r="AN48" s="89"/>
      <c r="AO48" s="92">
        <v>3.00333333</v>
      </c>
      <c r="AP48" s="89"/>
      <c r="AQ48" s="89">
        <v>2.49</v>
      </c>
      <c r="AR48" s="89">
        <v>2.57</v>
      </c>
      <c r="AS48" s="89">
        <v>2.52</v>
      </c>
      <c r="AT48" s="89">
        <f>(AQ48+AR48+AS48)/3</f>
        <v>2.52666666666667</v>
      </c>
      <c r="AU48" s="98">
        <f>(AT48-AO48)/AO48</f>
        <v>-0.158712540686695</v>
      </c>
      <c r="AV48" s="98">
        <f>(AT48-AL48)/AL48</f>
        <v>0.403703703703704</v>
      </c>
      <c r="AW48" s="89"/>
      <c r="AX48" s="89"/>
      <c r="AY48" s="89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</row>
    <row r="49" ht="47" spans="1:65">
      <c r="A49" s="58" t="s">
        <v>442</v>
      </c>
      <c r="B49" s="58" t="s">
        <v>36</v>
      </c>
      <c r="C49" s="58" t="s">
        <v>546</v>
      </c>
      <c r="D49" s="59">
        <v>48</v>
      </c>
      <c r="E49" s="65" t="s">
        <v>665</v>
      </c>
      <c r="F49" s="65" t="s">
        <v>665</v>
      </c>
      <c r="G49" s="66"/>
      <c r="H49" s="66">
        <v>2.41666666666667</v>
      </c>
      <c r="I49" s="66"/>
      <c r="J49" s="66">
        <v>1.85</v>
      </c>
      <c r="K49" s="69">
        <v>1</v>
      </c>
      <c r="L49" s="69"/>
      <c r="M49" s="69"/>
      <c r="N49" s="69" t="s">
        <v>445</v>
      </c>
      <c r="O49" s="69">
        <f t="shared" si="14"/>
        <v>1.92</v>
      </c>
      <c r="P49" s="69">
        <f t="shared" si="15"/>
        <v>1.68</v>
      </c>
      <c r="Q49" s="69">
        <f t="shared" si="16"/>
        <v>1.44</v>
      </c>
      <c r="R49" s="73">
        <v>1.2</v>
      </c>
      <c r="S49" s="69">
        <f t="shared" si="17"/>
        <v>0.96</v>
      </c>
      <c r="T49" s="69"/>
      <c r="U49" s="69" t="s">
        <v>525</v>
      </c>
      <c r="V49" s="75" t="s">
        <v>554</v>
      </c>
      <c r="W49" s="75"/>
      <c r="X49" s="75"/>
      <c r="Y49" s="75"/>
      <c r="Z49" s="75"/>
      <c r="AA49" s="75"/>
      <c r="AB49" s="69"/>
      <c r="AC49" s="69"/>
      <c r="AD49" s="69"/>
      <c r="AE49" s="69"/>
      <c r="AF49" s="69" t="s">
        <v>451</v>
      </c>
      <c r="AG49" s="80" t="s">
        <v>493</v>
      </c>
      <c r="AH49" s="80" t="s">
        <v>666</v>
      </c>
      <c r="AI49" s="63" t="s">
        <v>667</v>
      </c>
      <c r="AJ49" s="83" t="s">
        <v>322</v>
      </c>
      <c r="AK49" s="88">
        <v>1.5</v>
      </c>
      <c r="AL49" s="88">
        <v>1.8</v>
      </c>
      <c r="AM49" s="89"/>
      <c r="AN49" s="89"/>
      <c r="AO49" s="92">
        <v>3.58333333</v>
      </c>
      <c r="AP49" s="89"/>
      <c r="AQ49" s="89">
        <v>2.71</v>
      </c>
      <c r="AR49" s="89">
        <v>2.71</v>
      </c>
      <c r="AS49" s="89">
        <v>2.7</v>
      </c>
      <c r="AT49" s="89">
        <f>AVERAGE(AQ49:AS49)</f>
        <v>2.70666666666667</v>
      </c>
      <c r="AU49" s="98">
        <f>(AT49-AO49)/AO49</f>
        <v>-0.244651162088047</v>
      </c>
      <c r="AV49" s="98">
        <f>(AT49-AL49)/AL49</f>
        <v>0.503703703703704</v>
      </c>
      <c r="AW49" s="89"/>
      <c r="AX49" s="89"/>
      <c r="AY49" s="89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</row>
    <row r="50" ht="47" hidden="1" spans="1:65">
      <c r="A50" s="58" t="s">
        <v>442</v>
      </c>
      <c r="B50" s="58" t="s">
        <v>36</v>
      </c>
      <c r="C50" s="58" t="s">
        <v>443</v>
      </c>
      <c r="D50" s="59">
        <v>49</v>
      </c>
      <c r="E50" s="65" t="s">
        <v>668</v>
      </c>
      <c r="F50" s="65" t="s">
        <v>668</v>
      </c>
      <c r="G50" s="66"/>
      <c r="H50" s="66"/>
      <c r="I50" s="66"/>
      <c r="J50" s="66"/>
      <c r="K50" s="69">
        <v>1</v>
      </c>
      <c r="L50" s="69"/>
      <c r="M50" s="69"/>
      <c r="N50" s="69" t="s">
        <v>445</v>
      </c>
      <c r="O50" s="69">
        <f t="shared" si="14"/>
        <v>1.92</v>
      </c>
      <c r="P50" s="69">
        <f t="shared" si="15"/>
        <v>1.68</v>
      </c>
      <c r="Q50" s="69">
        <f t="shared" si="16"/>
        <v>1.44</v>
      </c>
      <c r="R50" s="73">
        <v>1.2</v>
      </c>
      <c r="S50" s="69">
        <f t="shared" si="17"/>
        <v>0.96</v>
      </c>
      <c r="T50" s="69"/>
      <c r="U50" s="69" t="s">
        <v>525</v>
      </c>
      <c r="V50" s="75" t="s">
        <v>554</v>
      </c>
      <c r="W50" s="75"/>
      <c r="X50" s="75"/>
      <c r="Y50" s="75"/>
      <c r="Z50" s="75"/>
      <c r="AA50" s="75"/>
      <c r="AB50" s="69"/>
      <c r="AC50" s="69"/>
      <c r="AD50" s="69"/>
      <c r="AE50" s="69"/>
      <c r="AF50" s="69" t="s">
        <v>451</v>
      </c>
      <c r="AG50" s="80" t="s">
        <v>493</v>
      </c>
      <c r="AH50" s="80" t="s">
        <v>666</v>
      </c>
      <c r="AI50" s="63" t="s">
        <v>669</v>
      </c>
      <c r="AJ50" s="83" t="s">
        <v>322</v>
      </c>
      <c r="AK50" s="88">
        <v>1.5</v>
      </c>
      <c r="AL50" s="88">
        <v>1.8</v>
      </c>
      <c r="AM50" s="89"/>
      <c r="AN50" s="89"/>
      <c r="AO50" s="92">
        <v>2.68</v>
      </c>
      <c r="AP50" s="89"/>
      <c r="AQ50" s="89">
        <v>2.56</v>
      </c>
      <c r="AR50" s="89">
        <v>2.25</v>
      </c>
      <c r="AS50" s="89">
        <v>2.44</v>
      </c>
      <c r="AT50" s="89">
        <f>AVERAGE(AQ50:AS50)</f>
        <v>2.41666666666667</v>
      </c>
      <c r="AU50" s="98">
        <f>(AT50-AO50)/AO50</f>
        <v>-0.0982587064676618</v>
      </c>
      <c r="AV50" s="98">
        <f>(AT50-AL50)/AL50</f>
        <v>0.342592592592595</v>
      </c>
      <c r="AW50" s="89"/>
      <c r="AX50" s="89"/>
      <c r="AY50" s="89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</row>
    <row r="51" ht="47" hidden="1" spans="1:65">
      <c r="A51" s="58" t="s">
        <v>442</v>
      </c>
      <c r="B51" s="58" t="s">
        <v>36</v>
      </c>
      <c r="C51" s="58" t="s">
        <v>443</v>
      </c>
      <c r="D51" s="59">
        <v>50</v>
      </c>
      <c r="E51" s="61" t="s">
        <v>670</v>
      </c>
      <c r="F51" s="61" t="s">
        <v>670</v>
      </c>
      <c r="G51" s="62">
        <v>3.78333333333333</v>
      </c>
      <c r="H51" s="62">
        <v>5.69666666666667</v>
      </c>
      <c r="I51" s="62">
        <v>5.53333333333333</v>
      </c>
      <c r="J51" s="62">
        <v>5.21666666666667</v>
      </c>
      <c r="K51" s="69">
        <v>1</v>
      </c>
      <c r="L51" s="69" t="s">
        <v>638</v>
      </c>
      <c r="M51" s="69"/>
      <c r="N51" s="69" t="s">
        <v>445</v>
      </c>
      <c r="O51" s="69">
        <f t="shared" si="14"/>
        <v>5.28</v>
      </c>
      <c r="P51" s="69">
        <f t="shared" si="15"/>
        <v>4.62</v>
      </c>
      <c r="Q51" s="69">
        <f t="shared" si="16"/>
        <v>3.96</v>
      </c>
      <c r="R51" s="73">
        <v>3.3</v>
      </c>
      <c r="S51" s="69">
        <f t="shared" si="17"/>
        <v>2.64</v>
      </c>
      <c r="T51" s="69"/>
      <c r="U51" s="69" t="s">
        <v>671</v>
      </c>
      <c r="V51" s="75" t="s">
        <v>554</v>
      </c>
      <c r="W51" s="75" t="s">
        <v>449</v>
      </c>
      <c r="X51" s="76" t="s">
        <v>450</v>
      </c>
      <c r="Y51" s="75"/>
      <c r="Z51" s="75"/>
      <c r="AA51" s="75"/>
      <c r="AB51" s="69"/>
      <c r="AC51" s="69"/>
      <c r="AD51" s="69">
        <v>1.5</v>
      </c>
      <c r="AE51" s="69"/>
      <c r="AF51" s="69" t="s">
        <v>451</v>
      </c>
      <c r="AG51" s="80" t="s">
        <v>672</v>
      </c>
      <c r="AH51" s="80" t="s">
        <v>673</v>
      </c>
      <c r="AI51" s="63" t="s">
        <v>674</v>
      </c>
      <c r="AJ51" s="83" t="s">
        <v>322</v>
      </c>
      <c r="AK51" s="88">
        <v>5</v>
      </c>
      <c r="AL51" s="88">
        <v>5.75</v>
      </c>
      <c r="AM51" s="89"/>
      <c r="AN51" s="89"/>
      <c r="AO51" s="92">
        <v>4.66666667</v>
      </c>
      <c r="AP51" s="89"/>
      <c r="AQ51" s="89">
        <v>3.81</v>
      </c>
      <c r="AR51" s="89">
        <v>4.04</v>
      </c>
      <c r="AS51" s="89">
        <v>4.15</v>
      </c>
      <c r="AT51" s="89">
        <f>AVERAGE(AQ51:AS51)</f>
        <v>4</v>
      </c>
      <c r="AU51" s="98">
        <f>(AT51-AO51)/AO51</f>
        <v>-0.142857143469388</v>
      </c>
      <c r="AV51" s="98">
        <f>(AT51-AL51)/AL51</f>
        <v>-0.304347826086957</v>
      </c>
      <c r="AW51" s="89"/>
      <c r="AX51" s="89"/>
      <c r="AY51" s="89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</row>
    <row r="52" ht="70" hidden="1" spans="1:65">
      <c r="A52" s="58" t="s">
        <v>442</v>
      </c>
      <c r="B52" s="58" t="s">
        <v>36</v>
      </c>
      <c r="C52" s="58" t="s">
        <v>443</v>
      </c>
      <c r="D52" s="59">
        <v>51</v>
      </c>
      <c r="E52" s="59" t="s">
        <v>675</v>
      </c>
      <c r="F52" s="59" t="s">
        <v>675</v>
      </c>
      <c r="G52" s="60">
        <v>1.07666666666667</v>
      </c>
      <c r="H52" s="60">
        <v>9.05333333333333</v>
      </c>
      <c r="I52" s="60">
        <v>1.49666666666667</v>
      </c>
      <c r="J52" s="60">
        <v>8.16</v>
      </c>
      <c r="K52" s="69">
        <v>1</v>
      </c>
      <c r="L52" s="69" t="s">
        <v>638</v>
      </c>
      <c r="M52" s="69"/>
      <c r="N52" s="69"/>
      <c r="O52" s="69">
        <f t="shared" si="14"/>
        <v>1.28</v>
      </c>
      <c r="P52" s="69">
        <f t="shared" si="15"/>
        <v>1.12</v>
      </c>
      <c r="Q52" s="69">
        <f t="shared" si="16"/>
        <v>0.96</v>
      </c>
      <c r="R52" s="73">
        <v>0.8</v>
      </c>
      <c r="S52" s="69">
        <f t="shared" si="17"/>
        <v>0.64</v>
      </c>
      <c r="T52" s="69"/>
      <c r="U52" s="69" t="s">
        <v>482</v>
      </c>
      <c r="V52" s="75" t="s">
        <v>554</v>
      </c>
      <c r="W52" s="75" t="s">
        <v>449</v>
      </c>
      <c r="X52" s="76" t="s">
        <v>450</v>
      </c>
      <c r="Y52" s="75"/>
      <c r="Z52" s="75"/>
      <c r="AA52" s="75"/>
      <c r="AB52" s="69"/>
      <c r="AC52" s="69"/>
      <c r="AD52" s="69">
        <v>0.83</v>
      </c>
      <c r="AE52" s="69"/>
      <c r="AF52" s="69" t="s">
        <v>451</v>
      </c>
      <c r="AG52" s="80" t="s">
        <v>672</v>
      </c>
      <c r="AH52" s="80" t="s">
        <v>676</v>
      </c>
      <c r="AI52" s="63" t="s">
        <v>677</v>
      </c>
      <c r="AJ52" s="83" t="s">
        <v>322</v>
      </c>
      <c r="AK52" s="88">
        <v>1</v>
      </c>
      <c r="AL52" s="88">
        <v>1.2</v>
      </c>
      <c r="AM52" s="89"/>
      <c r="AN52" s="89"/>
      <c r="AO52" s="92">
        <v>1.34666667</v>
      </c>
      <c r="AP52" s="89"/>
      <c r="AQ52" s="89">
        <v>1.91</v>
      </c>
      <c r="AR52" s="89">
        <v>0.98</v>
      </c>
      <c r="AS52" s="89">
        <v>1.87</v>
      </c>
      <c r="AT52" s="89">
        <f>AVERAGE(AQ52:AS52)</f>
        <v>1.58666666666667</v>
      </c>
      <c r="AU52" s="98">
        <f>(AT52-AO52)/AO52</f>
        <v>0.178217818865797</v>
      </c>
      <c r="AV52" s="98">
        <f>(AT52-AL52)/AL52</f>
        <v>0.322222222222225</v>
      </c>
      <c r="AW52" s="89"/>
      <c r="AX52" s="89"/>
      <c r="AY52" s="89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</row>
    <row r="53" ht="70" hidden="1" spans="1:65">
      <c r="A53" s="58"/>
      <c r="B53" s="58" t="s">
        <v>36</v>
      </c>
      <c r="C53" s="58" t="s">
        <v>443</v>
      </c>
      <c r="D53" s="59">
        <v>52</v>
      </c>
      <c r="E53" s="59" t="s">
        <v>678</v>
      </c>
      <c r="F53" s="59" t="s">
        <v>678</v>
      </c>
      <c r="G53" s="60">
        <v>0.66</v>
      </c>
      <c r="H53" s="60"/>
      <c r="I53" s="60">
        <v>0.543333333333333</v>
      </c>
      <c r="J53" s="60"/>
      <c r="K53" s="69">
        <v>1</v>
      </c>
      <c r="L53" s="69" t="s">
        <v>638</v>
      </c>
      <c r="M53" s="69"/>
      <c r="N53" s="69"/>
      <c r="O53" s="69">
        <f t="shared" si="14"/>
        <v>1</v>
      </c>
      <c r="P53" s="69">
        <f t="shared" si="15"/>
        <v>0.875</v>
      </c>
      <c r="Q53" s="69">
        <f t="shared" si="16"/>
        <v>0.75</v>
      </c>
      <c r="R53" s="69">
        <v>0.625</v>
      </c>
      <c r="S53" s="69">
        <v>0.5</v>
      </c>
      <c r="T53" s="69"/>
      <c r="U53" s="69"/>
      <c r="V53" s="75" t="s">
        <v>554</v>
      </c>
      <c r="W53" s="75" t="s">
        <v>449</v>
      </c>
      <c r="X53" s="75"/>
      <c r="Y53" s="75"/>
      <c r="Z53" s="75"/>
      <c r="AA53" s="75"/>
      <c r="AB53" s="69"/>
      <c r="AC53" s="69"/>
      <c r="AD53" s="69">
        <v>0.3</v>
      </c>
      <c r="AE53" s="69"/>
      <c r="AF53" s="69" t="s">
        <v>679</v>
      </c>
      <c r="AG53" s="80"/>
      <c r="AH53" s="80" t="s">
        <v>680</v>
      </c>
      <c r="AI53" s="63" t="s">
        <v>681</v>
      </c>
      <c r="AJ53" s="86" t="s">
        <v>273</v>
      </c>
      <c r="AK53" s="91"/>
      <c r="AL53" s="91"/>
      <c r="AM53" s="81"/>
      <c r="AN53" s="81"/>
      <c r="AO53" s="81"/>
      <c r="AP53" s="81"/>
      <c r="AQ53" s="81"/>
      <c r="AR53" s="81"/>
      <c r="AS53" s="81"/>
      <c r="AT53" s="81"/>
      <c r="AU53" s="96"/>
      <c r="AV53" s="96"/>
      <c r="AW53" s="96"/>
      <c r="AX53" s="96"/>
      <c r="AY53" s="96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</row>
    <row r="54" ht="93" hidden="1" spans="1:65">
      <c r="A54" s="58"/>
      <c r="B54" s="58" t="s">
        <v>36</v>
      </c>
      <c r="C54" s="58" t="s">
        <v>402</v>
      </c>
      <c r="D54" s="59">
        <v>53</v>
      </c>
      <c r="E54" s="59" t="s">
        <v>682</v>
      </c>
      <c r="F54" s="59" t="s">
        <v>682</v>
      </c>
      <c r="G54" s="60"/>
      <c r="H54" s="60"/>
      <c r="I54" s="60">
        <v>0.78</v>
      </c>
      <c r="J54" s="60"/>
      <c r="K54" s="69">
        <v>1</v>
      </c>
      <c r="L54" s="69" t="s">
        <v>638</v>
      </c>
      <c r="M54" s="69"/>
      <c r="N54" s="69"/>
      <c r="O54" s="69">
        <f t="shared" si="14"/>
        <v>1</v>
      </c>
      <c r="P54" s="69">
        <f t="shared" si="15"/>
        <v>0.875</v>
      </c>
      <c r="Q54" s="69">
        <f t="shared" si="16"/>
        <v>0.75</v>
      </c>
      <c r="R54" s="69">
        <v>0.625</v>
      </c>
      <c r="S54" s="69">
        <v>0.5</v>
      </c>
      <c r="T54" s="69"/>
      <c r="U54" s="69"/>
      <c r="V54" s="75" t="s">
        <v>554</v>
      </c>
      <c r="W54" s="75" t="s">
        <v>449</v>
      </c>
      <c r="X54" s="75"/>
      <c r="Y54" s="75"/>
      <c r="Z54" s="75"/>
      <c r="AA54" s="75"/>
      <c r="AB54" s="69"/>
      <c r="AC54" s="69"/>
      <c r="AD54" s="69">
        <v>0.3</v>
      </c>
      <c r="AE54" s="69"/>
      <c r="AF54" s="69" t="s">
        <v>679</v>
      </c>
      <c r="AG54" s="80"/>
      <c r="AH54" s="80" t="s">
        <v>683</v>
      </c>
      <c r="AI54" s="63" t="s">
        <v>684</v>
      </c>
      <c r="AJ54" s="87" t="s">
        <v>273</v>
      </c>
      <c r="AK54" s="91"/>
      <c r="AL54" s="91"/>
      <c r="AM54" s="81"/>
      <c r="AN54" s="81"/>
      <c r="AO54" s="81"/>
      <c r="AP54" s="81"/>
      <c r="AQ54" s="81"/>
      <c r="AR54" s="81"/>
      <c r="AS54" s="81"/>
      <c r="AT54" s="81"/>
      <c r="AU54" s="96"/>
      <c r="AV54" s="96"/>
      <c r="AW54" s="96"/>
      <c r="AX54" s="96"/>
      <c r="AY54" s="96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</row>
    <row r="55" ht="70" hidden="1" spans="1:65">
      <c r="A55" s="58"/>
      <c r="B55" s="58" t="s">
        <v>36</v>
      </c>
      <c r="C55" s="58" t="s">
        <v>443</v>
      </c>
      <c r="D55" s="59">
        <v>54</v>
      </c>
      <c r="E55" s="59" t="s">
        <v>685</v>
      </c>
      <c r="F55" s="59" t="s">
        <v>685</v>
      </c>
      <c r="G55" s="60">
        <v>0.62</v>
      </c>
      <c r="H55" s="60"/>
      <c r="I55" s="60">
        <v>0.5</v>
      </c>
      <c r="J55" s="60"/>
      <c r="K55" s="69">
        <v>1</v>
      </c>
      <c r="L55" s="69" t="s">
        <v>638</v>
      </c>
      <c r="M55" s="69"/>
      <c r="N55" s="69"/>
      <c r="O55" s="69">
        <f t="shared" si="14"/>
        <v>1</v>
      </c>
      <c r="P55" s="69">
        <f t="shared" si="15"/>
        <v>0.875</v>
      </c>
      <c r="Q55" s="69">
        <f t="shared" si="16"/>
        <v>0.75</v>
      </c>
      <c r="R55" s="69">
        <v>0.625</v>
      </c>
      <c r="S55" s="69">
        <v>0.5</v>
      </c>
      <c r="T55" s="69"/>
      <c r="U55" s="69"/>
      <c r="V55" s="75" t="s">
        <v>554</v>
      </c>
      <c r="W55" s="75" t="s">
        <v>449</v>
      </c>
      <c r="X55" s="75"/>
      <c r="Y55" s="75"/>
      <c r="Z55" s="75"/>
      <c r="AA55" s="75"/>
      <c r="AB55" s="69"/>
      <c r="AC55" s="69"/>
      <c r="AD55" s="69">
        <v>0.3</v>
      </c>
      <c r="AE55" s="69"/>
      <c r="AF55" s="69" t="s">
        <v>679</v>
      </c>
      <c r="AG55" s="80"/>
      <c r="AH55" s="80" t="s">
        <v>686</v>
      </c>
      <c r="AI55" s="63" t="s">
        <v>687</v>
      </c>
      <c r="AJ55" s="84" t="s">
        <v>273</v>
      </c>
      <c r="AK55" s="90"/>
      <c r="AL55" s="90"/>
      <c r="AM55" s="82"/>
      <c r="AN55" s="82"/>
      <c r="AO55" s="82"/>
      <c r="AP55" s="82"/>
      <c r="AQ55" s="82"/>
      <c r="AR55" s="82"/>
      <c r="AS55" s="82"/>
      <c r="AT55" s="82"/>
      <c r="AU55" s="97"/>
      <c r="AV55" s="97"/>
      <c r="AW55" s="97"/>
      <c r="AX55" s="97"/>
      <c r="AY55" s="97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</row>
    <row r="56" ht="93" hidden="1" spans="1:65">
      <c r="A56" s="58"/>
      <c r="B56" s="58" t="s">
        <v>36</v>
      </c>
      <c r="C56" s="58" t="s">
        <v>443</v>
      </c>
      <c r="D56" s="59">
        <v>55</v>
      </c>
      <c r="E56" s="59" t="s">
        <v>688</v>
      </c>
      <c r="F56" s="59" t="s">
        <v>688</v>
      </c>
      <c r="G56" s="60"/>
      <c r="H56" s="60"/>
      <c r="I56" s="60">
        <v>0.5</v>
      </c>
      <c r="J56" s="60"/>
      <c r="K56" s="69">
        <v>1</v>
      </c>
      <c r="L56" s="69"/>
      <c r="M56" s="69"/>
      <c r="N56" s="69"/>
      <c r="O56" s="69">
        <f t="shared" si="14"/>
        <v>1</v>
      </c>
      <c r="P56" s="69">
        <f t="shared" si="15"/>
        <v>0.875</v>
      </c>
      <c r="Q56" s="69">
        <f t="shared" si="16"/>
        <v>0.75</v>
      </c>
      <c r="R56" s="69">
        <v>0.625</v>
      </c>
      <c r="S56" s="69">
        <v>0.5</v>
      </c>
      <c r="T56" s="69"/>
      <c r="U56" s="69"/>
      <c r="V56" s="75" t="s">
        <v>554</v>
      </c>
      <c r="W56" s="75" t="s">
        <v>449</v>
      </c>
      <c r="X56" s="75"/>
      <c r="Y56" s="75"/>
      <c r="Z56" s="75"/>
      <c r="AA56" s="75"/>
      <c r="AB56" s="69"/>
      <c r="AC56" s="69"/>
      <c r="AD56" s="69">
        <v>0.5</v>
      </c>
      <c r="AE56" s="69"/>
      <c r="AF56" s="69"/>
      <c r="AG56" s="80"/>
      <c r="AH56" s="80" t="s">
        <v>689</v>
      </c>
      <c r="AI56" s="63" t="s">
        <v>690</v>
      </c>
      <c r="AJ56" s="83" t="s">
        <v>322</v>
      </c>
      <c r="AK56" s="88">
        <v>0.5</v>
      </c>
      <c r="AL56" s="88">
        <v>0.65</v>
      </c>
      <c r="AM56" s="89"/>
      <c r="AN56" s="89"/>
      <c r="AO56" s="92">
        <v>1.12666667</v>
      </c>
      <c r="AP56" s="89"/>
      <c r="AQ56" s="89">
        <v>1.32</v>
      </c>
      <c r="AR56" s="89">
        <v>1.22</v>
      </c>
      <c r="AS56" s="89">
        <v>1.21</v>
      </c>
      <c r="AT56" s="89">
        <f t="shared" ref="AT56:AT62" si="18">AVERAGE(AQ56:AS56)</f>
        <v>1.25</v>
      </c>
      <c r="AU56" s="98">
        <f t="shared" ref="AU56:AU62" si="19">(AT56-AO56)/AO56</f>
        <v>0.109467452338854</v>
      </c>
      <c r="AV56" s="98">
        <f>(AT56-AL56)/AL56</f>
        <v>0.923076923076923</v>
      </c>
      <c r="AW56" s="89"/>
      <c r="AX56" s="89"/>
      <c r="AY56" s="89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</row>
    <row r="57" ht="93" hidden="1" spans="1:65">
      <c r="A57" s="58"/>
      <c r="B57" s="58" t="s">
        <v>36</v>
      </c>
      <c r="C57" s="58" t="s">
        <v>443</v>
      </c>
      <c r="D57" s="59">
        <v>56</v>
      </c>
      <c r="E57" s="59" t="s">
        <v>691</v>
      </c>
      <c r="F57" s="59" t="s">
        <v>691</v>
      </c>
      <c r="G57" s="60">
        <v>0.576666666666667</v>
      </c>
      <c r="H57" s="60"/>
      <c r="I57" s="60">
        <v>1.11666666666667</v>
      </c>
      <c r="J57" s="60"/>
      <c r="K57" s="69">
        <v>1</v>
      </c>
      <c r="L57" s="69"/>
      <c r="M57" s="69"/>
      <c r="N57" s="69"/>
      <c r="O57" s="69">
        <f t="shared" si="14"/>
        <v>2</v>
      </c>
      <c r="P57" s="69">
        <f t="shared" si="15"/>
        <v>1.75</v>
      </c>
      <c r="Q57" s="69">
        <f t="shared" si="16"/>
        <v>1.5</v>
      </c>
      <c r="R57" s="69">
        <v>1.25</v>
      </c>
      <c r="S57" s="69">
        <v>1</v>
      </c>
      <c r="T57" s="69"/>
      <c r="U57" s="69"/>
      <c r="V57" s="75" t="s">
        <v>554</v>
      </c>
      <c r="W57" s="75" t="s">
        <v>449</v>
      </c>
      <c r="X57" s="75"/>
      <c r="Y57" s="75"/>
      <c r="Z57" s="75"/>
      <c r="AA57" s="75"/>
      <c r="AB57" s="69"/>
      <c r="AC57" s="69"/>
      <c r="AD57" s="69">
        <v>1.2</v>
      </c>
      <c r="AE57" s="69"/>
      <c r="AF57" s="69"/>
      <c r="AG57" s="80"/>
      <c r="AH57" s="80" t="s">
        <v>692</v>
      </c>
      <c r="AI57" s="63" t="s">
        <v>693</v>
      </c>
      <c r="AJ57" s="83" t="s">
        <v>322</v>
      </c>
      <c r="AK57" s="88">
        <v>0.5</v>
      </c>
      <c r="AL57" s="88">
        <v>0.65</v>
      </c>
      <c r="AM57" s="89"/>
      <c r="AN57" s="89"/>
      <c r="AO57" s="92">
        <v>1.29666667</v>
      </c>
      <c r="AP57" s="89"/>
      <c r="AQ57" s="89">
        <v>1.01</v>
      </c>
      <c r="AR57" s="89">
        <v>1.32</v>
      </c>
      <c r="AS57" s="89">
        <v>1.22</v>
      </c>
      <c r="AT57" s="89">
        <f t="shared" si="18"/>
        <v>1.18333333333333</v>
      </c>
      <c r="AU57" s="98">
        <f t="shared" si="19"/>
        <v>-0.0874036013177285</v>
      </c>
      <c r="AV57" s="98">
        <f>(AT57-AL57)/AL57</f>
        <v>0.82051282051282</v>
      </c>
      <c r="AW57" s="89"/>
      <c r="AX57" s="89"/>
      <c r="AY57" s="89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</row>
    <row r="58" ht="93" hidden="1" spans="1:65">
      <c r="A58" s="58" t="s">
        <v>694</v>
      </c>
      <c r="B58" s="58" t="s">
        <v>36</v>
      </c>
      <c r="C58" s="58" t="s">
        <v>443</v>
      </c>
      <c r="D58" s="59">
        <v>57</v>
      </c>
      <c r="E58" s="61" t="s">
        <v>695</v>
      </c>
      <c r="F58" s="61" t="s">
        <v>695</v>
      </c>
      <c r="G58" s="62">
        <v>0.533333333333333</v>
      </c>
      <c r="H58" s="62">
        <v>0.442333333333333</v>
      </c>
      <c r="I58" s="62">
        <v>0.56</v>
      </c>
      <c r="J58" s="62">
        <v>0.533666666666667</v>
      </c>
      <c r="K58" s="69">
        <v>1</v>
      </c>
      <c r="L58" s="69" t="s">
        <v>638</v>
      </c>
      <c r="M58" s="69"/>
      <c r="N58" s="69" t="s">
        <v>445</v>
      </c>
      <c r="O58" s="69">
        <f t="shared" si="14"/>
        <v>0.96</v>
      </c>
      <c r="P58" s="69">
        <f t="shared" si="15"/>
        <v>0.84</v>
      </c>
      <c r="Q58" s="69">
        <f t="shared" si="16"/>
        <v>0.72</v>
      </c>
      <c r="R58" s="69">
        <v>0.6</v>
      </c>
      <c r="S58" s="69">
        <f>R58*0.8</f>
        <v>0.48</v>
      </c>
      <c r="T58" s="69"/>
      <c r="U58" s="69" t="s">
        <v>696</v>
      </c>
      <c r="V58" s="75">
        <v>2</v>
      </c>
      <c r="W58" s="75" t="s">
        <v>449</v>
      </c>
      <c r="X58" s="75"/>
      <c r="Y58" s="75"/>
      <c r="Z58" s="75"/>
      <c r="AA58" s="75"/>
      <c r="AB58" s="69"/>
      <c r="AC58" s="69"/>
      <c r="AD58" s="69">
        <v>0.57</v>
      </c>
      <c r="AE58" s="69"/>
      <c r="AF58" s="69" t="s">
        <v>679</v>
      </c>
      <c r="AG58" s="80" t="s">
        <v>697</v>
      </c>
      <c r="AH58" s="80" t="s">
        <v>698</v>
      </c>
      <c r="AI58" s="63" t="s">
        <v>630</v>
      </c>
      <c r="AJ58" s="82" t="s">
        <v>273</v>
      </c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97"/>
      <c r="AV58" s="97"/>
      <c r="AW58" s="97"/>
      <c r="AX58" s="97"/>
      <c r="AY58" s="97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</row>
    <row r="59" ht="47" hidden="1" spans="1:65">
      <c r="A59" s="58" t="s">
        <v>442</v>
      </c>
      <c r="B59" s="58" t="s">
        <v>36</v>
      </c>
      <c r="C59" s="58" t="s">
        <v>443</v>
      </c>
      <c r="D59" s="59">
        <v>58</v>
      </c>
      <c r="E59" s="61" t="s">
        <v>699</v>
      </c>
      <c r="F59" s="61" t="s">
        <v>699</v>
      </c>
      <c r="G59" s="62">
        <v>0.66</v>
      </c>
      <c r="H59" s="62"/>
      <c r="I59" s="62">
        <v>0.566666666666667</v>
      </c>
      <c r="J59" s="62"/>
      <c r="K59" s="69">
        <v>1</v>
      </c>
      <c r="L59" s="69" t="s">
        <v>638</v>
      </c>
      <c r="M59" s="69"/>
      <c r="N59" s="69"/>
      <c r="O59" s="69">
        <f t="shared" si="14"/>
        <v>0.96</v>
      </c>
      <c r="P59" s="69">
        <f t="shared" si="15"/>
        <v>0.84</v>
      </c>
      <c r="Q59" s="69">
        <f t="shared" si="16"/>
        <v>0.72</v>
      </c>
      <c r="R59" s="73">
        <v>0.6</v>
      </c>
      <c r="S59" s="69">
        <f>R59*0.8</f>
        <v>0.48</v>
      </c>
      <c r="T59" s="69"/>
      <c r="U59" s="69"/>
      <c r="V59" s="75"/>
      <c r="W59" s="75" t="s">
        <v>449</v>
      </c>
      <c r="X59" s="75"/>
      <c r="Y59" s="75"/>
      <c r="Z59" s="75"/>
      <c r="AA59" s="75"/>
      <c r="AB59" s="69"/>
      <c r="AC59" s="69"/>
      <c r="AD59" s="69">
        <v>0.483333333333333</v>
      </c>
      <c r="AE59" s="69"/>
      <c r="AF59" s="69" t="s">
        <v>679</v>
      </c>
      <c r="AG59" s="80"/>
      <c r="AH59" s="80" t="s">
        <v>700</v>
      </c>
      <c r="AI59" s="63" t="s">
        <v>701</v>
      </c>
      <c r="AJ59" s="83" t="s">
        <v>322</v>
      </c>
      <c r="AK59" s="88">
        <v>0.4</v>
      </c>
      <c r="AL59" s="88">
        <v>0.52</v>
      </c>
      <c r="AM59" s="89"/>
      <c r="AN59" s="89"/>
      <c r="AO59" s="92">
        <v>0.75666667</v>
      </c>
      <c r="AP59" s="89"/>
      <c r="AQ59" s="89">
        <v>0.57</v>
      </c>
      <c r="AR59" s="89">
        <v>0.75</v>
      </c>
      <c r="AS59" s="89">
        <v>0.76</v>
      </c>
      <c r="AT59" s="89">
        <f t="shared" si="18"/>
        <v>0.693333333333333</v>
      </c>
      <c r="AU59" s="98">
        <f t="shared" si="19"/>
        <v>-0.0837004445651962</v>
      </c>
      <c r="AV59" s="98">
        <f>(AT59-AL59)/AL59</f>
        <v>0.333333333333333</v>
      </c>
      <c r="AW59" s="89"/>
      <c r="AX59" s="89"/>
      <c r="AY59" s="89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</row>
    <row r="60" ht="47" hidden="1" spans="1:65">
      <c r="A60" s="58"/>
      <c r="B60" s="58"/>
      <c r="C60" s="58"/>
      <c r="D60" s="59">
        <v>59</v>
      </c>
      <c r="E60" s="61" t="s">
        <v>702</v>
      </c>
      <c r="F60" s="61" t="s">
        <v>702</v>
      </c>
      <c r="G60" s="62"/>
      <c r="H60" s="62"/>
      <c r="I60" s="62"/>
      <c r="J60" s="62"/>
      <c r="K60" s="69"/>
      <c r="L60" s="69"/>
      <c r="M60" s="69"/>
      <c r="N60" s="69"/>
      <c r="O60" s="69"/>
      <c r="P60" s="69"/>
      <c r="Q60" s="69"/>
      <c r="R60" s="73"/>
      <c r="S60" s="69"/>
      <c r="T60" s="69"/>
      <c r="U60" s="69"/>
      <c r="V60" s="75"/>
      <c r="W60" s="75"/>
      <c r="X60" s="75"/>
      <c r="Y60" s="75"/>
      <c r="Z60" s="75"/>
      <c r="AA60" s="75"/>
      <c r="AB60" s="69"/>
      <c r="AC60" s="69"/>
      <c r="AD60" s="69"/>
      <c r="AE60" s="69"/>
      <c r="AF60" s="69" t="s">
        <v>679</v>
      </c>
      <c r="AG60" s="80"/>
      <c r="AH60" s="80" t="s">
        <v>703</v>
      </c>
      <c r="AI60" s="63" t="s">
        <v>704</v>
      </c>
      <c r="AJ60" s="83" t="s">
        <v>322</v>
      </c>
      <c r="AK60" s="83">
        <v>0.4</v>
      </c>
      <c r="AL60" s="83">
        <v>0.52</v>
      </c>
      <c r="AM60" s="92"/>
      <c r="AN60" s="89"/>
      <c r="AO60" s="94">
        <v>0.72</v>
      </c>
      <c r="AP60" s="89"/>
      <c r="AQ60" s="93">
        <v>0.73</v>
      </c>
      <c r="AR60" s="93">
        <v>0.8</v>
      </c>
      <c r="AS60" s="93">
        <v>0.76</v>
      </c>
      <c r="AT60" s="93">
        <f t="shared" si="18"/>
        <v>0.763333333333333</v>
      </c>
      <c r="AU60" s="100">
        <f t="shared" si="19"/>
        <v>0.0601851851851852</v>
      </c>
      <c r="AV60" s="98">
        <f>(AT60-AL60)/AL60</f>
        <v>0.467948717948718</v>
      </c>
      <c r="AW60" s="89"/>
      <c r="AX60" s="89"/>
      <c r="AY60" s="89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</row>
    <row r="61" ht="47" hidden="1" spans="1:65">
      <c r="A61" s="58"/>
      <c r="B61" s="58"/>
      <c r="C61" s="58"/>
      <c r="D61" s="59">
        <v>60</v>
      </c>
      <c r="E61" s="61" t="s">
        <v>705</v>
      </c>
      <c r="F61" s="61" t="s">
        <v>705</v>
      </c>
      <c r="G61" s="62"/>
      <c r="H61" s="62"/>
      <c r="I61" s="62"/>
      <c r="J61" s="62"/>
      <c r="K61" s="69"/>
      <c r="L61" s="69"/>
      <c r="M61" s="69"/>
      <c r="N61" s="69"/>
      <c r="O61" s="69"/>
      <c r="P61" s="69"/>
      <c r="Q61" s="69"/>
      <c r="R61" s="73"/>
      <c r="S61" s="69"/>
      <c r="T61" s="69"/>
      <c r="U61" s="69"/>
      <c r="V61" s="75"/>
      <c r="W61" s="75"/>
      <c r="X61" s="75"/>
      <c r="Y61" s="75"/>
      <c r="Z61" s="75"/>
      <c r="AA61" s="75"/>
      <c r="AB61" s="69"/>
      <c r="AC61" s="69"/>
      <c r="AD61" s="69"/>
      <c r="AE61" s="69"/>
      <c r="AF61" s="69" t="s">
        <v>679</v>
      </c>
      <c r="AG61" s="80"/>
      <c r="AH61" s="80" t="s">
        <v>706</v>
      </c>
      <c r="AI61" s="63" t="s">
        <v>707</v>
      </c>
      <c r="AJ61" s="83" t="s">
        <v>322</v>
      </c>
      <c r="AK61" s="83">
        <v>0.4</v>
      </c>
      <c r="AL61" s="83">
        <v>0.52</v>
      </c>
      <c r="AM61" s="92"/>
      <c r="AN61" s="89"/>
      <c r="AO61" s="94">
        <v>0.75</v>
      </c>
      <c r="AP61" s="89"/>
      <c r="AQ61" s="93">
        <v>0.76</v>
      </c>
      <c r="AR61" s="93">
        <v>0.82</v>
      </c>
      <c r="AS61" s="93">
        <v>0.73</v>
      </c>
      <c r="AT61" s="93">
        <f t="shared" si="18"/>
        <v>0.77</v>
      </c>
      <c r="AU61" s="100">
        <f t="shared" si="19"/>
        <v>0.0266666666666667</v>
      </c>
      <c r="AV61" s="98">
        <f>(AT61-AL61)/AL61</f>
        <v>0.480769230769231</v>
      </c>
      <c r="AW61" s="89"/>
      <c r="AX61" s="89"/>
      <c r="AY61" s="89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</row>
    <row r="62" ht="93" hidden="1" spans="1:65">
      <c r="A62" s="58" t="s">
        <v>694</v>
      </c>
      <c r="B62" s="58" t="s">
        <v>36</v>
      </c>
      <c r="C62" s="58" t="s">
        <v>443</v>
      </c>
      <c r="D62" s="59">
        <v>61</v>
      </c>
      <c r="E62" s="61" t="s">
        <v>708</v>
      </c>
      <c r="F62" s="61" t="s">
        <v>708</v>
      </c>
      <c r="G62" s="62"/>
      <c r="H62" s="62">
        <v>1.33</v>
      </c>
      <c r="I62" s="62"/>
      <c r="J62" s="62">
        <v>0.17</v>
      </c>
      <c r="K62" s="69">
        <v>1</v>
      </c>
      <c r="L62" s="69"/>
      <c r="M62" s="69"/>
      <c r="N62" s="69" t="s">
        <v>445</v>
      </c>
      <c r="O62" s="69">
        <f>R62*1.6</f>
        <v>1.6</v>
      </c>
      <c r="P62" s="69">
        <f>R62*1.4</f>
        <v>1.4</v>
      </c>
      <c r="Q62" s="69">
        <f>R62*1.2</f>
        <v>1.2</v>
      </c>
      <c r="R62" s="69">
        <v>1</v>
      </c>
      <c r="S62" s="69">
        <f>R62*0.8</f>
        <v>0.8</v>
      </c>
      <c r="T62" s="69"/>
      <c r="U62" s="69" t="s">
        <v>696</v>
      </c>
      <c r="V62" s="75">
        <v>2</v>
      </c>
      <c r="W62" s="75"/>
      <c r="X62" s="75"/>
      <c r="Y62" s="75"/>
      <c r="Z62" s="75"/>
      <c r="AA62" s="75"/>
      <c r="AB62" s="69"/>
      <c r="AC62" s="69"/>
      <c r="AD62" s="69"/>
      <c r="AE62" s="69"/>
      <c r="AF62" s="69" t="s">
        <v>679</v>
      </c>
      <c r="AG62" s="80" t="s">
        <v>709</v>
      </c>
      <c r="AH62" s="80" t="s">
        <v>710</v>
      </c>
      <c r="AI62" s="63" t="s">
        <v>711</v>
      </c>
      <c r="AJ62" s="83" t="s">
        <v>322</v>
      </c>
      <c r="AK62" s="88">
        <v>1</v>
      </c>
      <c r="AL62" s="88">
        <v>1.2</v>
      </c>
      <c r="AM62" s="89"/>
      <c r="AN62" s="89"/>
      <c r="AO62" s="92">
        <v>0.71</v>
      </c>
      <c r="AP62" s="89"/>
      <c r="AQ62" s="89">
        <v>0.61</v>
      </c>
      <c r="AR62" s="89">
        <v>0.76</v>
      </c>
      <c r="AS62" s="89">
        <v>0.67</v>
      </c>
      <c r="AT62" s="89">
        <f t="shared" si="18"/>
        <v>0.68</v>
      </c>
      <c r="AU62" s="98">
        <f t="shared" si="19"/>
        <v>-0.0422535211267604</v>
      </c>
      <c r="AV62" s="98">
        <f>(AT62-AL62)/AL62</f>
        <v>-0.433333333333333</v>
      </c>
      <c r="AW62" s="89"/>
      <c r="AX62" s="89"/>
      <c r="AY62" s="89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</row>
    <row r="63" ht="93" hidden="1" spans="1:65">
      <c r="A63" s="58" t="s">
        <v>694</v>
      </c>
      <c r="B63" s="58" t="s">
        <v>36</v>
      </c>
      <c r="C63" s="58" t="s">
        <v>443</v>
      </c>
      <c r="D63" s="59">
        <v>62</v>
      </c>
      <c r="E63" s="61" t="s">
        <v>712</v>
      </c>
      <c r="F63" s="61" t="s">
        <v>712</v>
      </c>
      <c r="G63" s="62"/>
      <c r="H63" s="62">
        <v>0.608333333333333</v>
      </c>
      <c r="I63" s="62"/>
      <c r="J63" s="62">
        <v>0.633333333333333</v>
      </c>
      <c r="K63" s="69">
        <v>1</v>
      </c>
      <c r="L63" s="69"/>
      <c r="M63" s="69"/>
      <c r="N63" s="69" t="s">
        <v>445</v>
      </c>
      <c r="O63" s="69">
        <f>R63*1.6</f>
        <v>4.8</v>
      </c>
      <c r="P63" s="69">
        <f>R63*1.4</f>
        <v>4.2</v>
      </c>
      <c r="Q63" s="69">
        <f>R63*1.2</f>
        <v>3.6</v>
      </c>
      <c r="R63" s="69">
        <v>3</v>
      </c>
      <c r="S63" s="69">
        <f>R63*0.8</f>
        <v>2.4</v>
      </c>
      <c r="T63" s="69"/>
      <c r="U63" s="69" t="s">
        <v>696</v>
      </c>
      <c r="V63" s="75">
        <v>2</v>
      </c>
      <c r="W63" s="75"/>
      <c r="X63" s="75"/>
      <c r="Y63" s="75"/>
      <c r="Z63" s="75"/>
      <c r="AA63" s="75"/>
      <c r="AB63" s="69"/>
      <c r="AC63" s="69"/>
      <c r="AD63" s="69"/>
      <c r="AE63" s="69"/>
      <c r="AF63" s="69" t="s">
        <v>679</v>
      </c>
      <c r="AG63" s="80" t="s">
        <v>713</v>
      </c>
      <c r="AH63" s="80" t="s">
        <v>714</v>
      </c>
      <c r="AI63" s="63" t="s">
        <v>715</v>
      </c>
      <c r="AJ63" s="81" t="s">
        <v>273</v>
      </c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96"/>
      <c r="AV63" s="96"/>
      <c r="AW63" s="96"/>
      <c r="AX63" s="96"/>
      <c r="AY63" s="96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</row>
    <row r="64" ht="115" hidden="1" customHeight="1" spans="1:65">
      <c r="A64" s="58" t="s">
        <v>694</v>
      </c>
      <c r="B64" s="58" t="s">
        <v>36</v>
      </c>
      <c r="C64" s="58" t="s">
        <v>443</v>
      </c>
      <c r="D64" s="59">
        <v>63</v>
      </c>
      <c r="E64" s="61" t="s">
        <v>716</v>
      </c>
      <c r="F64" s="61" t="s">
        <v>716</v>
      </c>
      <c r="G64" s="62"/>
      <c r="H64" s="62">
        <v>0.311</v>
      </c>
      <c r="I64" s="62"/>
      <c r="J64" s="62">
        <v>0.47</v>
      </c>
      <c r="K64" s="69">
        <v>1</v>
      </c>
      <c r="L64" s="69"/>
      <c r="M64" s="69"/>
      <c r="N64" s="69" t="s">
        <v>445</v>
      </c>
      <c r="O64" s="69">
        <f>R64*1.6</f>
        <v>4</v>
      </c>
      <c r="P64" s="69">
        <f>R64*1.4</f>
        <v>3.5</v>
      </c>
      <c r="Q64" s="69">
        <f>R64*1.2</f>
        <v>3</v>
      </c>
      <c r="R64" s="69">
        <v>2.5</v>
      </c>
      <c r="S64" s="69">
        <f>R64*0.8</f>
        <v>2</v>
      </c>
      <c r="T64" s="69"/>
      <c r="U64" s="69" t="s">
        <v>696</v>
      </c>
      <c r="V64" s="75">
        <v>2</v>
      </c>
      <c r="W64" s="75"/>
      <c r="X64" s="75"/>
      <c r="Y64" s="75"/>
      <c r="Z64" s="75"/>
      <c r="AA64" s="75"/>
      <c r="AB64" s="69"/>
      <c r="AC64" s="69"/>
      <c r="AD64" s="69"/>
      <c r="AE64" s="69"/>
      <c r="AF64" s="69" t="s">
        <v>679</v>
      </c>
      <c r="AG64" s="80" t="s">
        <v>717</v>
      </c>
      <c r="AH64" s="80" t="s">
        <v>718</v>
      </c>
      <c r="AI64" s="63" t="s">
        <v>719</v>
      </c>
      <c r="AJ64" s="82" t="s">
        <v>273</v>
      </c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97"/>
      <c r="AV64" s="97"/>
      <c r="AW64" s="97"/>
      <c r="AX64" s="97"/>
      <c r="AY64" s="97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</row>
    <row r="65" ht="115" hidden="1" customHeight="1" spans="1:65">
      <c r="A65" s="58"/>
      <c r="B65" s="58"/>
      <c r="C65" s="58"/>
      <c r="D65" s="59">
        <v>64</v>
      </c>
      <c r="E65" s="61" t="s">
        <v>720</v>
      </c>
      <c r="F65" s="61" t="s">
        <v>720</v>
      </c>
      <c r="G65" s="62"/>
      <c r="H65" s="62"/>
      <c r="I65" s="62"/>
      <c r="J65" s="62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75"/>
      <c r="W65" s="75"/>
      <c r="X65" s="75"/>
      <c r="Y65" s="75"/>
      <c r="Z65" s="75"/>
      <c r="AA65" s="75"/>
      <c r="AB65" s="69"/>
      <c r="AC65" s="69"/>
      <c r="AD65" s="69"/>
      <c r="AE65" s="69"/>
      <c r="AF65" s="69" t="s">
        <v>679</v>
      </c>
      <c r="AG65" s="80" t="s">
        <v>721</v>
      </c>
      <c r="AH65" s="80" t="s">
        <v>722</v>
      </c>
      <c r="AI65" s="63" t="s">
        <v>669</v>
      </c>
      <c r="AJ65" s="83" t="s">
        <v>322</v>
      </c>
      <c r="AK65" s="88">
        <v>0.4</v>
      </c>
      <c r="AL65" s="88">
        <v>0.52</v>
      </c>
      <c r="AM65" s="92"/>
      <c r="AN65" s="89"/>
      <c r="AO65" s="94">
        <v>0.75333333</v>
      </c>
      <c r="AP65" s="93"/>
      <c r="AQ65" s="93">
        <v>0.7</v>
      </c>
      <c r="AR65" s="93">
        <v>0.71</v>
      </c>
      <c r="AS65" s="93">
        <v>0.65</v>
      </c>
      <c r="AT65" s="93">
        <f>AVERAGE(AQ65:AS65)</f>
        <v>0.686666666666667</v>
      </c>
      <c r="AU65" s="100">
        <f>(AT65-AO65)/AO65</f>
        <v>-0.0884955711880336</v>
      </c>
      <c r="AV65" s="98">
        <f t="shared" ref="AV65:AV79" si="20">(AT65-AL65)/AL65</f>
        <v>0.320512820512821</v>
      </c>
      <c r="AW65" s="89"/>
      <c r="AX65" s="115"/>
      <c r="AY65" s="115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</row>
    <row r="66" ht="47" hidden="1" spans="1:65">
      <c r="A66" s="58" t="s">
        <v>694</v>
      </c>
      <c r="B66" s="58" t="s">
        <v>36</v>
      </c>
      <c r="C66" s="58" t="s">
        <v>443</v>
      </c>
      <c r="D66" s="59">
        <v>65</v>
      </c>
      <c r="E66" s="61" t="s">
        <v>723</v>
      </c>
      <c r="F66" s="61" t="s">
        <v>723</v>
      </c>
      <c r="G66" s="62">
        <v>0.406666666666667</v>
      </c>
      <c r="H66" s="62"/>
      <c r="I66" s="62">
        <v>0.346666666666667</v>
      </c>
      <c r="J66" s="62"/>
      <c r="K66" s="69">
        <v>1</v>
      </c>
      <c r="L66" s="69" t="s">
        <v>638</v>
      </c>
      <c r="M66" s="69"/>
      <c r="N66" s="69" t="s">
        <v>445</v>
      </c>
      <c r="O66" s="69">
        <f>R66*1.6</f>
        <v>8</v>
      </c>
      <c r="P66" s="69">
        <f>R66*1.4</f>
        <v>7</v>
      </c>
      <c r="Q66" s="69">
        <f>R66*1.2</f>
        <v>6</v>
      </c>
      <c r="R66" s="69">
        <v>5</v>
      </c>
      <c r="S66" s="69">
        <f>R66*0.8</f>
        <v>4</v>
      </c>
      <c r="T66" s="69"/>
      <c r="U66" s="69" t="s">
        <v>696</v>
      </c>
      <c r="V66" s="75">
        <v>2</v>
      </c>
      <c r="W66" s="75" t="s">
        <v>449</v>
      </c>
      <c r="X66" s="75"/>
      <c r="Y66" s="75"/>
      <c r="Z66" s="75"/>
      <c r="AA66" s="75"/>
      <c r="AB66" s="69"/>
      <c r="AC66" s="69"/>
      <c r="AD66" s="69">
        <v>0.45</v>
      </c>
      <c r="AE66" s="69"/>
      <c r="AF66" s="69" t="s">
        <v>679</v>
      </c>
      <c r="AG66" s="80"/>
      <c r="AH66" s="80" t="s">
        <v>724</v>
      </c>
      <c r="AI66" s="63" t="s">
        <v>725</v>
      </c>
      <c r="AJ66" s="83" t="s">
        <v>322</v>
      </c>
      <c r="AK66" s="88">
        <v>1</v>
      </c>
      <c r="AL66" s="88">
        <v>1.2</v>
      </c>
      <c r="AM66" s="89"/>
      <c r="AN66" s="89"/>
      <c r="AO66" s="92">
        <v>0.30666667</v>
      </c>
      <c r="AP66" s="89"/>
      <c r="AQ66" s="89">
        <v>0.22</v>
      </c>
      <c r="AR66" s="89">
        <v>0.28</v>
      </c>
      <c r="AS66" s="89">
        <v>0.39</v>
      </c>
      <c r="AT66" s="89">
        <f>AVERAGE(AQ66:AS66)</f>
        <v>0.296666666666667</v>
      </c>
      <c r="AU66" s="98">
        <f t="shared" ref="AU66:AU79" si="21">(AT66-AO66)/AO66</f>
        <v>-0.0326087061672954</v>
      </c>
      <c r="AV66" s="98">
        <f t="shared" si="20"/>
        <v>-0.752777777777777</v>
      </c>
      <c r="AW66" s="89"/>
      <c r="AX66" s="89"/>
      <c r="AY66" s="89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</row>
    <row r="67" ht="232" hidden="1" spans="1:65">
      <c r="A67" s="58" t="s">
        <v>442</v>
      </c>
      <c r="B67" s="58" t="s">
        <v>726</v>
      </c>
      <c r="C67" s="58" t="s">
        <v>546</v>
      </c>
      <c r="D67" s="59">
        <v>66</v>
      </c>
      <c r="E67" s="59" t="s">
        <v>727</v>
      </c>
      <c r="F67" s="59" t="s">
        <v>728</v>
      </c>
      <c r="G67" s="59"/>
      <c r="H67" s="59">
        <v>1.419</v>
      </c>
      <c r="I67" s="59"/>
      <c r="J67" s="59">
        <v>1.289</v>
      </c>
      <c r="K67" s="69">
        <v>1</v>
      </c>
      <c r="L67" s="69"/>
      <c r="M67" s="69"/>
      <c r="N67" s="69" t="s">
        <v>445</v>
      </c>
      <c r="O67" s="69"/>
      <c r="P67" s="69"/>
      <c r="Q67" s="69"/>
      <c r="R67" s="69"/>
      <c r="S67" s="69"/>
      <c r="T67" s="69"/>
      <c r="U67" s="69" t="s">
        <v>729</v>
      </c>
      <c r="V67" s="75">
        <v>3</v>
      </c>
      <c r="W67" s="75"/>
      <c r="X67" s="75"/>
      <c r="Y67" s="75"/>
      <c r="Z67" s="75"/>
      <c r="AA67" s="75"/>
      <c r="AB67" s="69"/>
      <c r="AC67" s="69"/>
      <c r="AD67" s="69"/>
      <c r="AE67" s="69"/>
      <c r="AF67" s="69"/>
      <c r="AG67" s="80" t="s">
        <v>730</v>
      </c>
      <c r="AH67" s="80" t="s">
        <v>731</v>
      </c>
      <c r="AI67" s="63" t="s">
        <v>732</v>
      </c>
      <c r="AJ67" s="83" t="s">
        <v>733</v>
      </c>
      <c r="AK67" s="88">
        <v>15</v>
      </c>
      <c r="AL67" s="88">
        <v>15</v>
      </c>
      <c r="AM67" s="89"/>
      <c r="AN67" s="89"/>
      <c r="AO67" s="92">
        <v>103</v>
      </c>
      <c r="AP67" s="89"/>
      <c r="AQ67" s="89"/>
      <c r="AR67" s="89"/>
      <c r="AS67" s="89"/>
      <c r="AT67" s="89">
        <v>114.83</v>
      </c>
      <c r="AU67" s="98">
        <f t="shared" si="21"/>
        <v>0.114854368932039</v>
      </c>
      <c r="AV67" s="98">
        <f t="shared" si="20"/>
        <v>6.65533333333333</v>
      </c>
      <c r="AW67" s="89"/>
      <c r="AX67" s="89"/>
      <c r="AY67" s="89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</row>
    <row r="68" ht="232" hidden="1" spans="1:65">
      <c r="A68" s="58" t="s">
        <v>442</v>
      </c>
      <c r="B68" s="58" t="s">
        <v>726</v>
      </c>
      <c r="C68" s="58" t="s">
        <v>546</v>
      </c>
      <c r="D68" s="59">
        <v>67</v>
      </c>
      <c r="E68" s="59" t="s">
        <v>734</v>
      </c>
      <c r="F68" s="59" t="s">
        <v>735</v>
      </c>
      <c r="G68" s="59"/>
      <c r="H68" s="59" t="s">
        <v>736</v>
      </c>
      <c r="I68" s="59"/>
      <c r="J68" s="59">
        <v>443.19</v>
      </c>
      <c r="K68" s="69">
        <v>1</v>
      </c>
      <c r="L68" s="69"/>
      <c r="M68" s="69"/>
      <c r="N68" s="69" t="s">
        <v>445</v>
      </c>
      <c r="O68" s="69"/>
      <c r="P68" s="69"/>
      <c r="Q68" s="69"/>
      <c r="R68" s="69"/>
      <c r="S68" s="69"/>
      <c r="T68" s="69"/>
      <c r="U68" s="69" t="s">
        <v>737</v>
      </c>
      <c r="V68" s="75">
        <v>3</v>
      </c>
      <c r="W68" s="75"/>
      <c r="X68" s="75"/>
      <c r="Y68" s="75"/>
      <c r="Z68" s="75"/>
      <c r="AA68" s="75"/>
      <c r="AB68" s="69"/>
      <c r="AC68" s="69"/>
      <c r="AD68" s="69"/>
      <c r="AE68" s="69"/>
      <c r="AF68" s="69"/>
      <c r="AG68" s="80" t="s">
        <v>730</v>
      </c>
      <c r="AH68" s="80" t="s">
        <v>738</v>
      </c>
      <c r="AI68" s="63" t="s">
        <v>739</v>
      </c>
      <c r="AJ68" s="83" t="s">
        <v>733</v>
      </c>
      <c r="AK68" s="88">
        <v>400</v>
      </c>
      <c r="AL68" s="88">
        <v>400</v>
      </c>
      <c r="AM68" s="89"/>
      <c r="AN68" s="89"/>
      <c r="AO68" s="92">
        <v>285</v>
      </c>
      <c r="AP68" s="89"/>
      <c r="AQ68" s="89"/>
      <c r="AR68" s="89"/>
      <c r="AS68" s="89"/>
      <c r="AT68" s="89">
        <v>175</v>
      </c>
      <c r="AU68" s="98">
        <f t="shared" si="21"/>
        <v>-0.385964912280702</v>
      </c>
      <c r="AV68" s="98">
        <f t="shared" si="20"/>
        <v>-0.5625</v>
      </c>
      <c r="AW68" s="89"/>
      <c r="AX68" s="89"/>
      <c r="AY68" s="89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</row>
    <row r="69" ht="232" hidden="1" spans="1:65">
      <c r="A69" s="58" t="s">
        <v>442</v>
      </c>
      <c r="B69" s="58" t="s">
        <v>726</v>
      </c>
      <c r="C69" s="58" t="s">
        <v>546</v>
      </c>
      <c r="D69" s="59">
        <v>68</v>
      </c>
      <c r="E69" s="59" t="s">
        <v>740</v>
      </c>
      <c r="F69" s="59" t="s">
        <v>741</v>
      </c>
      <c r="G69" s="59"/>
      <c r="H69" s="59">
        <v>0.6377</v>
      </c>
      <c r="I69" s="59"/>
      <c r="J69" s="59">
        <v>0.887</v>
      </c>
      <c r="K69" s="69">
        <v>1</v>
      </c>
      <c r="L69" s="69"/>
      <c r="M69" s="69"/>
      <c r="N69" s="69" t="s">
        <v>445</v>
      </c>
      <c r="O69" s="69"/>
      <c r="P69" s="69"/>
      <c r="Q69" s="69"/>
      <c r="R69" s="69"/>
      <c r="S69" s="69"/>
      <c r="T69" s="69"/>
      <c r="U69" s="69" t="s">
        <v>737</v>
      </c>
      <c r="V69" s="75">
        <v>3</v>
      </c>
      <c r="W69" s="75"/>
      <c r="X69" s="75"/>
      <c r="Y69" s="75"/>
      <c r="Z69" s="75"/>
      <c r="AA69" s="75"/>
      <c r="AB69" s="69"/>
      <c r="AC69" s="69"/>
      <c r="AD69" s="69"/>
      <c r="AE69" s="69"/>
      <c r="AF69" s="69"/>
      <c r="AG69" s="80" t="s">
        <v>730</v>
      </c>
      <c r="AH69" s="80" t="s">
        <v>742</v>
      </c>
      <c r="AI69" s="63" t="s">
        <v>743</v>
      </c>
      <c r="AJ69" s="83" t="s">
        <v>733</v>
      </c>
      <c r="AK69" s="88">
        <v>40</v>
      </c>
      <c r="AL69" s="88">
        <v>40</v>
      </c>
      <c r="AM69" s="89"/>
      <c r="AN69" s="89"/>
      <c r="AO69" s="113">
        <v>0.67</v>
      </c>
      <c r="AP69" s="89"/>
      <c r="AQ69" s="89"/>
      <c r="AR69" s="89"/>
      <c r="AS69" s="89"/>
      <c r="AT69" s="98">
        <v>0.8271</v>
      </c>
      <c r="AU69" s="98">
        <f t="shared" si="21"/>
        <v>0.234477611940298</v>
      </c>
      <c r="AV69" s="98">
        <f t="shared" si="20"/>
        <v>-0.9793225</v>
      </c>
      <c r="AW69" s="89"/>
      <c r="AX69" s="89"/>
      <c r="AY69" s="89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</row>
    <row r="70" ht="232" hidden="1" spans="1:65">
      <c r="A70" s="58" t="s">
        <v>442</v>
      </c>
      <c r="B70" s="58" t="s">
        <v>726</v>
      </c>
      <c r="C70" s="58" t="s">
        <v>546</v>
      </c>
      <c r="D70" s="59">
        <v>69</v>
      </c>
      <c r="E70" s="59" t="s">
        <v>744</v>
      </c>
      <c r="F70" s="59" t="s">
        <v>744</v>
      </c>
      <c r="G70" s="60"/>
      <c r="H70" s="60">
        <v>1</v>
      </c>
      <c r="I70" s="60"/>
      <c r="J70" s="60">
        <v>1</v>
      </c>
      <c r="K70" s="69">
        <v>1</v>
      </c>
      <c r="L70" s="69"/>
      <c r="M70" s="69"/>
      <c r="N70" s="69" t="s">
        <v>445</v>
      </c>
      <c r="O70" s="69"/>
      <c r="P70" s="69"/>
      <c r="Q70" s="69"/>
      <c r="R70" s="69"/>
      <c r="S70" s="69"/>
      <c r="T70" s="69"/>
      <c r="U70" s="69"/>
      <c r="V70" s="75">
        <v>3</v>
      </c>
      <c r="W70" s="75"/>
      <c r="X70" s="75"/>
      <c r="Y70" s="75"/>
      <c r="Z70" s="75"/>
      <c r="AA70" s="75"/>
      <c r="AB70" s="69"/>
      <c r="AC70" s="69"/>
      <c r="AD70" s="69"/>
      <c r="AE70" s="69"/>
      <c r="AF70" s="69"/>
      <c r="AG70" s="80" t="s">
        <v>730</v>
      </c>
      <c r="AH70" s="80" t="s">
        <v>745</v>
      </c>
      <c r="AI70" s="63" t="s">
        <v>746</v>
      </c>
      <c r="AJ70" s="83" t="s">
        <v>733</v>
      </c>
      <c r="AK70" s="88">
        <v>5</v>
      </c>
      <c r="AL70" s="88">
        <v>5</v>
      </c>
      <c r="AM70" s="89"/>
      <c r="AN70" s="89"/>
      <c r="AO70" s="92">
        <v>5</v>
      </c>
      <c r="AP70" s="89"/>
      <c r="AQ70" s="89"/>
      <c r="AR70" s="89"/>
      <c r="AS70" s="89"/>
      <c r="AT70" s="89">
        <v>2</v>
      </c>
      <c r="AU70" s="98">
        <f t="shared" si="21"/>
        <v>-0.6</v>
      </c>
      <c r="AV70" s="98">
        <f t="shared" si="20"/>
        <v>-0.6</v>
      </c>
      <c r="AW70" s="89"/>
      <c r="AX70" s="89"/>
      <c r="AY70" s="89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</row>
    <row r="71" ht="232" hidden="1" spans="1:65">
      <c r="A71" s="58" t="s">
        <v>442</v>
      </c>
      <c r="B71" s="58" t="s">
        <v>726</v>
      </c>
      <c r="C71" s="58" t="s">
        <v>546</v>
      </c>
      <c r="D71" s="59">
        <v>70</v>
      </c>
      <c r="E71" s="59" t="s">
        <v>747</v>
      </c>
      <c r="F71" s="59" t="s">
        <v>747</v>
      </c>
      <c r="G71" s="60"/>
      <c r="H71" s="60">
        <v>3</v>
      </c>
      <c r="I71" s="60"/>
      <c r="J71" s="60">
        <v>0</v>
      </c>
      <c r="K71" s="69">
        <v>1</v>
      </c>
      <c r="L71" s="69"/>
      <c r="M71" s="69"/>
      <c r="N71" s="69" t="s">
        <v>445</v>
      </c>
      <c r="O71" s="69"/>
      <c r="P71" s="69"/>
      <c r="Q71" s="69"/>
      <c r="R71" s="69"/>
      <c r="S71" s="69"/>
      <c r="T71" s="69"/>
      <c r="U71" s="69"/>
      <c r="V71" s="75">
        <v>3</v>
      </c>
      <c r="W71" s="75"/>
      <c r="X71" s="75"/>
      <c r="Y71" s="75"/>
      <c r="Z71" s="75"/>
      <c r="AA71" s="75"/>
      <c r="AB71" s="69"/>
      <c r="AC71" s="69"/>
      <c r="AD71" s="69"/>
      <c r="AE71" s="69"/>
      <c r="AF71" s="69"/>
      <c r="AG71" s="80" t="s">
        <v>730</v>
      </c>
      <c r="AH71" s="80" t="s">
        <v>748</v>
      </c>
      <c r="AI71" s="63" t="s">
        <v>749</v>
      </c>
      <c r="AJ71" s="83" t="s">
        <v>733</v>
      </c>
      <c r="AK71" s="88">
        <v>5</v>
      </c>
      <c r="AL71" s="88">
        <v>5</v>
      </c>
      <c r="AM71" s="89"/>
      <c r="AN71" s="89"/>
      <c r="AO71" s="92">
        <v>6</v>
      </c>
      <c r="AP71" s="89"/>
      <c r="AQ71" s="89"/>
      <c r="AR71" s="89"/>
      <c r="AS71" s="89"/>
      <c r="AT71" s="89">
        <v>0</v>
      </c>
      <c r="AU71" s="98">
        <f t="shared" si="21"/>
        <v>-1</v>
      </c>
      <c r="AV71" s="98">
        <f t="shared" si="20"/>
        <v>-1</v>
      </c>
      <c r="AW71" s="89"/>
      <c r="AX71" s="89"/>
      <c r="AY71" s="89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</row>
    <row r="72" ht="232" hidden="1" spans="1:65">
      <c r="A72" s="58" t="s">
        <v>442</v>
      </c>
      <c r="B72" s="58" t="s">
        <v>726</v>
      </c>
      <c r="C72" s="58" t="s">
        <v>546</v>
      </c>
      <c r="D72" s="59">
        <v>71</v>
      </c>
      <c r="E72" s="59" t="s">
        <v>750</v>
      </c>
      <c r="F72" s="59" t="s">
        <v>751</v>
      </c>
      <c r="G72" s="60"/>
      <c r="H72" s="60">
        <v>1</v>
      </c>
      <c r="I72" s="60"/>
      <c r="J72" s="60">
        <v>1</v>
      </c>
      <c r="K72" s="69">
        <v>1</v>
      </c>
      <c r="L72" s="69"/>
      <c r="M72" s="69"/>
      <c r="N72" s="69" t="s">
        <v>445</v>
      </c>
      <c r="O72" s="69"/>
      <c r="P72" s="69"/>
      <c r="Q72" s="69"/>
      <c r="R72" s="69"/>
      <c r="S72" s="69"/>
      <c r="T72" s="69"/>
      <c r="U72" s="69"/>
      <c r="V72" s="75">
        <v>3</v>
      </c>
      <c r="W72" s="75"/>
      <c r="X72" s="75"/>
      <c r="Y72" s="75"/>
      <c r="Z72" s="75"/>
      <c r="AA72" s="75"/>
      <c r="AB72" s="69"/>
      <c r="AC72" s="69"/>
      <c r="AD72" s="69"/>
      <c r="AE72" s="69"/>
      <c r="AF72" s="69"/>
      <c r="AG72" s="80" t="s">
        <v>730</v>
      </c>
      <c r="AH72" s="80" t="s">
        <v>738</v>
      </c>
      <c r="AI72" s="63" t="s">
        <v>752</v>
      </c>
      <c r="AJ72" s="83" t="s">
        <v>733</v>
      </c>
      <c r="AK72" s="88">
        <v>5</v>
      </c>
      <c r="AL72" s="88">
        <v>5</v>
      </c>
      <c r="AM72" s="89"/>
      <c r="AN72" s="89"/>
      <c r="AO72" s="92">
        <v>0</v>
      </c>
      <c r="AP72" s="89"/>
      <c r="AQ72" s="89"/>
      <c r="AR72" s="89"/>
      <c r="AS72" s="89"/>
      <c r="AT72" s="89">
        <v>0</v>
      </c>
      <c r="AU72" s="98" t="e">
        <f t="shared" si="21"/>
        <v>#DIV/0!</v>
      </c>
      <c r="AV72" s="98">
        <f t="shared" si="20"/>
        <v>-1</v>
      </c>
      <c r="AW72" s="89"/>
      <c r="AX72" s="89"/>
      <c r="AY72" s="89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</row>
    <row r="73" ht="24" hidden="1" spans="1:65">
      <c r="A73" s="58" t="s">
        <v>442</v>
      </c>
      <c r="B73" s="58" t="s">
        <v>753</v>
      </c>
      <c r="C73" s="58" t="s">
        <v>546</v>
      </c>
      <c r="D73" s="59">
        <v>72</v>
      </c>
      <c r="E73" s="59" t="s">
        <v>754</v>
      </c>
      <c r="F73" s="59" t="s">
        <v>754</v>
      </c>
      <c r="G73" s="60"/>
      <c r="H73" s="60">
        <v>0</v>
      </c>
      <c r="I73" s="60"/>
      <c r="J73" s="60">
        <v>0</v>
      </c>
      <c r="K73" s="69">
        <v>1</v>
      </c>
      <c r="L73" s="69"/>
      <c r="M73" s="69"/>
      <c r="N73" s="69" t="s">
        <v>445</v>
      </c>
      <c r="O73" s="69"/>
      <c r="P73" s="69"/>
      <c r="Q73" s="69"/>
      <c r="R73" s="69"/>
      <c r="S73" s="69"/>
      <c r="T73" s="69"/>
      <c r="U73" s="69"/>
      <c r="V73" s="75">
        <v>3</v>
      </c>
      <c r="W73" s="75"/>
      <c r="X73" s="75"/>
      <c r="Y73" s="75"/>
      <c r="Z73" s="75"/>
      <c r="AA73" s="75"/>
      <c r="AB73" s="69"/>
      <c r="AC73" s="69"/>
      <c r="AD73" s="69"/>
      <c r="AE73" s="69"/>
      <c r="AF73" s="69"/>
      <c r="AG73" s="80"/>
      <c r="AH73" s="80" t="s">
        <v>755</v>
      </c>
      <c r="AI73" s="63" t="s">
        <v>746</v>
      </c>
      <c r="AJ73" s="83" t="s">
        <v>733</v>
      </c>
      <c r="AK73" s="88">
        <v>5</v>
      </c>
      <c r="AL73" s="88">
        <v>5</v>
      </c>
      <c r="AM73" s="89"/>
      <c r="AN73" s="89"/>
      <c r="AO73" s="92">
        <v>0</v>
      </c>
      <c r="AP73" s="89"/>
      <c r="AQ73" s="89"/>
      <c r="AR73" s="89"/>
      <c r="AS73" s="89"/>
      <c r="AT73" s="89">
        <v>0</v>
      </c>
      <c r="AU73" s="98" t="e">
        <f t="shared" si="21"/>
        <v>#DIV/0!</v>
      </c>
      <c r="AV73" s="98">
        <f t="shared" si="20"/>
        <v>-1</v>
      </c>
      <c r="AW73" s="89"/>
      <c r="AX73" s="89"/>
      <c r="AY73" s="89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</row>
    <row r="74" ht="24" hidden="1" spans="1:65">
      <c r="A74" s="58" t="s">
        <v>442</v>
      </c>
      <c r="B74" s="58" t="s">
        <v>753</v>
      </c>
      <c r="C74" s="58" t="s">
        <v>546</v>
      </c>
      <c r="D74" s="59">
        <v>73</v>
      </c>
      <c r="E74" s="59" t="s">
        <v>756</v>
      </c>
      <c r="F74" s="59" t="s">
        <v>756</v>
      </c>
      <c r="G74" s="60"/>
      <c r="H74" s="60">
        <v>0</v>
      </c>
      <c r="I74" s="60"/>
      <c r="J74" s="60">
        <v>0</v>
      </c>
      <c r="K74" s="69">
        <v>1</v>
      </c>
      <c r="L74" s="69"/>
      <c r="M74" s="69"/>
      <c r="N74" s="69" t="s">
        <v>445</v>
      </c>
      <c r="O74" s="69"/>
      <c r="P74" s="69"/>
      <c r="Q74" s="69"/>
      <c r="R74" s="69"/>
      <c r="S74" s="69"/>
      <c r="T74" s="69"/>
      <c r="U74" s="69"/>
      <c r="V74" s="75">
        <v>3</v>
      </c>
      <c r="W74" s="75"/>
      <c r="X74" s="75"/>
      <c r="Y74" s="75"/>
      <c r="Z74" s="75"/>
      <c r="AA74" s="75"/>
      <c r="AB74" s="69"/>
      <c r="AC74" s="69"/>
      <c r="AD74" s="69"/>
      <c r="AE74" s="69"/>
      <c r="AF74" s="69"/>
      <c r="AG74" s="80"/>
      <c r="AH74" s="80" t="s">
        <v>757</v>
      </c>
      <c r="AI74" s="63" t="s">
        <v>749</v>
      </c>
      <c r="AJ74" s="83" t="s">
        <v>733</v>
      </c>
      <c r="AK74" s="88">
        <v>5</v>
      </c>
      <c r="AL74" s="88">
        <v>5</v>
      </c>
      <c r="AM74" s="89"/>
      <c r="AN74" s="89"/>
      <c r="AO74" s="92">
        <v>0</v>
      </c>
      <c r="AP74" s="89"/>
      <c r="AQ74" s="89"/>
      <c r="AR74" s="89"/>
      <c r="AS74" s="89"/>
      <c r="AT74" s="89">
        <v>0</v>
      </c>
      <c r="AU74" s="98" t="e">
        <f t="shared" si="21"/>
        <v>#DIV/0!</v>
      </c>
      <c r="AV74" s="98">
        <f t="shared" si="20"/>
        <v>-1</v>
      </c>
      <c r="AW74" s="89"/>
      <c r="AX74" s="89"/>
      <c r="AY74" s="89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</row>
    <row r="75" ht="47" hidden="1" spans="1:65">
      <c r="A75" s="58" t="s">
        <v>442</v>
      </c>
      <c r="B75" s="58" t="s">
        <v>753</v>
      </c>
      <c r="C75" s="58" t="s">
        <v>443</v>
      </c>
      <c r="D75" s="59">
        <v>74</v>
      </c>
      <c r="E75" s="63" t="s">
        <v>758</v>
      </c>
      <c r="F75" s="63" t="s">
        <v>758</v>
      </c>
      <c r="G75" s="64"/>
      <c r="H75" s="64"/>
      <c r="I75" s="64"/>
      <c r="J75" s="64"/>
      <c r="K75" s="70">
        <v>1</v>
      </c>
      <c r="L75" s="70" t="s">
        <v>29</v>
      </c>
      <c r="M75" s="69" t="s">
        <v>445</v>
      </c>
      <c r="N75" s="69" t="s">
        <v>445</v>
      </c>
      <c r="O75" s="69"/>
      <c r="P75" s="69"/>
      <c r="Q75" s="69"/>
      <c r="R75" s="69"/>
      <c r="S75" s="69">
        <v>1</v>
      </c>
      <c r="T75" s="69"/>
      <c r="U75" s="69"/>
      <c r="V75" s="75" t="s">
        <v>554</v>
      </c>
      <c r="W75" s="75" t="s">
        <v>449</v>
      </c>
      <c r="X75" s="75"/>
      <c r="Y75" s="75"/>
      <c r="Z75" s="75"/>
      <c r="AA75" s="75"/>
      <c r="AB75" s="108"/>
      <c r="AC75" s="108"/>
      <c r="AD75" s="108">
        <v>1.1</v>
      </c>
      <c r="AE75" s="108"/>
      <c r="AF75" s="69"/>
      <c r="AG75" s="80"/>
      <c r="AH75" s="80" t="s">
        <v>759</v>
      </c>
      <c r="AI75" s="63" t="s">
        <v>760</v>
      </c>
      <c r="AJ75" s="83" t="s">
        <v>733</v>
      </c>
      <c r="AK75" s="88">
        <v>1</v>
      </c>
      <c r="AL75" s="88">
        <v>1.2</v>
      </c>
      <c r="AM75" s="89"/>
      <c r="AN75" s="89"/>
      <c r="AO75" s="114"/>
      <c r="AP75" s="89"/>
      <c r="AQ75" s="89"/>
      <c r="AR75" s="89"/>
      <c r="AS75" s="89"/>
      <c r="AT75" s="89" t="e">
        <f>AVERAGE(AQ75:AS75)</f>
        <v>#DIV/0!</v>
      </c>
      <c r="AU75" s="98" t="e">
        <f t="shared" si="21"/>
        <v>#DIV/0!</v>
      </c>
      <c r="AV75" s="98" t="e">
        <f t="shared" si="20"/>
        <v>#DIV/0!</v>
      </c>
      <c r="AW75" s="89"/>
      <c r="AX75" s="89"/>
      <c r="AY75" s="89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</row>
    <row r="76" ht="70" hidden="1" spans="1:65">
      <c r="A76" s="58" t="s">
        <v>442</v>
      </c>
      <c r="B76" s="58" t="s">
        <v>36</v>
      </c>
      <c r="C76" s="58" t="s">
        <v>443</v>
      </c>
      <c r="D76" s="59">
        <v>75</v>
      </c>
      <c r="E76" s="63" t="s">
        <v>761</v>
      </c>
      <c r="F76" s="63" t="s">
        <v>761</v>
      </c>
      <c r="G76" s="64">
        <v>2.77333333333333</v>
      </c>
      <c r="H76" s="64">
        <v>2.59333333333333</v>
      </c>
      <c r="I76" s="64">
        <v>2.07333333333333</v>
      </c>
      <c r="J76" s="64">
        <v>2.15</v>
      </c>
      <c r="K76" s="70">
        <v>1</v>
      </c>
      <c r="L76" s="69" t="s">
        <v>638</v>
      </c>
      <c r="M76" s="69" t="s">
        <v>445</v>
      </c>
      <c r="N76" s="69" t="s">
        <v>445</v>
      </c>
      <c r="O76" s="69">
        <f t="shared" ref="O76:O96" si="22">R76*1.6</f>
        <v>2.4</v>
      </c>
      <c r="P76" s="69">
        <f t="shared" ref="P76:P96" si="23">R76*1.4</f>
        <v>2.1</v>
      </c>
      <c r="Q76" s="69">
        <f t="shared" ref="Q76:Q96" si="24">R76*1.2</f>
        <v>1.8</v>
      </c>
      <c r="R76" s="73">
        <v>1.5</v>
      </c>
      <c r="S76" s="69">
        <f t="shared" ref="S76:S96" si="25">R76*0.8</f>
        <v>1.2</v>
      </c>
      <c r="T76" s="69"/>
      <c r="U76" s="69" t="s">
        <v>482</v>
      </c>
      <c r="V76" s="75" t="s">
        <v>554</v>
      </c>
      <c r="W76" s="75" t="s">
        <v>449</v>
      </c>
      <c r="X76" s="75"/>
      <c r="Y76" s="75"/>
      <c r="Z76" s="75"/>
      <c r="AA76" s="75"/>
      <c r="AB76" s="69"/>
      <c r="AC76" s="69"/>
      <c r="AD76" s="69">
        <v>1.6</v>
      </c>
      <c r="AE76" s="69" t="s">
        <v>471</v>
      </c>
      <c r="AF76" s="69" t="s">
        <v>451</v>
      </c>
      <c r="AG76" s="80" t="s">
        <v>762</v>
      </c>
      <c r="AH76" s="80" t="s">
        <v>763</v>
      </c>
      <c r="AI76" s="63" t="s">
        <v>764</v>
      </c>
      <c r="AJ76" s="83" t="s">
        <v>322</v>
      </c>
      <c r="AK76" s="88">
        <v>2</v>
      </c>
      <c r="AL76" s="88">
        <v>2.4</v>
      </c>
      <c r="AM76" s="89"/>
      <c r="AN76" s="89"/>
      <c r="AO76" s="92">
        <v>2.92666667</v>
      </c>
      <c r="AP76" s="89"/>
      <c r="AQ76" s="89">
        <v>2.61</v>
      </c>
      <c r="AR76" s="89">
        <v>1.99</v>
      </c>
      <c r="AS76" s="89">
        <v>2.37</v>
      </c>
      <c r="AT76" s="89">
        <f>AVERAGE(AQ76:AS76)</f>
        <v>2.32333333333333</v>
      </c>
      <c r="AU76" s="98">
        <f t="shared" si="21"/>
        <v>-0.206150342589807</v>
      </c>
      <c r="AV76" s="98">
        <f t="shared" si="20"/>
        <v>-0.0319444444444457</v>
      </c>
      <c r="AW76" s="89"/>
      <c r="AX76" s="89"/>
      <c r="AY76" s="89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</row>
    <row r="77" ht="70" spans="1:65">
      <c r="A77" s="58" t="s">
        <v>442</v>
      </c>
      <c r="B77" s="58" t="s">
        <v>36</v>
      </c>
      <c r="C77" s="58" t="s">
        <v>443</v>
      </c>
      <c r="D77" s="59">
        <v>76</v>
      </c>
      <c r="E77" s="63" t="s">
        <v>765</v>
      </c>
      <c r="F77" s="63" t="s">
        <v>765</v>
      </c>
      <c r="G77" s="64">
        <v>2.31666666666667</v>
      </c>
      <c r="H77" s="64">
        <v>2.92666666666667</v>
      </c>
      <c r="I77" s="64">
        <v>2.15666666666667</v>
      </c>
      <c r="J77" s="64">
        <v>2.15</v>
      </c>
      <c r="K77" s="70">
        <v>1</v>
      </c>
      <c r="L77" s="69" t="s">
        <v>638</v>
      </c>
      <c r="M77" s="69" t="s">
        <v>445</v>
      </c>
      <c r="N77" s="69" t="s">
        <v>445</v>
      </c>
      <c r="O77" s="69">
        <f t="shared" si="22"/>
        <v>2.4</v>
      </c>
      <c r="P77" s="69">
        <f t="shared" si="23"/>
        <v>2.1</v>
      </c>
      <c r="Q77" s="69">
        <f t="shared" si="24"/>
        <v>1.8</v>
      </c>
      <c r="R77" s="73">
        <v>1.5</v>
      </c>
      <c r="S77" s="69">
        <f t="shared" si="25"/>
        <v>1.2</v>
      </c>
      <c r="T77" s="69"/>
      <c r="U77" s="69" t="s">
        <v>482</v>
      </c>
      <c r="V77" s="75" t="s">
        <v>554</v>
      </c>
      <c r="W77" s="75" t="s">
        <v>449</v>
      </c>
      <c r="X77" s="75"/>
      <c r="Y77" s="75"/>
      <c r="Z77" s="75"/>
      <c r="AA77" s="75"/>
      <c r="AB77" s="69"/>
      <c r="AC77" s="69"/>
      <c r="AD77" s="69">
        <v>2.5</v>
      </c>
      <c r="AE77" s="69" t="s">
        <v>471</v>
      </c>
      <c r="AF77" s="69" t="s">
        <v>451</v>
      </c>
      <c r="AG77" s="80" t="s">
        <v>762</v>
      </c>
      <c r="AH77" s="80" t="s">
        <v>766</v>
      </c>
      <c r="AI77" s="63" t="s">
        <v>767</v>
      </c>
      <c r="AJ77" s="83" t="s">
        <v>322</v>
      </c>
      <c r="AK77" s="88">
        <v>1.4</v>
      </c>
      <c r="AL77" s="88">
        <v>1.68</v>
      </c>
      <c r="AM77" s="89"/>
      <c r="AN77" s="89"/>
      <c r="AO77" s="92">
        <v>2.15</v>
      </c>
      <c r="AP77" s="89"/>
      <c r="AQ77" s="89">
        <v>2.82</v>
      </c>
      <c r="AR77" s="89">
        <v>2.75</v>
      </c>
      <c r="AS77" s="89">
        <v>2.68</v>
      </c>
      <c r="AT77" s="89">
        <f>AVERAGE(AQ77:AS77)</f>
        <v>2.75</v>
      </c>
      <c r="AU77" s="98">
        <f t="shared" si="21"/>
        <v>0.279069767441861</v>
      </c>
      <c r="AV77" s="98">
        <f t="shared" si="20"/>
        <v>0.636904761904762</v>
      </c>
      <c r="AW77" s="89"/>
      <c r="AX77" s="89"/>
      <c r="AY77" s="89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</row>
    <row r="78" ht="70" hidden="1" spans="1:65">
      <c r="A78" s="58" t="s">
        <v>442</v>
      </c>
      <c r="B78" s="58" t="s">
        <v>36</v>
      </c>
      <c r="C78" s="58" t="s">
        <v>443</v>
      </c>
      <c r="D78" s="59">
        <v>77</v>
      </c>
      <c r="E78" s="63" t="s">
        <v>768</v>
      </c>
      <c r="F78" s="63" t="s">
        <v>768</v>
      </c>
      <c r="G78" s="64"/>
      <c r="H78" s="64">
        <v>0.74</v>
      </c>
      <c r="I78" s="64"/>
      <c r="J78" s="64">
        <v>0.643333333333333</v>
      </c>
      <c r="K78" s="70">
        <v>1</v>
      </c>
      <c r="L78" s="70"/>
      <c r="M78" s="69"/>
      <c r="N78" s="69" t="s">
        <v>445</v>
      </c>
      <c r="O78" s="69">
        <f t="shared" si="22"/>
        <v>1.28</v>
      </c>
      <c r="P78" s="69">
        <f t="shared" si="23"/>
        <v>1.12</v>
      </c>
      <c r="Q78" s="69">
        <f t="shared" si="24"/>
        <v>0.96</v>
      </c>
      <c r="R78" s="73">
        <v>0.8</v>
      </c>
      <c r="S78" s="69">
        <f t="shared" si="25"/>
        <v>0.64</v>
      </c>
      <c r="T78" s="69"/>
      <c r="U78" s="69" t="s">
        <v>482</v>
      </c>
      <c r="V78" s="75" t="s">
        <v>554</v>
      </c>
      <c r="W78" s="75"/>
      <c r="X78" s="75"/>
      <c r="Y78" s="75"/>
      <c r="Z78" s="75"/>
      <c r="AA78" s="75"/>
      <c r="AB78" s="69"/>
      <c r="AC78" s="69"/>
      <c r="AD78" s="69"/>
      <c r="AE78" s="69" t="s">
        <v>471</v>
      </c>
      <c r="AF78" s="69" t="s">
        <v>451</v>
      </c>
      <c r="AG78" s="80" t="s">
        <v>769</v>
      </c>
      <c r="AH78" s="80" t="s">
        <v>770</v>
      </c>
      <c r="AI78" s="63" t="s">
        <v>771</v>
      </c>
      <c r="AJ78" s="83" t="s">
        <v>322</v>
      </c>
      <c r="AK78" s="88">
        <v>1.5</v>
      </c>
      <c r="AL78" s="88">
        <v>1.8</v>
      </c>
      <c r="AM78" s="89"/>
      <c r="AN78" s="89"/>
      <c r="AO78" s="92">
        <v>1.46</v>
      </c>
      <c r="AP78" s="89"/>
      <c r="AQ78" s="89">
        <v>1.59</v>
      </c>
      <c r="AR78" s="89">
        <v>1.33</v>
      </c>
      <c r="AS78" s="89">
        <v>1.15</v>
      </c>
      <c r="AT78" s="89">
        <f>AVERAGE(AQ78:AS78)</f>
        <v>1.35666666666667</v>
      </c>
      <c r="AU78" s="98">
        <f t="shared" si="21"/>
        <v>-0.0707762557077602</v>
      </c>
      <c r="AV78" s="98">
        <f t="shared" si="20"/>
        <v>-0.246296296296294</v>
      </c>
      <c r="AW78" s="89"/>
      <c r="AX78" s="89"/>
      <c r="AY78" s="89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</row>
    <row r="79" ht="47" hidden="1" spans="1:65">
      <c r="A79" s="58" t="s">
        <v>442</v>
      </c>
      <c r="B79" s="58" t="s">
        <v>36</v>
      </c>
      <c r="C79" s="58" t="s">
        <v>443</v>
      </c>
      <c r="D79" s="59">
        <v>78</v>
      </c>
      <c r="E79" s="63" t="s">
        <v>772</v>
      </c>
      <c r="F79" s="63" t="s">
        <v>772</v>
      </c>
      <c r="G79" s="64"/>
      <c r="H79" s="64"/>
      <c r="I79" s="64"/>
      <c r="J79" s="64"/>
      <c r="K79" s="70">
        <v>1</v>
      </c>
      <c r="L79" s="70"/>
      <c r="M79" s="69"/>
      <c r="N79" s="69" t="s">
        <v>445</v>
      </c>
      <c r="O79" s="69">
        <f t="shared" si="22"/>
        <v>1.28</v>
      </c>
      <c r="P79" s="69">
        <f t="shared" si="23"/>
        <v>1.12</v>
      </c>
      <c r="Q79" s="69">
        <f t="shared" si="24"/>
        <v>0.96</v>
      </c>
      <c r="R79" s="73">
        <v>0.8</v>
      </c>
      <c r="S79" s="69">
        <f t="shared" si="25"/>
        <v>0.64</v>
      </c>
      <c r="T79" s="69"/>
      <c r="U79" s="69" t="s">
        <v>482</v>
      </c>
      <c r="V79" s="75" t="s">
        <v>554</v>
      </c>
      <c r="W79" s="75"/>
      <c r="X79" s="75"/>
      <c r="Y79" s="75"/>
      <c r="Z79" s="75"/>
      <c r="AA79" s="75"/>
      <c r="AB79" s="69"/>
      <c r="AC79" s="69"/>
      <c r="AD79" s="69"/>
      <c r="AE79" s="69"/>
      <c r="AF79" s="69" t="s">
        <v>451</v>
      </c>
      <c r="AG79" s="80" t="s">
        <v>773</v>
      </c>
      <c r="AH79" s="80" t="s">
        <v>774</v>
      </c>
      <c r="AI79" s="63" t="s">
        <v>775</v>
      </c>
      <c r="AJ79" s="83" t="s">
        <v>322</v>
      </c>
      <c r="AK79" s="88">
        <v>1.5</v>
      </c>
      <c r="AL79" s="88">
        <v>1.8</v>
      </c>
      <c r="AM79" s="89"/>
      <c r="AN79" s="89"/>
      <c r="AO79" s="92">
        <v>0.99</v>
      </c>
      <c r="AP79" s="89"/>
      <c r="AQ79" s="89">
        <v>1.17</v>
      </c>
      <c r="AR79" s="89">
        <v>1.12</v>
      </c>
      <c r="AS79" s="89">
        <v>1.13</v>
      </c>
      <c r="AT79" s="89">
        <f>AVERAGE(AQ79:AS79)</f>
        <v>1.14</v>
      </c>
      <c r="AU79" s="98">
        <f t="shared" si="21"/>
        <v>0.151515151515151</v>
      </c>
      <c r="AV79" s="98">
        <f t="shared" si="20"/>
        <v>-0.366666666666667</v>
      </c>
      <c r="AW79" s="89"/>
      <c r="AX79" s="89"/>
      <c r="AY79" s="89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</row>
    <row r="80" ht="47" hidden="1" spans="1:65">
      <c r="A80" s="58" t="s">
        <v>442</v>
      </c>
      <c r="B80" s="58" t="s">
        <v>36</v>
      </c>
      <c r="C80" s="58" t="s">
        <v>443</v>
      </c>
      <c r="D80" s="59">
        <v>79</v>
      </c>
      <c r="E80" s="63" t="s">
        <v>776</v>
      </c>
      <c r="F80" s="63" t="s">
        <v>776</v>
      </c>
      <c r="G80" s="64"/>
      <c r="H80" s="64"/>
      <c r="I80" s="64"/>
      <c r="J80" s="64"/>
      <c r="K80" s="70">
        <v>1</v>
      </c>
      <c r="L80" s="70"/>
      <c r="M80" s="69"/>
      <c r="N80" s="69"/>
      <c r="O80" s="69">
        <f t="shared" si="22"/>
        <v>1.6</v>
      </c>
      <c r="P80" s="69">
        <f t="shared" si="23"/>
        <v>1.4</v>
      </c>
      <c r="Q80" s="69">
        <f t="shared" si="24"/>
        <v>1.2</v>
      </c>
      <c r="R80" s="73">
        <v>1</v>
      </c>
      <c r="S80" s="69">
        <f t="shared" si="25"/>
        <v>0.8</v>
      </c>
      <c r="T80" s="69"/>
      <c r="U80" s="69"/>
      <c r="V80" s="75" t="s">
        <v>554</v>
      </c>
      <c r="W80" s="75"/>
      <c r="X80" s="75"/>
      <c r="Y80" s="75"/>
      <c r="Z80" s="75"/>
      <c r="AA80" s="75"/>
      <c r="AB80" s="69"/>
      <c r="AC80" s="69"/>
      <c r="AD80" s="69"/>
      <c r="AE80" s="69"/>
      <c r="AF80" s="69" t="s">
        <v>451</v>
      </c>
      <c r="AG80" s="80" t="s">
        <v>773</v>
      </c>
      <c r="AH80" s="80" t="s">
        <v>777</v>
      </c>
      <c r="AI80" s="63" t="s">
        <v>778</v>
      </c>
      <c r="AJ80" s="109" t="s">
        <v>273</v>
      </c>
      <c r="AK80" s="90"/>
      <c r="AL80" s="90"/>
      <c r="AM80" s="82"/>
      <c r="AN80" s="82"/>
      <c r="AO80" s="82"/>
      <c r="AP80" s="82"/>
      <c r="AQ80" s="82"/>
      <c r="AR80" s="82"/>
      <c r="AS80" s="82"/>
      <c r="AT80" s="82"/>
      <c r="AU80" s="97"/>
      <c r="AV80" s="97"/>
      <c r="AW80" s="97"/>
      <c r="AX80" s="97"/>
      <c r="AY80" s="97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</row>
    <row r="81" ht="70" hidden="1" spans="1:65">
      <c r="A81" s="58" t="s">
        <v>442</v>
      </c>
      <c r="B81" s="58" t="s">
        <v>36</v>
      </c>
      <c r="C81" s="58" t="s">
        <v>443</v>
      </c>
      <c r="D81" s="59">
        <v>80</v>
      </c>
      <c r="E81" s="63" t="s">
        <v>779</v>
      </c>
      <c r="F81" s="63" t="s">
        <v>779</v>
      </c>
      <c r="G81" s="64">
        <v>3.21</v>
      </c>
      <c r="H81" s="64">
        <v>5.28</v>
      </c>
      <c r="I81" s="64">
        <v>2.50333333333333</v>
      </c>
      <c r="J81" s="64">
        <v>3.47666666666667</v>
      </c>
      <c r="K81" s="70">
        <v>1</v>
      </c>
      <c r="L81" s="70"/>
      <c r="M81" s="69"/>
      <c r="N81" s="69" t="s">
        <v>445</v>
      </c>
      <c r="O81" s="69">
        <f t="shared" si="22"/>
        <v>4.8</v>
      </c>
      <c r="P81" s="69">
        <f t="shared" si="23"/>
        <v>4.2</v>
      </c>
      <c r="Q81" s="69">
        <f t="shared" si="24"/>
        <v>3.6</v>
      </c>
      <c r="R81" s="73">
        <v>3</v>
      </c>
      <c r="S81" s="69">
        <f t="shared" si="25"/>
        <v>2.4</v>
      </c>
      <c r="T81" s="69"/>
      <c r="U81" s="69" t="s">
        <v>482</v>
      </c>
      <c r="V81" s="75" t="s">
        <v>483</v>
      </c>
      <c r="W81" s="75" t="s">
        <v>449</v>
      </c>
      <c r="X81" s="106" t="s">
        <v>450</v>
      </c>
      <c r="Y81" s="75"/>
      <c r="Z81" s="75"/>
      <c r="AA81" s="75"/>
      <c r="AB81" s="69"/>
      <c r="AC81" s="69"/>
      <c r="AD81" s="69"/>
      <c r="AE81" s="69" t="s">
        <v>471</v>
      </c>
      <c r="AF81" s="69" t="s">
        <v>451</v>
      </c>
      <c r="AG81" s="80" t="s">
        <v>762</v>
      </c>
      <c r="AH81" s="80" t="s">
        <v>780</v>
      </c>
      <c r="AI81" s="63" t="s">
        <v>781</v>
      </c>
      <c r="AJ81" s="83" t="s">
        <v>322</v>
      </c>
      <c r="AK81" s="88">
        <v>3</v>
      </c>
      <c r="AL81" s="88">
        <v>3.45</v>
      </c>
      <c r="AM81" s="89"/>
      <c r="AN81" s="89"/>
      <c r="AO81" s="92">
        <v>3.89</v>
      </c>
      <c r="AP81" s="89"/>
      <c r="AQ81" s="89">
        <v>4.32</v>
      </c>
      <c r="AR81" s="89">
        <v>2.42</v>
      </c>
      <c r="AS81" s="89">
        <v>2.97</v>
      </c>
      <c r="AT81" s="89">
        <f t="shared" ref="AT81:AT86" si="26">AVERAGE(AQ81:AS81)</f>
        <v>3.23666666666667</v>
      </c>
      <c r="AU81" s="98">
        <f t="shared" ref="AU81:AU86" si="27">(AT81-AO81)/AO81</f>
        <v>-0.167952013710368</v>
      </c>
      <c r="AV81" s="98">
        <f t="shared" ref="AV81:AV86" si="28">(AT81-AL81)/AL81</f>
        <v>-0.0618357487922695</v>
      </c>
      <c r="AW81" s="89"/>
      <c r="AX81" s="89"/>
      <c r="AY81" s="89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</row>
    <row r="82" ht="70" hidden="1" spans="1:65">
      <c r="A82" s="58" t="s">
        <v>442</v>
      </c>
      <c r="B82" s="58" t="s">
        <v>36</v>
      </c>
      <c r="C82" s="58" t="s">
        <v>443</v>
      </c>
      <c r="D82" s="59">
        <v>81</v>
      </c>
      <c r="E82" s="63" t="s">
        <v>782</v>
      </c>
      <c r="F82" s="63" t="s">
        <v>782</v>
      </c>
      <c r="G82" s="64">
        <v>2.50333333333333</v>
      </c>
      <c r="H82" s="64">
        <v>2.82</v>
      </c>
      <c r="I82" s="64">
        <v>2.42666666666667</v>
      </c>
      <c r="J82" s="64">
        <v>3.13333333333333</v>
      </c>
      <c r="K82" s="70">
        <v>1</v>
      </c>
      <c r="L82" s="70"/>
      <c r="M82" s="69"/>
      <c r="N82" s="69" t="s">
        <v>445</v>
      </c>
      <c r="O82" s="69">
        <f t="shared" si="22"/>
        <v>4</v>
      </c>
      <c r="P82" s="69">
        <f t="shared" si="23"/>
        <v>3.5</v>
      </c>
      <c r="Q82" s="69">
        <f t="shared" si="24"/>
        <v>3</v>
      </c>
      <c r="R82" s="73">
        <v>2.5</v>
      </c>
      <c r="S82" s="69">
        <f t="shared" si="25"/>
        <v>2</v>
      </c>
      <c r="T82" s="69"/>
      <c r="U82" s="69" t="s">
        <v>482</v>
      </c>
      <c r="V82" s="75" t="s">
        <v>483</v>
      </c>
      <c r="W82" s="75" t="s">
        <v>449</v>
      </c>
      <c r="X82" s="75"/>
      <c r="Y82" s="75"/>
      <c r="Z82" s="75"/>
      <c r="AA82" s="75"/>
      <c r="AB82" s="69"/>
      <c r="AC82" s="69"/>
      <c r="AD82" s="69"/>
      <c r="AE82" s="69" t="s">
        <v>471</v>
      </c>
      <c r="AF82" s="69" t="s">
        <v>451</v>
      </c>
      <c r="AG82" s="80" t="s">
        <v>762</v>
      </c>
      <c r="AH82" s="80" t="s">
        <v>783</v>
      </c>
      <c r="AI82" s="63" t="s">
        <v>781</v>
      </c>
      <c r="AJ82" s="83" t="s">
        <v>322</v>
      </c>
      <c r="AK82" s="88">
        <v>3</v>
      </c>
      <c r="AL82" s="88">
        <v>3.45</v>
      </c>
      <c r="AM82" s="89"/>
      <c r="AN82" s="89"/>
      <c r="AO82" s="92">
        <v>4.45666667</v>
      </c>
      <c r="AP82" s="89"/>
      <c r="AQ82" s="89">
        <v>2.67</v>
      </c>
      <c r="AR82" s="89">
        <v>3.03</v>
      </c>
      <c r="AS82" s="89">
        <v>2.01</v>
      </c>
      <c r="AT82" s="89">
        <f t="shared" si="26"/>
        <v>2.57</v>
      </c>
      <c r="AU82" s="98">
        <f t="shared" si="27"/>
        <v>-0.4233358269085</v>
      </c>
      <c r="AV82" s="98">
        <f t="shared" si="28"/>
        <v>-0.255072463768116</v>
      </c>
      <c r="AW82" s="89"/>
      <c r="AX82" s="89"/>
      <c r="AY82" s="89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</row>
    <row r="83" ht="70" hidden="1" spans="1:65">
      <c r="A83" s="58" t="s">
        <v>442</v>
      </c>
      <c r="B83" s="58" t="s">
        <v>36</v>
      </c>
      <c r="C83" s="58" t="s">
        <v>443</v>
      </c>
      <c r="D83" s="59">
        <v>82</v>
      </c>
      <c r="E83" s="63" t="s">
        <v>784</v>
      </c>
      <c r="F83" s="63" t="s">
        <v>784</v>
      </c>
      <c r="G83" s="64">
        <v>10.0633333333333</v>
      </c>
      <c r="H83" s="64">
        <v>10.3033333333333</v>
      </c>
      <c r="I83" s="64">
        <v>10.3933333333333</v>
      </c>
      <c r="J83" s="64">
        <v>7.29333333333333</v>
      </c>
      <c r="K83" s="70">
        <v>1</v>
      </c>
      <c r="L83" s="70"/>
      <c r="M83" s="69"/>
      <c r="N83" s="69" t="s">
        <v>445</v>
      </c>
      <c r="O83" s="69">
        <f t="shared" si="22"/>
        <v>8</v>
      </c>
      <c r="P83" s="69">
        <f t="shared" si="23"/>
        <v>7</v>
      </c>
      <c r="Q83" s="69">
        <f t="shared" si="24"/>
        <v>6</v>
      </c>
      <c r="R83" s="73">
        <v>5</v>
      </c>
      <c r="S83" s="69">
        <f t="shared" si="25"/>
        <v>4</v>
      </c>
      <c r="T83" s="69"/>
      <c r="U83" s="69" t="s">
        <v>482</v>
      </c>
      <c r="V83" s="75" t="s">
        <v>483</v>
      </c>
      <c r="W83" s="75" t="s">
        <v>449</v>
      </c>
      <c r="X83" s="75"/>
      <c r="Y83" s="75"/>
      <c r="Z83" s="75"/>
      <c r="AA83" s="75"/>
      <c r="AB83" s="69"/>
      <c r="AC83" s="69"/>
      <c r="AD83" s="69"/>
      <c r="AE83" s="69"/>
      <c r="AF83" s="69" t="s">
        <v>451</v>
      </c>
      <c r="AG83" s="80" t="s">
        <v>762</v>
      </c>
      <c r="AH83" s="80" t="s">
        <v>785</v>
      </c>
      <c r="AI83" s="63" t="s">
        <v>786</v>
      </c>
      <c r="AJ83" s="83" t="s">
        <v>322</v>
      </c>
      <c r="AK83" s="88">
        <v>8</v>
      </c>
      <c r="AL83" s="88">
        <v>9</v>
      </c>
      <c r="AM83" s="89"/>
      <c r="AN83" s="89"/>
      <c r="AO83" s="92">
        <v>5.5</v>
      </c>
      <c r="AP83" s="89"/>
      <c r="AQ83" s="89">
        <v>6.15</v>
      </c>
      <c r="AR83" s="89">
        <v>6.04</v>
      </c>
      <c r="AS83" s="89">
        <v>6.5</v>
      </c>
      <c r="AT83" s="89">
        <f t="shared" si="26"/>
        <v>6.23</v>
      </c>
      <c r="AU83" s="98">
        <f t="shared" si="27"/>
        <v>0.132727272727273</v>
      </c>
      <c r="AV83" s="98">
        <f t="shared" si="28"/>
        <v>-0.307777777777778</v>
      </c>
      <c r="AW83" s="89"/>
      <c r="AX83" s="89"/>
      <c r="AY83" s="89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</row>
    <row r="84" ht="70" hidden="1" spans="1:65">
      <c r="A84" s="58" t="s">
        <v>442</v>
      </c>
      <c r="B84" s="58" t="s">
        <v>36</v>
      </c>
      <c r="C84" s="58" t="s">
        <v>443</v>
      </c>
      <c r="D84" s="59">
        <v>83</v>
      </c>
      <c r="E84" s="63" t="s">
        <v>787</v>
      </c>
      <c r="F84" s="63" t="s">
        <v>787</v>
      </c>
      <c r="G84" s="64">
        <v>4.88</v>
      </c>
      <c r="H84" s="64">
        <v>4.79</v>
      </c>
      <c r="I84" s="64">
        <v>4.44333333333333</v>
      </c>
      <c r="J84" s="64">
        <v>4.78</v>
      </c>
      <c r="K84" s="70">
        <v>1</v>
      </c>
      <c r="L84" s="70"/>
      <c r="M84" s="69"/>
      <c r="N84" s="69" t="s">
        <v>445</v>
      </c>
      <c r="O84" s="69">
        <f t="shared" si="22"/>
        <v>8</v>
      </c>
      <c r="P84" s="69">
        <f t="shared" si="23"/>
        <v>7</v>
      </c>
      <c r="Q84" s="69">
        <f t="shared" si="24"/>
        <v>6</v>
      </c>
      <c r="R84" s="73">
        <v>5</v>
      </c>
      <c r="S84" s="69">
        <f t="shared" si="25"/>
        <v>4</v>
      </c>
      <c r="T84" s="69"/>
      <c r="U84" s="69" t="s">
        <v>482</v>
      </c>
      <c r="V84" s="75" t="s">
        <v>483</v>
      </c>
      <c r="W84" s="75" t="s">
        <v>449</v>
      </c>
      <c r="X84" s="75"/>
      <c r="Y84" s="75"/>
      <c r="Z84" s="75"/>
      <c r="AA84" s="75"/>
      <c r="AB84" s="69"/>
      <c r="AC84" s="69"/>
      <c r="AD84" s="69">
        <v>3.9</v>
      </c>
      <c r="AE84" s="69" t="s">
        <v>471</v>
      </c>
      <c r="AF84" s="69" t="s">
        <v>451</v>
      </c>
      <c r="AG84" s="80" t="s">
        <v>769</v>
      </c>
      <c r="AH84" s="80" t="s">
        <v>788</v>
      </c>
      <c r="AI84" s="63" t="s">
        <v>545</v>
      </c>
      <c r="AJ84" s="83" t="s">
        <v>322</v>
      </c>
      <c r="AK84" s="88">
        <v>4</v>
      </c>
      <c r="AL84" s="88">
        <v>4.6</v>
      </c>
      <c r="AM84" s="89"/>
      <c r="AN84" s="89"/>
      <c r="AO84" s="92">
        <v>3.65</v>
      </c>
      <c r="AP84" s="89"/>
      <c r="AQ84" s="89">
        <v>3.98</v>
      </c>
      <c r="AR84" s="89">
        <v>3.7</v>
      </c>
      <c r="AS84" s="89">
        <v>3.82</v>
      </c>
      <c r="AT84" s="89">
        <f t="shared" si="26"/>
        <v>3.83333333333333</v>
      </c>
      <c r="AU84" s="98">
        <f t="shared" si="27"/>
        <v>0.0502283105022832</v>
      </c>
      <c r="AV84" s="98">
        <f t="shared" si="28"/>
        <v>-0.166666666666667</v>
      </c>
      <c r="AW84" s="89"/>
      <c r="AX84" s="89"/>
      <c r="AY84" s="89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</row>
    <row r="85" ht="47" hidden="1" spans="1:65">
      <c r="A85" s="58" t="s">
        <v>442</v>
      </c>
      <c r="B85" s="58" t="s">
        <v>36</v>
      </c>
      <c r="C85" s="58" t="s">
        <v>443</v>
      </c>
      <c r="D85" s="59">
        <v>84</v>
      </c>
      <c r="E85" s="63" t="s">
        <v>789</v>
      </c>
      <c r="F85" s="63" t="s">
        <v>789</v>
      </c>
      <c r="G85" s="64">
        <v>1.68666666666667</v>
      </c>
      <c r="H85" s="64">
        <v>1.22666666666667</v>
      </c>
      <c r="I85" s="64">
        <v>0.936666666666667</v>
      </c>
      <c r="J85" s="64">
        <v>1.52333333333333</v>
      </c>
      <c r="K85" s="70">
        <v>1</v>
      </c>
      <c r="L85" s="70" t="s">
        <v>29</v>
      </c>
      <c r="M85" s="69"/>
      <c r="N85" s="69" t="s">
        <v>445</v>
      </c>
      <c r="O85" s="69">
        <f t="shared" si="22"/>
        <v>2</v>
      </c>
      <c r="P85" s="69">
        <f t="shared" si="23"/>
        <v>1.75</v>
      </c>
      <c r="Q85" s="69">
        <f t="shared" si="24"/>
        <v>1.5</v>
      </c>
      <c r="R85" s="73">
        <v>1.25</v>
      </c>
      <c r="S85" s="69">
        <f t="shared" si="25"/>
        <v>1</v>
      </c>
      <c r="T85" s="69"/>
      <c r="U85" s="69" t="s">
        <v>482</v>
      </c>
      <c r="V85" s="75" t="s">
        <v>483</v>
      </c>
      <c r="W85" s="75" t="s">
        <v>449</v>
      </c>
      <c r="X85" s="75"/>
      <c r="Y85" s="75"/>
      <c r="Z85" s="75"/>
      <c r="AA85" s="75"/>
      <c r="AB85" s="69"/>
      <c r="AC85" s="69"/>
      <c r="AD85" s="69"/>
      <c r="AE85" s="69" t="s">
        <v>471</v>
      </c>
      <c r="AF85" s="69" t="s">
        <v>451</v>
      </c>
      <c r="AG85" s="80" t="s">
        <v>773</v>
      </c>
      <c r="AH85" s="80" t="s">
        <v>790</v>
      </c>
      <c r="AI85" s="63" t="s">
        <v>791</v>
      </c>
      <c r="AJ85" s="83" t="s">
        <v>322</v>
      </c>
      <c r="AK85" s="88">
        <v>1</v>
      </c>
      <c r="AL85" s="88">
        <v>1.2</v>
      </c>
      <c r="AM85" s="89"/>
      <c r="AN85" s="89"/>
      <c r="AO85" s="92">
        <v>1.37333333</v>
      </c>
      <c r="AP85" s="89"/>
      <c r="AQ85" s="89">
        <v>0.99</v>
      </c>
      <c r="AR85" s="89">
        <v>1.83</v>
      </c>
      <c r="AS85" s="89">
        <v>1.42</v>
      </c>
      <c r="AT85" s="89">
        <f t="shared" si="26"/>
        <v>1.41333333333333</v>
      </c>
      <c r="AU85" s="98">
        <f t="shared" si="27"/>
        <v>0.0291262160901122</v>
      </c>
      <c r="AV85" s="98">
        <f t="shared" si="28"/>
        <v>0.177777777777775</v>
      </c>
      <c r="AW85" s="89"/>
      <c r="AX85" s="89"/>
      <c r="AY85" s="89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</row>
    <row r="86" ht="47" hidden="1" spans="1:65">
      <c r="A86" s="58" t="s">
        <v>442</v>
      </c>
      <c r="B86" s="58" t="s">
        <v>36</v>
      </c>
      <c r="C86" s="58" t="s">
        <v>443</v>
      </c>
      <c r="D86" s="59">
        <v>85</v>
      </c>
      <c r="E86" s="63" t="s">
        <v>792</v>
      </c>
      <c r="F86" s="63" t="s">
        <v>792</v>
      </c>
      <c r="G86" s="64"/>
      <c r="H86" s="64">
        <v>0.72</v>
      </c>
      <c r="I86" s="64"/>
      <c r="J86" s="64">
        <v>0.623333333333333</v>
      </c>
      <c r="K86" s="70">
        <v>1</v>
      </c>
      <c r="L86" s="70"/>
      <c r="M86" s="69"/>
      <c r="N86" s="69" t="s">
        <v>445</v>
      </c>
      <c r="O86" s="69">
        <f t="shared" si="22"/>
        <v>2.4</v>
      </c>
      <c r="P86" s="69">
        <f t="shared" si="23"/>
        <v>2.1</v>
      </c>
      <c r="Q86" s="69">
        <f t="shared" si="24"/>
        <v>1.8</v>
      </c>
      <c r="R86" s="73">
        <v>1.5</v>
      </c>
      <c r="S86" s="69">
        <f t="shared" si="25"/>
        <v>1.2</v>
      </c>
      <c r="T86" s="69"/>
      <c r="U86" s="69" t="s">
        <v>482</v>
      </c>
      <c r="V86" s="75" t="s">
        <v>483</v>
      </c>
      <c r="W86" s="75"/>
      <c r="X86" s="75"/>
      <c r="Y86" s="75"/>
      <c r="Z86" s="75"/>
      <c r="AA86" s="75"/>
      <c r="AB86" s="69"/>
      <c r="AC86" s="69"/>
      <c r="AD86" s="69"/>
      <c r="AE86" s="69"/>
      <c r="AF86" s="69" t="s">
        <v>451</v>
      </c>
      <c r="AG86" s="80" t="s">
        <v>773</v>
      </c>
      <c r="AH86" s="80" t="s">
        <v>793</v>
      </c>
      <c r="AI86" s="63" t="s">
        <v>794</v>
      </c>
      <c r="AJ86" s="83" t="s">
        <v>322</v>
      </c>
      <c r="AK86" s="88">
        <v>1</v>
      </c>
      <c r="AL86" s="88">
        <v>1.2</v>
      </c>
      <c r="AM86" s="89"/>
      <c r="AN86" s="89"/>
      <c r="AO86" s="92">
        <v>1.02333333</v>
      </c>
      <c r="AP86" s="89"/>
      <c r="AQ86" s="89">
        <v>1.76</v>
      </c>
      <c r="AR86" s="89">
        <v>1.4</v>
      </c>
      <c r="AS86" s="89">
        <v>1.13</v>
      </c>
      <c r="AT86" s="89">
        <f t="shared" si="26"/>
        <v>1.43</v>
      </c>
      <c r="AU86" s="98">
        <f t="shared" si="27"/>
        <v>0.39739414135959</v>
      </c>
      <c r="AV86" s="98">
        <f t="shared" si="28"/>
        <v>0.191666666666667</v>
      </c>
      <c r="AW86" s="89"/>
      <c r="AX86" s="89"/>
      <c r="AY86" s="89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</row>
    <row r="87" ht="47" hidden="1" spans="1:65">
      <c r="A87" s="58" t="s">
        <v>442</v>
      </c>
      <c r="B87" s="58" t="s">
        <v>36</v>
      </c>
      <c r="C87" s="58" t="s">
        <v>443</v>
      </c>
      <c r="D87" s="59">
        <v>86</v>
      </c>
      <c r="E87" s="59" t="s">
        <v>795</v>
      </c>
      <c r="F87" s="59" t="s">
        <v>796</v>
      </c>
      <c r="G87" s="60"/>
      <c r="H87" s="60"/>
      <c r="I87" s="60"/>
      <c r="J87" s="60"/>
      <c r="K87" s="69">
        <v>0.5</v>
      </c>
      <c r="L87" s="69"/>
      <c r="M87" s="69"/>
      <c r="N87" s="69"/>
      <c r="O87" s="69">
        <f t="shared" si="22"/>
        <v>1.6</v>
      </c>
      <c r="P87" s="69">
        <f t="shared" si="23"/>
        <v>1.4</v>
      </c>
      <c r="Q87" s="69">
        <f t="shared" si="24"/>
        <v>1.2</v>
      </c>
      <c r="R87" s="73">
        <v>1</v>
      </c>
      <c r="S87" s="69">
        <f t="shared" si="25"/>
        <v>0.8</v>
      </c>
      <c r="T87" s="69"/>
      <c r="U87" s="69"/>
      <c r="V87" s="75" t="s">
        <v>536</v>
      </c>
      <c r="W87" s="75" t="s">
        <v>449</v>
      </c>
      <c r="X87" s="75"/>
      <c r="Y87" s="75"/>
      <c r="Z87" s="75"/>
      <c r="AA87" s="75"/>
      <c r="AB87" s="69"/>
      <c r="AC87" s="69"/>
      <c r="AD87" s="69">
        <v>1.3</v>
      </c>
      <c r="AE87" s="69"/>
      <c r="AF87" s="69" t="s">
        <v>451</v>
      </c>
      <c r="AG87" s="80"/>
      <c r="AH87" s="63" t="s">
        <v>797</v>
      </c>
      <c r="AI87" s="63" t="s">
        <v>798</v>
      </c>
      <c r="AJ87" s="86" t="s">
        <v>273</v>
      </c>
      <c r="AK87" s="91"/>
      <c r="AL87" s="91"/>
      <c r="AM87" s="81"/>
      <c r="AN87" s="81"/>
      <c r="AO87" s="81"/>
      <c r="AP87" s="81"/>
      <c r="AQ87" s="81"/>
      <c r="AR87" s="81"/>
      <c r="AS87" s="81"/>
      <c r="AT87" s="81"/>
      <c r="AU87" s="96"/>
      <c r="AV87" s="96"/>
      <c r="AW87" s="96"/>
      <c r="AX87" s="96"/>
      <c r="AY87" s="96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</row>
    <row r="88" ht="116" hidden="1" spans="1:65">
      <c r="A88" s="58" t="s">
        <v>694</v>
      </c>
      <c r="B88" s="58" t="s">
        <v>36</v>
      </c>
      <c r="C88" s="58" t="s">
        <v>443</v>
      </c>
      <c r="D88" s="59">
        <v>87</v>
      </c>
      <c r="E88" s="58" t="s">
        <v>799</v>
      </c>
      <c r="F88" s="58" t="s">
        <v>799</v>
      </c>
      <c r="G88" s="104"/>
      <c r="H88" s="104"/>
      <c r="I88" s="104"/>
      <c r="J88" s="104"/>
      <c r="K88" s="70">
        <v>0.5</v>
      </c>
      <c r="L88" s="70"/>
      <c r="M88" s="105"/>
      <c r="N88" s="69" t="s">
        <v>445</v>
      </c>
      <c r="O88" s="69">
        <f t="shared" si="22"/>
        <v>3.2</v>
      </c>
      <c r="P88" s="69">
        <f t="shared" si="23"/>
        <v>2.8</v>
      </c>
      <c r="Q88" s="69">
        <f t="shared" si="24"/>
        <v>2.4</v>
      </c>
      <c r="R88" s="73">
        <v>2</v>
      </c>
      <c r="S88" s="69">
        <f t="shared" si="25"/>
        <v>1.6</v>
      </c>
      <c r="T88" s="105"/>
      <c r="U88" s="69" t="s">
        <v>530</v>
      </c>
      <c r="V88" s="107">
        <v>2</v>
      </c>
      <c r="W88" s="107"/>
      <c r="X88" s="107"/>
      <c r="Y88" s="107"/>
      <c r="Z88" s="107"/>
      <c r="AA88" s="107"/>
      <c r="AB88" s="105"/>
      <c r="AC88" s="105"/>
      <c r="AD88" s="105"/>
      <c r="AE88" s="105"/>
      <c r="AF88" s="58"/>
      <c r="AG88" s="80" t="s">
        <v>800</v>
      </c>
      <c r="AH88" s="80" t="s">
        <v>580</v>
      </c>
      <c r="AI88" s="63" t="s">
        <v>801</v>
      </c>
      <c r="AJ88" s="81" t="s">
        <v>273</v>
      </c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96"/>
      <c r="AV88" s="96"/>
      <c r="AW88" s="96"/>
      <c r="AX88" s="96"/>
      <c r="AY88" s="96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</row>
    <row r="89" ht="140" hidden="1" spans="1:65">
      <c r="A89" s="58" t="s">
        <v>694</v>
      </c>
      <c r="B89" s="58" t="s">
        <v>36</v>
      </c>
      <c r="C89" s="58" t="s">
        <v>443</v>
      </c>
      <c r="D89" s="59">
        <v>88</v>
      </c>
      <c r="E89" s="58" t="s">
        <v>802</v>
      </c>
      <c r="F89" s="58" t="s">
        <v>802</v>
      </c>
      <c r="G89" s="104"/>
      <c r="H89" s="104"/>
      <c r="I89" s="104"/>
      <c r="J89" s="104"/>
      <c r="K89" s="70">
        <v>0.5</v>
      </c>
      <c r="L89" s="70"/>
      <c r="M89" s="105"/>
      <c r="N89" s="69" t="s">
        <v>445</v>
      </c>
      <c r="O89" s="69">
        <f t="shared" si="22"/>
        <v>0.32</v>
      </c>
      <c r="P89" s="69">
        <f t="shared" si="23"/>
        <v>0.28</v>
      </c>
      <c r="Q89" s="69">
        <f t="shared" si="24"/>
        <v>0.24</v>
      </c>
      <c r="R89" s="73">
        <v>0.2</v>
      </c>
      <c r="S89" s="69">
        <f t="shared" si="25"/>
        <v>0.16</v>
      </c>
      <c r="T89" s="105"/>
      <c r="U89" s="69" t="s">
        <v>696</v>
      </c>
      <c r="V89" s="107">
        <v>2</v>
      </c>
      <c r="W89" s="107"/>
      <c r="X89" s="107"/>
      <c r="Y89" s="107"/>
      <c r="Z89" s="107"/>
      <c r="AA89" s="107"/>
      <c r="AB89" s="105"/>
      <c r="AC89" s="105"/>
      <c r="AD89" s="105"/>
      <c r="AE89" s="105"/>
      <c r="AF89" s="58"/>
      <c r="AG89" s="80" t="s">
        <v>803</v>
      </c>
      <c r="AH89" s="80" t="s">
        <v>804</v>
      </c>
      <c r="AI89" s="63" t="s">
        <v>801</v>
      </c>
      <c r="AJ89" s="81" t="s">
        <v>273</v>
      </c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96"/>
      <c r="AV89" s="96"/>
      <c r="AW89" s="96"/>
      <c r="AX89" s="96"/>
      <c r="AY89" s="96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</row>
    <row r="90" ht="47" hidden="1" spans="1:65">
      <c r="A90" s="58" t="s">
        <v>694</v>
      </c>
      <c r="B90" s="58" t="s">
        <v>36</v>
      </c>
      <c r="C90" s="58" t="s">
        <v>443</v>
      </c>
      <c r="D90" s="59">
        <v>89</v>
      </c>
      <c r="E90" s="58" t="s">
        <v>805</v>
      </c>
      <c r="F90" s="58" t="s">
        <v>805</v>
      </c>
      <c r="G90" s="104"/>
      <c r="H90" s="104">
        <v>0.231333333333333</v>
      </c>
      <c r="I90" s="104"/>
      <c r="J90" s="104">
        <v>0.328</v>
      </c>
      <c r="K90" s="70">
        <v>0.5</v>
      </c>
      <c r="L90" s="70"/>
      <c r="M90" s="105"/>
      <c r="N90" s="69" t="s">
        <v>445</v>
      </c>
      <c r="O90" s="69">
        <f t="shared" si="22"/>
        <v>0.32</v>
      </c>
      <c r="P90" s="69">
        <f t="shared" si="23"/>
        <v>0.28</v>
      </c>
      <c r="Q90" s="69">
        <f t="shared" si="24"/>
        <v>0.24</v>
      </c>
      <c r="R90" s="73">
        <v>0.2</v>
      </c>
      <c r="S90" s="69">
        <f t="shared" si="25"/>
        <v>0.16</v>
      </c>
      <c r="T90" s="105"/>
      <c r="U90" s="69" t="s">
        <v>696</v>
      </c>
      <c r="V90" s="107">
        <v>2</v>
      </c>
      <c r="W90" s="107"/>
      <c r="X90" s="107"/>
      <c r="Y90" s="107"/>
      <c r="Z90" s="107"/>
      <c r="AA90" s="107"/>
      <c r="AB90" s="105"/>
      <c r="AC90" s="105"/>
      <c r="AD90" s="105"/>
      <c r="AE90" s="105"/>
      <c r="AF90" s="58"/>
      <c r="AG90" s="110" t="s">
        <v>806</v>
      </c>
      <c r="AH90" s="80" t="s">
        <v>807</v>
      </c>
      <c r="AI90" s="63" t="s">
        <v>808</v>
      </c>
      <c r="AJ90" s="81" t="s">
        <v>273</v>
      </c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96"/>
      <c r="AV90" s="96"/>
      <c r="AW90" s="96"/>
      <c r="AX90" s="96"/>
      <c r="AY90" s="96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</row>
    <row r="91" ht="47" hidden="1" spans="1:65">
      <c r="A91" s="58" t="s">
        <v>442</v>
      </c>
      <c r="B91" s="58" t="s">
        <v>36</v>
      </c>
      <c r="C91" s="58" t="s">
        <v>443</v>
      </c>
      <c r="D91" s="59">
        <v>90</v>
      </c>
      <c r="E91" s="58" t="s">
        <v>809</v>
      </c>
      <c r="F91" s="58" t="s">
        <v>809</v>
      </c>
      <c r="G91" s="104">
        <v>10.24</v>
      </c>
      <c r="H91" s="104">
        <v>7.65266666666667</v>
      </c>
      <c r="I91" s="104">
        <v>10.5133333333333</v>
      </c>
      <c r="J91" s="104">
        <v>6.72466666666667</v>
      </c>
      <c r="K91" s="70">
        <v>0.5</v>
      </c>
      <c r="L91" s="70" t="s">
        <v>810</v>
      </c>
      <c r="M91" s="105"/>
      <c r="N91" s="69" t="s">
        <v>445</v>
      </c>
      <c r="O91" s="69">
        <f t="shared" si="22"/>
        <v>14.4</v>
      </c>
      <c r="P91" s="69">
        <f t="shared" si="23"/>
        <v>12.6</v>
      </c>
      <c r="Q91" s="69">
        <f t="shared" si="24"/>
        <v>10.8</v>
      </c>
      <c r="R91" s="73">
        <v>9</v>
      </c>
      <c r="S91" s="69">
        <f t="shared" si="25"/>
        <v>7.2</v>
      </c>
      <c r="T91" s="105"/>
      <c r="U91" s="69" t="s">
        <v>530</v>
      </c>
      <c r="V91" s="75" t="s">
        <v>465</v>
      </c>
      <c r="W91" s="75" t="s">
        <v>449</v>
      </c>
      <c r="X91" s="75"/>
      <c r="Y91" s="75"/>
      <c r="Z91" s="75"/>
      <c r="AA91" s="75"/>
      <c r="AB91" s="105"/>
      <c r="AC91" s="105"/>
      <c r="AD91" s="105">
        <v>1.66</v>
      </c>
      <c r="AE91" s="105"/>
      <c r="AF91" s="58"/>
      <c r="AG91" s="110" t="s">
        <v>811</v>
      </c>
      <c r="AH91" s="80" t="s">
        <v>564</v>
      </c>
      <c r="AI91" s="80" t="s">
        <v>812</v>
      </c>
      <c r="AJ91" s="81" t="s">
        <v>273</v>
      </c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96"/>
      <c r="AV91" s="96"/>
      <c r="AW91" s="96"/>
      <c r="AX91" s="96"/>
      <c r="AY91" s="96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</row>
    <row r="92" ht="70" hidden="1" spans="1:65">
      <c r="A92" s="58" t="s">
        <v>442</v>
      </c>
      <c r="B92" s="58" t="s">
        <v>36</v>
      </c>
      <c r="C92" s="58" t="s">
        <v>443</v>
      </c>
      <c r="D92" s="59">
        <v>91</v>
      </c>
      <c r="E92" s="58" t="s">
        <v>813</v>
      </c>
      <c r="F92" s="58" t="s">
        <v>813</v>
      </c>
      <c r="G92" s="104">
        <v>1</v>
      </c>
      <c r="H92" s="104">
        <v>1.18766666666667</v>
      </c>
      <c r="I92" s="104">
        <v>1.01666666666667</v>
      </c>
      <c r="J92" s="104">
        <v>1.633</v>
      </c>
      <c r="K92" s="70">
        <v>1</v>
      </c>
      <c r="L92" s="70"/>
      <c r="M92" s="105"/>
      <c r="N92" s="69"/>
      <c r="O92" s="69">
        <f t="shared" si="22"/>
        <v>1.6</v>
      </c>
      <c r="P92" s="69">
        <f t="shared" si="23"/>
        <v>1.4</v>
      </c>
      <c r="Q92" s="69">
        <f t="shared" si="24"/>
        <v>1.2</v>
      </c>
      <c r="R92" s="73">
        <v>1</v>
      </c>
      <c r="S92" s="69">
        <f t="shared" si="25"/>
        <v>0.8</v>
      </c>
      <c r="T92" s="105"/>
      <c r="U92" s="69" t="s">
        <v>530</v>
      </c>
      <c r="V92" s="107" t="s">
        <v>498</v>
      </c>
      <c r="W92" s="75" t="s">
        <v>449</v>
      </c>
      <c r="X92" s="107"/>
      <c r="Y92" s="107"/>
      <c r="Z92" s="107"/>
      <c r="AA92" s="107"/>
      <c r="AB92" s="105"/>
      <c r="AC92" s="105"/>
      <c r="AD92" s="105">
        <v>0.68</v>
      </c>
      <c r="AE92" s="105"/>
      <c r="AF92" s="58"/>
      <c r="AG92" s="110"/>
      <c r="AH92" s="80" t="s">
        <v>814</v>
      </c>
      <c r="AI92" s="58" t="s">
        <v>815</v>
      </c>
      <c r="AJ92" s="81" t="s">
        <v>273</v>
      </c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96"/>
      <c r="AV92" s="96"/>
      <c r="AW92" s="96"/>
      <c r="AX92" s="96"/>
      <c r="AY92" s="96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</row>
    <row r="93" ht="47" hidden="1" spans="1:65">
      <c r="A93" s="58" t="s">
        <v>694</v>
      </c>
      <c r="B93" s="58" t="s">
        <v>36</v>
      </c>
      <c r="C93" s="58" t="s">
        <v>443</v>
      </c>
      <c r="D93" s="59">
        <v>92</v>
      </c>
      <c r="E93" s="58" t="s">
        <v>816</v>
      </c>
      <c r="F93" s="58" t="s">
        <v>816</v>
      </c>
      <c r="G93" s="104"/>
      <c r="H93" s="104">
        <v>0.634</v>
      </c>
      <c r="I93" s="104"/>
      <c r="J93" s="104">
        <v>0.533666666666667</v>
      </c>
      <c r="K93" s="70">
        <v>0.5</v>
      </c>
      <c r="L93" s="70"/>
      <c r="M93" s="105"/>
      <c r="N93" s="69" t="s">
        <v>445</v>
      </c>
      <c r="O93" s="69">
        <f t="shared" si="22"/>
        <v>0.32</v>
      </c>
      <c r="P93" s="69">
        <f t="shared" si="23"/>
        <v>0.28</v>
      </c>
      <c r="Q93" s="69">
        <f t="shared" si="24"/>
        <v>0.24</v>
      </c>
      <c r="R93" s="73">
        <v>0.2</v>
      </c>
      <c r="S93" s="69">
        <f t="shared" si="25"/>
        <v>0.16</v>
      </c>
      <c r="T93" s="105"/>
      <c r="U93" s="69" t="s">
        <v>696</v>
      </c>
      <c r="V93" s="107">
        <v>2</v>
      </c>
      <c r="W93" s="107"/>
      <c r="X93" s="107"/>
      <c r="Y93" s="107"/>
      <c r="Z93" s="107"/>
      <c r="AA93" s="107"/>
      <c r="AB93" s="105"/>
      <c r="AC93" s="105"/>
      <c r="AD93" s="105"/>
      <c r="AE93" s="105"/>
      <c r="AF93" s="58"/>
      <c r="AG93" s="80" t="s">
        <v>817</v>
      </c>
      <c r="AH93" s="80" t="s">
        <v>818</v>
      </c>
      <c r="AI93" s="58" t="s">
        <v>819</v>
      </c>
      <c r="AJ93" s="81" t="s">
        <v>273</v>
      </c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96"/>
      <c r="AV93" s="96"/>
      <c r="AW93" s="96"/>
      <c r="AX93" s="96"/>
      <c r="AY93" s="96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</row>
    <row r="94" ht="47" hidden="1" spans="1:65">
      <c r="A94" s="58" t="s">
        <v>694</v>
      </c>
      <c r="B94" s="58" t="s">
        <v>36</v>
      </c>
      <c r="C94" s="58" t="s">
        <v>443</v>
      </c>
      <c r="D94" s="59">
        <v>93</v>
      </c>
      <c r="E94" s="58" t="s">
        <v>820</v>
      </c>
      <c r="F94" s="58" t="s">
        <v>820</v>
      </c>
      <c r="G94" s="104"/>
      <c r="H94" s="104">
        <v>1.306</v>
      </c>
      <c r="I94" s="104"/>
      <c r="J94" s="104">
        <v>1.43733333333333</v>
      </c>
      <c r="K94" s="70">
        <v>0.5</v>
      </c>
      <c r="L94" s="70"/>
      <c r="M94" s="105"/>
      <c r="N94" s="69" t="s">
        <v>445</v>
      </c>
      <c r="O94" s="69">
        <f t="shared" si="22"/>
        <v>3.2</v>
      </c>
      <c r="P94" s="69">
        <f t="shared" si="23"/>
        <v>2.8</v>
      </c>
      <c r="Q94" s="69">
        <f t="shared" si="24"/>
        <v>2.4</v>
      </c>
      <c r="R94" s="73">
        <v>2</v>
      </c>
      <c r="S94" s="69">
        <f t="shared" si="25"/>
        <v>1.6</v>
      </c>
      <c r="T94" s="105"/>
      <c r="U94" s="69" t="s">
        <v>530</v>
      </c>
      <c r="V94" s="107">
        <v>2</v>
      </c>
      <c r="W94" s="107"/>
      <c r="X94" s="107"/>
      <c r="Y94" s="107"/>
      <c r="Z94" s="107"/>
      <c r="AA94" s="107"/>
      <c r="AB94" s="105"/>
      <c r="AC94" s="105"/>
      <c r="AD94" s="105"/>
      <c r="AE94" s="105"/>
      <c r="AF94" s="58"/>
      <c r="AG94" s="80"/>
      <c r="AH94" s="80" t="s">
        <v>821</v>
      </c>
      <c r="AI94" s="63" t="s">
        <v>822</v>
      </c>
      <c r="AJ94" s="81" t="s">
        <v>273</v>
      </c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96"/>
      <c r="AV94" s="96"/>
      <c r="AW94" s="96"/>
      <c r="AX94" s="96"/>
      <c r="AY94" s="96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</row>
    <row r="95" ht="47" hidden="1" spans="1:65">
      <c r="A95" s="58" t="s">
        <v>694</v>
      </c>
      <c r="B95" s="58" t="s">
        <v>36</v>
      </c>
      <c r="C95" s="58" t="s">
        <v>443</v>
      </c>
      <c r="D95" s="59">
        <v>94</v>
      </c>
      <c r="E95" s="58" t="s">
        <v>823</v>
      </c>
      <c r="F95" s="58" t="s">
        <v>823</v>
      </c>
      <c r="G95" s="104"/>
      <c r="H95" s="104">
        <v>1.36366666666667</v>
      </c>
      <c r="I95" s="104"/>
      <c r="J95" s="104">
        <v>0.634333333333333</v>
      </c>
      <c r="K95" s="70">
        <v>0.5</v>
      </c>
      <c r="L95" s="70"/>
      <c r="M95" s="105"/>
      <c r="N95" s="69" t="s">
        <v>445</v>
      </c>
      <c r="O95" s="69">
        <f t="shared" si="22"/>
        <v>3.2</v>
      </c>
      <c r="P95" s="69">
        <f t="shared" si="23"/>
        <v>2.8</v>
      </c>
      <c r="Q95" s="69">
        <f t="shared" si="24"/>
        <v>2.4</v>
      </c>
      <c r="R95" s="73">
        <v>2</v>
      </c>
      <c r="S95" s="69">
        <f t="shared" si="25"/>
        <v>1.6</v>
      </c>
      <c r="T95" s="105"/>
      <c r="U95" s="69" t="s">
        <v>530</v>
      </c>
      <c r="V95" s="107">
        <v>2</v>
      </c>
      <c r="W95" s="107"/>
      <c r="X95" s="107"/>
      <c r="Y95" s="107"/>
      <c r="Z95" s="107"/>
      <c r="AA95" s="107"/>
      <c r="AB95" s="105"/>
      <c r="AC95" s="105"/>
      <c r="AD95" s="105"/>
      <c r="AE95" s="105"/>
      <c r="AF95" s="58"/>
      <c r="AG95" s="80"/>
      <c r="AH95" s="63" t="s">
        <v>824</v>
      </c>
      <c r="AI95" s="63" t="s">
        <v>825</v>
      </c>
      <c r="AJ95" s="81" t="s">
        <v>273</v>
      </c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96"/>
      <c r="AV95" s="96"/>
      <c r="AW95" s="96"/>
      <c r="AX95" s="96"/>
      <c r="AY95" s="96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</row>
    <row r="96" ht="47" hidden="1" spans="1:65">
      <c r="A96" s="58" t="s">
        <v>694</v>
      </c>
      <c r="B96" s="58" t="s">
        <v>36</v>
      </c>
      <c r="C96" s="58" t="s">
        <v>443</v>
      </c>
      <c r="D96" s="59">
        <v>95</v>
      </c>
      <c r="E96" s="58" t="s">
        <v>826</v>
      </c>
      <c r="F96" s="58" t="s">
        <v>826</v>
      </c>
      <c r="G96" s="104"/>
      <c r="H96" s="104">
        <v>0.549</v>
      </c>
      <c r="I96" s="104"/>
      <c r="J96" s="104">
        <v>0.546</v>
      </c>
      <c r="K96" s="70">
        <v>0.5</v>
      </c>
      <c r="L96" s="70"/>
      <c r="M96" s="105"/>
      <c r="N96" s="69" t="s">
        <v>445</v>
      </c>
      <c r="O96" s="69">
        <f t="shared" si="22"/>
        <v>0.32</v>
      </c>
      <c r="P96" s="69">
        <f t="shared" si="23"/>
        <v>0.28</v>
      </c>
      <c r="Q96" s="69">
        <f t="shared" si="24"/>
        <v>0.24</v>
      </c>
      <c r="R96" s="73">
        <v>0.2</v>
      </c>
      <c r="S96" s="69">
        <f t="shared" si="25"/>
        <v>0.16</v>
      </c>
      <c r="T96" s="105"/>
      <c r="U96" s="69" t="s">
        <v>696</v>
      </c>
      <c r="V96" s="107">
        <v>2</v>
      </c>
      <c r="W96" s="107"/>
      <c r="X96" s="107"/>
      <c r="Y96" s="107"/>
      <c r="Z96" s="107"/>
      <c r="AA96" s="107"/>
      <c r="AB96" s="105"/>
      <c r="AC96" s="105"/>
      <c r="AD96" s="105"/>
      <c r="AE96" s="105"/>
      <c r="AF96" s="58"/>
      <c r="AG96" s="80" t="s">
        <v>827</v>
      </c>
      <c r="AH96" s="63" t="s">
        <v>828</v>
      </c>
      <c r="AI96" s="63" t="s">
        <v>829</v>
      </c>
      <c r="AJ96" s="81" t="s">
        <v>273</v>
      </c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96"/>
      <c r="AV96" s="96"/>
      <c r="AW96" s="96"/>
      <c r="AX96" s="96"/>
      <c r="AY96" s="96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</row>
    <row r="97" ht="24" hidden="1" spans="1:65">
      <c r="A97" s="58" t="s">
        <v>694</v>
      </c>
      <c r="B97" s="58" t="s">
        <v>726</v>
      </c>
      <c r="C97" s="58" t="s">
        <v>443</v>
      </c>
      <c r="D97" s="59">
        <v>96</v>
      </c>
      <c r="E97" s="58" t="s">
        <v>830</v>
      </c>
      <c r="F97" s="58" t="s">
        <v>831</v>
      </c>
      <c r="G97" s="104"/>
      <c r="H97" s="104">
        <v>0</v>
      </c>
      <c r="I97" s="104"/>
      <c r="J97" s="104"/>
      <c r="K97" s="70">
        <v>0.5</v>
      </c>
      <c r="L97" s="70"/>
      <c r="M97" s="69"/>
      <c r="N97" s="69" t="s">
        <v>445</v>
      </c>
      <c r="O97" s="69"/>
      <c r="P97" s="69"/>
      <c r="Q97" s="69"/>
      <c r="R97" s="69"/>
      <c r="S97" s="69"/>
      <c r="T97" s="69"/>
      <c r="U97" s="69"/>
      <c r="V97" s="75">
        <v>3</v>
      </c>
      <c r="W97" s="75"/>
      <c r="X97" s="75"/>
      <c r="Y97" s="75"/>
      <c r="Z97" s="75"/>
      <c r="AA97" s="75"/>
      <c r="AB97" s="69"/>
      <c r="AC97" s="69"/>
      <c r="AD97" s="69"/>
      <c r="AE97" s="69"/>
      <c r="AF97" s="69"/>
      <c r="AG97" s="80"/>
      <c r="AH97" s="63"/>
      <c r="AI97" s="63"/>
      <c r="AJ97" s="81" t="s">
        <v>273</v>
      </c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96"/>
      <c r="AV97" s="96"/>
      <c r="AW97" s="96"/>
      <c r="AX97" s="96"/>
      <c r="AY97" s="96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</row>
    <row r="98" ht="24" hidden="1" spans="1:65">
      <c r="A98" s="58" t="s">
        <v>694</v>
      </c>
      <c r="B98" s="58" t="s">
        <v>726</v>
      </c>
      <c r="C98" s="58" t="s">
        <v>443</v>
      </c>
      <c r="D98" s="59">
        <v>97</v>
      </c>
      <c r="E98" s="58" t="s">
        <v>832</v>
      </c>
      <c r="F98" s="58" t="s">
        <v>833</v>
      </c>
      <c r="G98" s="104"/>
      <c r="H98" s="104">
        <v>0</v>
      </c>
      <c r="I98" s="104"/>
      <c r="J98" s="104"/>
      <c r="K98" s="70">
        <v>0.5</v>
      </c>
      <c r="L98" s="70"/>
      <c r="M98" s="105"/>
      <c r="N98" s="69" t="s">
        <v>445</v>
      </c>
      <c r="O98" s="69"/>
      <c r="P98" s="69"/>
      <c r="Q98" s="69"/>
      <c r="R98" s="69"/>
      <c r="S98" s="69"/>
      <c r="T98" s="105"/>
      <c r="U98" s="105"/>
      <c r="V98" s="107">
        <v>3</v>
      </c>
      <c r="W98" s="107"/>
      <c r="X98" s="107"/>
      <c r="Y98" s="107"/>
      <c r="Z98" s="107"/>
      <c r="AA98" s="107"/>
      <c r="AB98" s="105"/>
      <c r="AC98" s="105"/>
      <c r="AD98" s="105"/>
      <c r="AE98" s="105"/>
      <c r="AF98" s="58"/>
      <c r="AG98" s="80"/>
      <c r="AH98" s="63"/>
      <c r="AI98" s="63"/>
      <c r="AJ98" s="81" t="s">
        <v>273</v>
      </c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96"/>
      <c r="AV98" s="96"/>
      <c r="AW98" s="96"/>
      <c r="AX98" s="96"/>
      <c r="AY98" s="96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</row>
    <row r="99" ht="24" hidden="1" spans="1:65">
      <c r="A99" s="58" t="s">
        <v>694</v>
      </c>
      <c r="B99" s="58" t="s">
        <v>726</v>
      </c>
      <c r="C99" s="58" t="s">
        <v>443</v>
      </c>
      <c r="D99" s="59">
        <v>98</v>
      </c>
      <c r="E99" s="58" t="s">
        <v>834</v>
      </c>
      <c r="F99" s="58" t="s">
        <v>835</v>
      </c>
      <c r="G99" s="104"/>
      <c r="H99" s="104">
        <v>0</v>
      </c>
      <c r="I99" s="104"/>
      <c r="J99" s="104"/>
      <c r="K99" s="70">
        <v>0.5</v>
      </c>
      <c r="L99" s="70"/>
      <c r="M99" s="105"/>
      <c r="N99" s="69" t="s">
        <v>445</v>
      </c>
      <c r="O99" s="69"/>
      <c r="P99" s="69"/>
      <c r="Q99" s="69"/>
      <c r="R99" s="69"/>
      <c r="S99" s="69"/>
      <c r="T99" s="105"/>
      <c r="U99" s="105"/>
      <c r="V99" s="107">
        <v>3</v>
      </c>
      <c r="W99" s="107"/>
      <c r="X99" s="107"/>
      <c r="Y99" s="107"/>
      <c r="Z99" s="107"/>
      <c r="AA99" s="107"/>
      <c r="AB99" s="105"/>
      <c r="AC99" s="105"/>
      <c r="AD99" s="105"/>
      <c r="AE99" s="105"/>
      <c r="AF99" s="58"/>
      <c r="AG99" s="80"/>
      <c r="AH99" s="63"/>
      <c r="AI99" s="63"/>
      <c r="AJ99" s="81" t="s">
        <v>273</v>
      </c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96"/>
      <c r="AV99" s="96"/>
      <c r="AW99" s="96"/>
      <c r="AX99" s="96"/>
      <c r="AY99" s="96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</row>
    <row r="100" ht="24" hidden="1" spans="1:65">
      <c r="A100" s="58" t="s">
        <v>694</v>
      </c>
      <c r="B100" s="58" t="s">
        <v>726</v>
      </c>
      <c r="C100" s="58" t="s">
        <v>443</v>
      </c>
      <c r="D100" s="59">
        <v>99</v>
      </c>
      <c r="E100" s="58" t="s">
        <v>836</v>
      </c>
      <c r="F100" s="58" t="s">
        <v>837</v>
      </c>
      <c r="G100" s="104"/>
      <c r="H100" s="104">
        <v>0</v>
      </c>
      <c r="I100" s="104"/>
      <c r="J100" s="104"/>
      <c r="K100" s="70">
        <v>0.5</v>
      </c>
      <c r="L100" s="70"/>
      <c r="M100" s="105"/>
      <c r="N100" s="69" t="s">
        <v>445</v>
      </c>
      <c r="O100" s="69"/>
      <c r="P100" s="69"/>
      <c r="Q100" s="69"/>
      <c r="R100" s="69"/>
      <c r="S100" s="69"/>
      <c r="T100" s="105"/>
      <c r="U100" s="105"/>
      <c r="V100" s="107">
        <v>3</v>
      </c>
      <c r="W100" s="107"/>
      <c r="X100" s="107"/>
      <c r="Y100" s="107"/>
      <c r="Z100" s="107"/>
      <c r="AA100" s="107"/>
      <c r="AB100" s="105"/>
      <c r="AC100" s="105"/>
      <c r="AD100" s="105"/>
      <c r="AE100" s="105"/>
      <c r="AF100" s="58"/>
      <c r="AG100" s="80"/>
      <c r="AH100" s="63"/>
      <c r="AI100" s="63"/>
      <c r="AJ100" s="82" t="s">
        <v>273</v>
      </c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97"/>
      <c r="AV100" s="97"/>
      <c r="AW100" s="97"/>
      <c r="AX100" s="97"/>
      <c r="AY100" s="97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</row>
    <row r="101" ht="47" hidden="1" spans="1:65">
      <c r="A101" s="58" t="s">
        <v>694</v>
      </c>
      <c r="B101" s="58" t="s">
        <v>36</v>
      </c>
      <c r="C101" s="58" t="s">
        <v>546</v>
      </c>
      <c r="D101" s="59">
        <v>100</v>
      </c>
      <c r="E101" s="58" t="s">
        <v>838</v>
      </c>
      <c r="F101" s="58" t="s">
        <v>838</v>
      </c>
      <c r="G101" s="104"/>
      <c r="H101" s="104">
        <v>0.343333333333333</v>
      </c>
      <c r="I101" s="104"/>
      <c r="J101" s="104">
        <v>0.353333333333333</v>
      </c>
      <c r="K101" s="70">
        <v>0.5</v>
      </c>
      <c r="L101" s="70"/>
      <c r="M101" s="105"/>
      <c r="N101" s="69" t="s">
        <v>445</v>
      </c>
      <c r="O101" s="69">
        <f t="shared" ref="O101:O111" si="29">R101*1.6</f>
        <v>0.32</v>
      </c>
      <c r="P101" s="69">
        <f t="shared" ref="P101:P111" si="30">R101*1.4</f>
        <v>0.28</v>
      </c>
      <c r="Q101" s="69">
        <f t="shared" ref="Q101:Q111" si="31">R101*1.2</f>
        <v>0.24</v>
      </c>
      <c r="R101" s="73">
        <v>0.2</v>
      </c>
      <c r="S101" s="69">
        <f t="shared" ref="S101:S111" si="32">R101*0.8</f>
        <v>0.16</v>
      </c>
      <c r="T101" s="105"/>
      <c r="U101" s="105" t="s">
        <v>696</v>
      </c>
      <c r="V101" s="107">
        <v>2</v>
      </c>
      <c r="W101" s="107"/>
      <c r="X101" s="107"/>
      <c r="Y101" s="107"/>
      <c r="Z101" s="107"/>
      <c r="AA101" s="107"/>
      <c r="AB101" s="105"/>
      <c r="AC101" s="105"/>
      <c r="AD101" s="105"/>
      <c r="AE101" s="105"/>
      <c r="AF101" s="58"/>
      <c r="AG101" s="111"/>
      <c r="AH101" s="63" t="s">
        <v>839</v>
      </c>
      <c r="AI101" s="58"/>
      <c r="AJ101" s="83" t="s">
        <v>322</v>
      </c>
      <c r="AK101" s="88">
        <v>1</v>
      </c>
      <c r="AL101" s="88">
        <f t="shared" ref="AL101:AL105" si="33">IF(AK101=0,0,IF(AK101&lt;0.3,0.3,IF(AK101&lt;1,AK101*1.3,IF(AK101&lt;3,AK101*1.2,IF(AK101&lt;6,AK101*1.15,IF(AK101&lt;10,AK101+1,IF(AK101&gt;50,AK101,AK101*1.05)))))))</f>
        <v>1.2</v>
      </c>
      <c r="AM101" s="89"/>
      <c r="AN101" s="89"/>
      <c r="AO101" s="92">
        <v>0.34</v>
      </c>
      <c r="AP101" s="89"/>
      <c r="AQ101" s="89">
        <v>0.37</v>
      </c>
      <c r="AR101" s="89">
        <v>0.34</v>
      </c>
      <c r="AS101" s="89">
        <v>0.41</v>
      </c>
      <c r="AT101" s="89">
        <f t="shared" ref="AT101:AT111" si="34">AVERAGE(AQ101:AS101)</f>
        <v>0.373333333333333</v>
      </c>
      <c r="AU101" s="98">
        <f t="shared" ref="AU101:AU111" si="35">(AT101-AO101)/AO101</f>
        <v>0.0980392156862743</v>
      </c>
      <c r="AV101" s="98">
        <f>(AT101-AL101)/AL101</f>
        <v>-0.688888888888889</v>
      </c>
      <c r="AW101" s="89"/>
      <c r="AX101" s="89"/>
      <c r="AY101" s="89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</row>
    <row r="102" ht="70" hidden="1" spans="1:65">
      <c r="A102" s="58" t="s">
        <v>694</v>
      </c>
      <c r="B102" s="58" t="s">
        <v>36</v>
      </c>
      <c r="C102" s="58" t="s">
        <v>546</v>
      </c>
      <c r="D102" s="59">
        <v>101</v>
      </c>
      <c r="E102" s="58" t="s">
        <v>840</v>
      </c>
      <c r="F102" s="58" t="s">
        <v>840</v>
      </c>
      <c r="G102" s="104"/>
      <c r="H102" s="104">
        <v>1.34433333333333</v>
      </c>
      <c r="I102" s="104"/>
      <c r="J102" s="104">
        <v>1.189</v>
      </c>
      <c r="K102" s="70">
        <v>0.5</v>
      </c>
      <c r="L102" s="70"/>
      <c r="M102" s="105"/>
      <c r="N102" s="69" t="s">
        <v>445</v>
      </c>
      <c r="O102" s="69">
        <f t="shared" si="29"/>
        <v>3.2</v>
      </c>
      <c r="P102" s="69">
        <f t="shared" si="30"/>
        <v>2.8</v>
      </c>
      <c r="Q102" s="69">
        <f t="shared" si="31"/>
        <v>2.4</v>
      </c>
      <c r="R102" s="73">
        <v>2</v>
      </c>
      <c r="S102" s="69">
        <f t="shared" si="32"/>
        <v>1.6</v>
      </c>
      <c r="T102" s="105"/>
      <c r="U102" s="69" t="s">
        <v>530</v>
      </c>
      <c r="V102" s="107">
        <v>2</v>
      </c>
      <c r="W102" s="107"/>
      <c r="X102" s="107"/>
      <c r="Y102" s="107"/>
      <c r="Z102" s="107"/>
      <c r="AA102" s="107"/>
      <c r="AB102" s="105"/>
      <c r="AC102" s="105"/>
      <c r="AD102" s="105"/>
      <c r="AE102" s="105"/>
      <c r="AF102" s="58"/>
      <c r="AG102" s="112"/>
      <c r="AH102" s="63" t="s">
        <v>841</v>
      </c>
      <c r="AI102" s="58" t="s">
        <v>842</v>
      </c>
      <c r="AJ102" s="83" t="s">
        <v>322</v>
      </c>
      <c r="AK102" s="88">
        <v>4</v>
      </c>
      <c r="AL102" s="88">
        <v>4.6</v>
      </c>
      <c r="AM102" s="89"/>
      <c r="AN102" s="89"/>
      <c r="AO102" s="92">
        <v>1.14</v>
      </c>
      <c r="AP102" s="89"/>
      <c r="AQ102" s="89">
        <v>1.31</v>
      </c>
      <c r="AR102" s="89">
        <v>1.92</v>
      </c>
      <c r="AS102" s="89">
        <v>1.28</v>
      </c>
      <c r="AT102" s="89">
        <f t="shared" si="34"/>
        <v>1.50333333333333</v>
      </c>
      <c r="AU102" s="98">
        <f t="shared" si="35"/>
        <v>0.318713450292398</v>
      </c>
      <c r="AV102" s="98">
        <f>(AT102-AL102)/AL102</f>
        <v>-0.673188405797102</v>
      </c>
      <c r="AW102" s="89"/>
      <c r="AX102" s="89"/>
      <c r="AY102" s="89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</row>
    <row r="103" ht="70" hidden="1" spans="1:65">
      <c r="A103" s="58" t="s">
        <v>694</v>
      </c>
      <c r="B103" s="58" t="s">
        <v>36</v>
      </c>
      <c r="C103" s="58" t="s">
        <v>546</v>
      </c>
      <c r="D103" s="59">
        <v>102</v>
      </c>
      <c r="E103" s="58" t="s">
        <v>843</v>
      </c>
      <c r="F103" s="58" t="s">
        <v>843</v>
      </c>
      <c r="G103" s="104"/>
      <c r="H103" s="104">
        <v>0.900333333333333</v>
      </c>
      <c r="I103" s="104"/>
      <c r="J103" s="104">
        <v>0.877333333333333</v>
      </c>
      <c r="K103" s="70">
        <v>0.5</v>
      </c>
      <c r="L103" s="70"/>
      <c r="M103" s="105"/>
      <c r="N103" s="69" t="s">
        <v>445</v>
      </c>
      <c r="O103" s="69">
        <f t="shared" si="29"/>
        <v>0.32</v>
      </c>
      <c r="P103" s="69">
        <f t="shared" si="30"/>
        <v>0.28</v>
      </c>
      <c r="Q103" s="69">
        <f t="shared" si="31"/>
        <v>0.24</v>
      </c>
      <c r="R103" s="73">
        <v>0.2</v>
      </c>
      <c r="S103" s="69">
        <f t="shared" si="32"/>
        <v>0.16</v>
      </c>
      <c r="T103" s="105"/>
      <c r="U103" s="69" t="s">
        <v>696</v>
      </c>
      <c r="V103" s="107">
        <v>2</v>
      </c>
      <c r="W103" s="107"/>
      <c r="X103" s="107"/>
      <c r="Y103" s="107"/>
      <c r="Z103" s="107"/>
      <c r="AA103" s="107"/>
      <c r="AB103" s="105"/>
      <c r="AC103" s="105"/>
      <c r="AD103" s="105"/>
      <c r="AE103" s="105"/>
      <c r="AF103" s="58"/>
      <c r="AG103" s="112"/>
      <c r="AH103" s="63" t="s">
        <v>844</v>
      </c>
      <c r="AI103" s="58" t="s">
        <v>842</v>
      </c>
      <c r="AJ103" s="83" t="s">
        <v>322</v>
      </c>
      <c r="AK103" s="88">
        <v>1</v>
      </c>
      <c r="AL103" s="88">
        <v>1.2</v>
      </c>
      <c r="AM103" s="89"/>
      <c r="AN103" s="89"/>
      <c r="AO103" s="92">
        <v>0.80666667</v>
      </c>
      <c r="AP103" s="89"/>
      <c r="AQ103" s="89">
        <v>0.77</v>
      </c>
      <c r="AR103" s="89">
        <v>0.74</v>
      </c>
      <c r="AS103" s="89">
        <v>1.02</v>
      </c>
      <c r="AT103" s="89">
        <f t="shared" si="34"/>
        <v>0.843333333333333</v>
      </c>
      <c r="AU103" s="98">
        <f t="shared" si="35"/>
        <v>0.0454545411344854</v>
      </c>
      <c r="AV103" s="98">
        <f>(AT103-AL103)/AL103</f>
        <v>-0.297222222222222</v>
      </c>
      <c r="AW103" s="89"/>
      <c r="AX103" s="89"/>
      <c r="AY103" s="89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</row>
    <row r="104" ht="70" hidden="1" spans="1:65">
      <c r="A104" s="58" t="s">
        <v>694</v>
      </c>
      <c r="B104" s="58" t="s">
        <v>36</v>
      </c>
      <c r="C104" s="58" t="s">
        <v>443</v>
      </c>
      <c r="D104" s="59">
        <v>103</v>
      </c>
      <c r="E104" s="58" t="s">
        <v>845</v>
      </c>
      <c r="F104" s="58" t="s">
        <v>845</v>
      </c>
      <c r="G104" s="104"/>
      <c r="H104" s="104"/>
      <c r="I104" s="104"/>
      <c r="J104" s="104"/>
      <c r="K104" s="70">
        <v>0.5</v>
      </c>
      <c r="L104" s="70"/>
      <c r="M104" s="105"/>
      <c r="N104" s="69" t="s">
        <v>445</v>
      </c>
      <c r="O104" s="69">
        <f t="shared" si="29"/>
        <v>3.2</v>
      </c>
      <c r="P104" s="69">
        <f t="shared" si="30"/>
        <v>2.8</v>
      </c>
      <c r="Q104" s="69">
        <f t="shared" si="31"/>
        <v>2.4</v>
      </c>
      <c r="R104" s="73">
        <v>2</v>
      </c>
      <c r="S104" s="69">
        <f t="shared" si="32"/>
        <v>1.6</v>
      </c>
      <c r="T104" s="105"/>
      <c r="U104" s="69" t="s">
        <v>530</v>
      </c>
      <c r="V104" s="107">
        <v>2</v>
      </c>
      <c r="W104" s="107"/>
      <c r="X104" s="107"/>
      <c r="Y104" s="107"/>
      <c r="Z104" s="107"/>
      <c r="AA104" s="107"/>
      <c r="AB104" s="105"/>
      <c r="AC104" s="105"/>
      <c r="AD104" s="105"/>
      <c r="AE104" s="105"/>
      <c r="AF104" s="58"/>
      <c r="AG104" s="112"/>
      <c r="AH104" s="63" t="s">
        <v>846</v>
      </c>
      <c r="AI104" s="58" t="s">
        <v>842</v>
      </c>
      <c r="AJ104" s="83" t="s">
        <v>322</v>
      </c>
      <c r="AK104" s="88">
        <v>4</v>
      </c>
      <c r="AL104" s="88">
        <f t="shared" si="33"/>
        <v>4.6</v>
      </c>
      <c r="AM104" s="89"/>
      <c r="AN104" s="89"/>
      <c r="AO104" s="92" t="s">
        <v>847</v>
      </c>
      <c r="AP104" s="89"/>
      <c r="AQ104" s="89">
        <v>2.064</v>
      </c>
      <c r="AR104" s="89">
        <v>1.85</v>
      </c>
      <c r="AS104" s="89">
        <v>1.89</v>
      </c>
      <c r="AT104" s="89">
        <f t="shared" si="34"/>
        <v>1.93466666666667</v>
      </c>
      <c r="AU104" s="98" t="e">
        <f t="shared" si="35"/>
        <v>#VALUE!</v>
      </c>
      <c r="AV104" s="98">
        <f>(AT104-AL104)/AL104</f>
        <v>-0.579420289855072</v>
      </c>
      <c r="AW104" s="89"/>
      <c r="AX104" s="89"/>
      <c r="AY104" s="89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</row>
    <row r="105" ht="70" hidden="1" spans="1:65">
      <c r="A105" s="58" t="s">
        <v>694</v>
      </c>
      <c r="B105" s="58" t="s">
        <v>36</v>
      </c>
      <c r="C105" s="58" t="s">
        <v>443</v>
      </c>
      <c r="D105" s="59">
        <v>104</v>
      </c>
      <c r="E105" s="58" t="s">
        <v>848</v>
      </c>
      <c r="F105" s="58" t="s">
        <v>848</v>
      </c>
      <c r="G105" s="104"/>
      <c r="H105" s="104"/>
      <c r="I105" s="104"/>
      <c r="J105" s="104"/>
      <c r="K105" s="70">
        <v>0.5</v>
      </c>
      <c r="L105" s="70"/>
      <c r="M105" s="105"/>
      <c r="N105" s="69" t="s">
        <v>445</v>
      </c>
      <c r="O105" s="69">
        <f t="shared" si="29"/>
        <v>0.32</v>
      </c>
      <c r="P105" s="69">
        <f t="shared" si="30"/>
        <v>0.28</v>
      </c>
      <c r="Q105" s="69">
        <f t="shared" si="31"/>
        <v>0.24</v>
      </c>
      <c r="R105" s="73">
        <v>0.2</v>
      </c>
      <c r="S105" s="69">
        <f t="shared" si="32"/>
        <v>0.16</v>
      </c>
      <c r="T105" s="105"/>
      <c r="U105" s="69" t="s">
        <v>696</v>
      </c>
      <c r="V105" s="107">
        <v>2</v>
      </c>
      <c r="W105" s="107"/>
      <c r="X105" s="107"/>
      <c r="Y105" s="107"/>
      <c r="Z105" s="107"/>
      <c r="AA105" s="107"/>
      <c r="AB105" s="105"/>
      <c r="AC105" s="105"/>
      <c r="AD105" s="105"/>
      <c r="AE105" s="105"/>
      <c r="AF105" s="58"/>
      <c r="AG105" s="112"/>
      <c r="AH105" s="63" t="s">
        <v>849</v>
      </c>
      <c r="AI105" s="58" t="s">
        <v>842</v>
      </c>
      <c r="AJ105" s="83" t="s">
        <v>322</v>
      </c>
      <c r="AK105" s="88">
        <v>1</v>
      </c>
      <c r="AL105" s="88">
        <f t="shared" si="33"/>
        <v>1.2</v>
      </c>
      <c r="AM105" s="89"/>
      <c r="AN105" s="89"/>
      <c r="AO105" s="92" t="s">
        <v>847</v>
      </c>
      <c r="AP105" s="89"/>
      <c r="AQ105" s="89">
        <v>0.149</v>
      </c>
      <c r="AR105" s="89">
        <v>0.146</v>
      </c>
      <c r="AS105" s="89">
        <v>0.15</v>
      </c>
      <c r="AT105" s="89">
        <f t="shared" si="34"/>
        <v>0.148333333333333</v>
      </c>
      <c r="AU105" s="98" t="e">
        <f t="shared" si="35"/>
        <v>#VALUE!</v>
      </c>
      <c r="AV105" s="98">
        <f>(AT105-AL105)/AL105</f>
        <v>-0.876388888888889</v>
      </c>
      <c r="AW105" s="89"/>
      <c r="AX105" s="89"/>
      <c r="AY105" s="89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</row>
    <row r="106" ht="70" hidden="1" spans="1:65">
      <c r="A106" s="58" t="s">
        <v>694</v>
      </c>
      <c r="B106" s="58" t="s">
        <v>36</v>
      </c>
      <c r="C106" s="58" t="s">
        <v>546</v>
      </c>
      <c r="D106" s="59">
        <v>105</v>
      </c>
      <c r="E106" s="58" t="s">
        <v>850</v>
      </c>
      <c r="F106" s="58" t="s">
        <v>850</v>
      </c>
      <c r="G106" s="104"/>
      <c r="H106" s="104">
        <v>0.84</v>
      </c>
      <c r="I106" s="104"/>
      <c r="J106" s="104">
        <v>0.983333333333333</v>
      </c>
      <c r="K106" s="70">
        <v>0.5</v>
      </c>
      <c r="L106" s="70"/>
      <c r="M106" s="105"/>
      <c r="N106" s="69" t="s">
        <v>445</v>
      </c>
      <c r="O106" s="69">
        <f t="shared" si="29"/>
        <v>3.2</v>
      </c>
      <c r="P106" s="69">
        <f t="shared" si="30"/>
        <v>2.8</v>
      </c>
      <c r="Q106" s="69">
        <f t="shared" si="31"/>
        <v>2.4</v>
      </c>
      <c r="R106" s="73">
        <v>2</v>
      </c>
      <c r="S106" s="69">
        <f t="shared" si="32"/>
        <v>1.6</v>
      </c>
      <c r="T106" s="105"/>
      <c r="U106" s="69" t="s">
        <v>530</v>
      </c>
      <c r="V106" s="107">
        <v>2</v>
      </c>
      <c r="W106" s="107"/>
      <c r="X106" s="107"/>
      <c r="Y106" s="107"/>
      <c r="Z106" s="107"/>
      <c r="AA106" s="107"/>
      <c r="AB106" s="105"/>
      <c r="AC106" s="105"/>
      <c r="AD106" s="105"/>
      <c r="AE106" s="105"/>
      <c r="AF106" s="58"/>
      <c r="AG106" s="112"/>
      <c r="AH106" s="63" t="s">
        <v>851</v>
      </c>
      <c r="AI106" s="58" t="s">
        <v>842</v>
      </c>
      <c r="AJ106" s="83" t="s">
        <v>322</v>
      </c>
      <c r="AK106" s="88">
        <v>4</v>
      </c>
      <c r="AL106" s="88">
        <v>4.6</v>
      </c>
      <c r="AM106" s="89"/>
      <c r="AN106" s="89"/>
      <c r="AO106" s="92">
        <v>0.62</v>
      </c>
      <c r="AP106" s="89"/>
      <c r="AQ106" s="89">
        <v>0.65</v>
      </c>
      <c r="AR106" s="89">
        <v>0.67</v>
      </c>
      <c r="AS106" s="89">
        <v>0.67</v>
      </c>
      <c r="AT106" s="89">
        <f t="shared" si="34"/>
        <v>0.663333333333333</v>
      </c>
      <c r="AU106" s="98">
        <f t="shared" si="35"/>
        <v>0.0698924731182798</v>
      </c>
      <c r="AV106" s="98">
        <f t="shared" ref="AV106:AV125" si="36">(AT106-AL106)/AL106</f>
        <v>-0.855797101449275</v>
      </c>
      <c r="AW106" s="89"/>
      <c r="AX106" s="89"/>
      <c r="AY106" s="89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</row>
    <row r="107" ht="70" hidden="1" spans="1:65">
      <c r="A107" s="58" t="s">
        <v>694</v>
      </c>
      <c r="B107" s="58" t="s">
        <v>36</v>
      </c>
      <c r="C107" s="58" t="s">
        <v>546</v>
      </c>
      <c r="D107" s="59">
        <v>106</v>
      </c>
      <c r="E107" s="58" t="s">
        <v>852</v>
      </c>
      <c r="F107" s="58" t="s">
        <v>852</v>
      </c>
      <c r="G107" s="104"/>
      <c r="H107" s="104">
        <v>0.623333333333333</v>
      </c>
      <c r="I107" s="104"/>
      <c r="J107" s="104">
        <v>0.553333333333333</v>
      </c>
      <c r="K107" s="70">
        <v>0.5</v>
      </c>
      <c r="L107" s="70"/>
      <c r="M107" s="105"/>
      <c r="N107" s="69" t="s">
        <v>445</v>
      </c>
      <c r="O107" s="69">
        <f t="shared" si="29"/>
        <v>0.32</v>
      </c>
      <c r="P107" s="69">
        <f t="shared" si="30"/>
        <v>0.28</v>
      </c>
      <c r="Q107" s="69">
        <f t="shared" si="31"/>
        <v>0.24</v>
      </c>
      <c r="R107" s="73">
        <v>0.2</v>
      </c>
      <c r="S107" s="69">
        <f t="shared" si="32"/>
        <v>0.16</v>
      </c>
      <c r="T107" s="105"/>
      <c r="U107" s="69" t="s">
        <v>696</v>
      </c>
      <c r="V107" s="107">
        <v>2</v>
      </c>
      <c r="W107" s="107"/>
      <c r="X107" s="107"/>
      <c r="Y107" s="107"/>
      <c r="Z107" s="107"/>
      <c r="AA107" s="107"/>
      <c r="AB107" s="105"/>
      <c r="AC107" s="105"/>
      <c r="AD107" s="105"/>
      <c r="AE107" s="105"/>
      <c r="AF107" s="58"/>
      <c r="AG107" s="112"/>
      <c r="AH107" s="63" t="s">
        <v>853</v>
      </c>
      <c r="AI107" s="58" t="s">
        <v>842</v>
      </c>
      <c r="AJ107" s="83" t="s">
        <v>322</v>
      </c>
      <c r="AK107" s="88">
        <v>1</v>
      </c>
      <c r="AL107" s="88">
        <v>1.2</v>
      </c>
      <c r="AM107" s="89"/>
      <c r="AN107" s="89"/>
      <c r="AO107" s="92">
        <v>0.67666667</v>
      </c>
      <c r="AP107" s="89"/>
      <c r="AQ107" s="89">
        <v>0.6</v>
      </c>
      <c r="AR107" s="89">
        <v>0.6</v>
      </c>
      <c r="AS107" s="89">
        <v>0.6</v>
      </c>
      <c r="AT107" s="89">
        <f t="shared" si="34"/>
        <v>0.6</v>
      </c>
      <c r="AU107" s="98">
        <f t="shared" si="35"/>
        <v>-0.113300496978815</v>
      </c>
      <c r="AV107" s="98">
        <f t="shared" si="36"/>
        <v>-0.5</v>
      </c>
      <c r="AW107" s="89"/>
      <c r="AX107" s="89"/>
      <c r="AY107" s="89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</row>
    <row r="108" ht="70" spans="1:65">
      <c r="A108" s="58" t="s">
        <v>442</v>
      </c>
      <c r="B108" s="58" t="s">
        <v>36</v>
      </c>
      <c r="C108" s="58" t="s">
        <v>443</v>
      </c>
      <c r="D108" s="59">
        <v>107</v>
      </c>
      <c r="E108" s="58" t="s">
        <v>854</v>
      </c>
      <c r="F108" s="58" t="s">
        <v>854</v>
      </c>
      <c r="G108" s="104">
        <v>4.215</v>
      </c>
      <c r="H108" s="104">
        <v>7.88333333333333</v>
      </c>
      <c r="I108" s="104">
        <v>7.48</v>
      </c>
      <c r="J108" s="104">
        <v>8.60666666666667</v>
      </c>
      <c r="K108" s="70">
        <v>0.5</v>
      </c>
      <c r="L108" s="70" t="s">
        <v>638</v>
      </c>
      <c r="M108" s="105"/>
      <c r="N108" s="69" t="s">
        <v>445</v>
      </c>
      <c r="O108" s="69">
        <f t="shared" si="29"/>
        <v>6.4</v>
      </c>
      <c r="P108" s="69">
        <f t="shared" si="30"/>
        <v>5.6</v>
      </c>
      <c r="Q108" s="69">
        <f t="shared" si="31"/>
        <v>4.8</v>
      </c>
      <c r="R108" s="73">
        <v>4</v>
      </c>
      <c r="S108" s="69">
        <f t="shared" si="32"/>
        <v>3.2</v>
      </c>
      <c r="T108" s="105"/>
      <c r="U108" s="69" t="s">
        <v>530</v>
      </c>
      <c r="V108" s="107">
        <v>2</v>
      </c>
      <c r="W108" s="75" t="s">
        <v>449</v>
      </c>
      <c r="X108" s="107"/>
      <c r="Y108" s="107"/>
      <c r="Z108" s="107"/>
      <c r="AA108" s="107"/>
      <c r="AB108" s="105"/>
      <c r="AC108" s="105"/>
      <c r="AD108" s="105">
        <v>8.52666666666667</v>
      </c>
      <c r="AE108" s="69" t="s">
        <v>471</v>
      </c>
      <c r="AF108" s="58"/>
      <c r="AG108" s="112"/>
      <c r="AH108" s="63" t="s">
        <v>855</v>
      </c>
      <c r="AI108" s="58" t="s">
        <v>842</v>
      </c>
      <c r="AJ108" s="83" t="s">
        <v>322</v>
      </c>
      <c r="AK108" s="88">
        <v>4</v>
      </c>
      <c r="AL108" s="88">
        <v>4.6</v>
      </c>
      <c r="AM108" s="89"/>
      <c r="AN108" s="89"/>
      <c r="AO108" s="92">
        <v>6.6</v>
      </c>
      <c r="AP108" s="89"/>
      <c r="AQ108" s="89">
        <v>7.85</v>
      </c>
      <c r="AR108" s="89">
        <v>6.69</v>
      </c>
      <c r="AS108" s="89">
        <v>6.83</v>
      </c>
      <c r="AT108" s="89">
        <f t="shared" si="34"/>
        <v>7.12333333333333</v>
      </c>
      <c r="AU108" s="98">
        <f t="shared" si="35"/>
        <v>0.0792929292929292</v>
      </c>
      <c r="AV108" s="99">
        <f t="shared" si="36"/>
        <v>0.548550724637681</v>
      </c>
      <c r="AW108" s="116" t="s">
        <v>856</v>
      </c>
      <c r="AX108" s="89"/>
      <c r="AY108" s="89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</row>
    <row r="109" ht="70" hidden="1" spans="1:65">
      <c r="A109" s="58" t="s">
        <v>694</v>
      </c>
      <c r="B109" s="58" t="s">
        <v>36</v>
      </c>
      <c r="C109" s="58" t="s">
        <v>443</v>
      </c>
      <c r="D109" s="59">
        <v>108</v>
      </c>
      <c r="E109" s="58" t="s">
        <v>857</v>
      </c>
      <c r="F109" s="58" t="s">
        <v>857</v>
      </c>
      <c r="G109" s="104">
        <v>0.5575</v>
      </c>
      <c r="H109" s="104">
        <v>0.653333333333333</v>
      </c>
      <c r="I109" s="104">
        <v>0.513333333333333</v>
      </c>
      <c r="J109" s="104">
        <v>0.2</v>
      </c>
      <c r="K109" s="70">
        <v>0.5</v>
      </c>
      <c r="L109" s="70" t="s">
        <v>638</v>
      </c>
      <c r="M109" s="105"/>
      <c r="N109" s="69" t="s">
        <v>445</v>
      </c>
      <c r="O109" s="69">
        <f t="shared" si="29"/>
        <v>0.32</v>
      </c>
      <c r="P109" s="69">
        <f t="shared" si="30"/>
        <v>0.28</v>
      </c>
      <c r="Q109" s="69">
        <f t="shared" si="31"/>
        <v>0.24</v>
      </c>
      <c r="R109" s="73">
        <v>0.2</v>
      </c>
      <c r="S109" s="69">
        <f t="shared" si="32"/>
        <v>0.16</v>
      </c>
      <c r="T109" s="105"/>
      <c r="U109" s="69" t="s">
        <v>696</v>
      </c>
      <c r="V109" s="107">
        <v>2</v>
      </c>
      <c r="W109" s="75" t="s">
        <v>449</v>
      </c>
      <c r="X109" s="107"/>
      <c r="Y109" s="107"/>
      <c r="Z109" s="107"/>
      <c r="AA109" s="107"/>
      <c r="AB109" s="105"/>
      <c r="AC109" s="105"/>
      <c r="AD109" s="105">
        <v>0.446666666666667</v>
      </c>
      <c r="AE109" s="105"/>
      <c r="AF109" s="58"/>
      <c r="AG109" s="112"/>
      <c r="AH109" s="63" t="s">
        <v>858</v>
      </c>
      <c r="AI109" s="58" t="s">
        <v>842</v>
      </c>
      <c r="AJ109" s="83" t="s">
        <v>322</v>
      </c>
      <c r="AK109" s="88">
        <v>0.5</v>
      </c>
      <c r="AL109" s="88">
        <v>0.65</v>
      </c>
      <c r="AM109" s="89"/>
      <c r="AN109" s="89"/>
      <c r="AO109" s="92">
        <v>0.62333333</v>
      </c>
      <c r="AP109" s="89"/>
      <c r="AQ109" s="89">
        <v>0.53</v>
      </c>
      <c r="AR109" s="89">
        <v>0.61</v>
      </c>
      <c r="AS109" s="89">
        <v>0.64</v>
      </c>
      <c r="AT109" s="89">
        <f t="shared" si="34"/>
        <v>0.593333333333333</v>
      </c>
      <c r="AU109" s="98">
        <f t="shared" si="35"/>
        <v>-0.0481283371557665</v>
      </c>
      <c r="AV109" s="98">
        <f t="shared" si="36"/>
        <v>-0.0871794871794876</v>
      </c>
      <c r="AW109" s="89"/>
      <c r="AX109" s="89"/>
      <c r="AY109" s="89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</row>
    <row r="110" ht="70" hidden="1" spans="1:65">
      <c r="A110" s="58" t="s">
        <v>694</v>
      </c>
      <c r="B110" s="58" t="s">
        <v>36</v>
      </c>
      <c r="C110" s="58" t="s">
        <v>546</v>
      </c>
      <c r="D110" s="59">
        <v>109</v>
      </c>
      <c r="E110" s="58" t="s">
        <v>859</v>
      </c>
      <c r="F110" s="58" t="s">
        <v>859</v>
      </c>
      <c r="G110" s="104"/>
      <c r="H110" s="104">
        <v>4.58</v>
      </c>
      <c r="I110" s="104"/>
      <c r="J110" s="104">
        <v>3.85</v>
      </c>
      <c r="K110" s="70">
        <v>0.5</v>
      </c>
      <c r="L110" s="70"/>
      <c r="M110" s="105"/>
      <c r="N110" s="69" t="s">
        <v>445</v>
      </c>
      <c r="O110" s="69">
        <f t="shared" si="29"/>
        <v>3.2</v>
      </c>
      <c r="P110" s="69">
        <f t="shared" si="30"/>
        <v>2.8</v>
      </c>
      <c r="Q110" s="69">
        <f t="shared" si="31"/>
        <v>2.4</v>
      </c>
      <c r="R110" s="73">
        <v>2</v>
      </c>
      <c r="S110" s="69">
        <f t="shared" si="32"/>
        <v>1.6</v>
      </c>
      <c r="T110" s="105"/>
      <c r="U110" s="69" t="s">
        <v>530</v>
      </c>
      <c r="V110" s="107">
        <v>2</v>
      </c>
      <c r="W110" s="107"/>
      <c r="X110" s="107"/>
      <c r="Y110" s="107"/>
      <c r="Z110" s="107"/>
      <c r="AA110" s="107"/>
      <c r="AB110" s="105"/>
      <c r="AC110" s="105"/>
      <c r="AD110" s="105"/>
      <c r="AE110" s="105"/>
      <c r="AF110" s="58"/>
      <c r="AG110" s="112"/>
      <c r="AH110" s="63" t="s">
        <v>860</v>
      </c>
      <c r="AI110" s="58" t="s">
        <v>842</v>
      </c>
      <c r="AJ110" s="83" t="s">
        <v>322</v>
      </c>
      <c r="AK110" s="88">
        <v>3</v>
      </c>
      <c r="AL110" s="88">
        <v>3.45</v>
      </c>
      <c r="AM110" s="89"/>
      <c r="AN110" s="89"/>
      <c r="AO110" s="92">
        <v>4.40666667</v>
      </c>
      <c r="AP110" s="89"/>
      <c r="AQ110" s="89">
        <v>3.88</v>
      </c>
      <c r="AR110" s="89">
        <v>3.09</v>
      </c>
      <c r="AS110" s="89">
        <v>2.95</v>
      </c>
      <c r="AT110" s="89">
        <f t="shared" si="34"/>
        <v>3.30666666666667</v>
      </c>
      <c r="AU110" s="98">
        <f t="shared" si="35"/>
        <v>-0.249621785741587</v>
      </c>
      <c r="AV110" s="98">
        <f t="shared" si="36"/>
        <v>-0.0415458937198057</v>
      </c>
      <c r="AW110" s="89"/>
      <c r="AX110" s="89"/>
      <c r="AY110" s="89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</row>
    <row r="111" ht="88" spans="1:65">
      <c r="A111" s="58" t="s">
        <v>694</v>
      </c>
      <c r="B111" s="58" t="s">
        <v>36</v>
      </c>
      <c r="C111" s="58" t="s">
        <v>546</v>
      </c>
      <c r="D111" s="59">
        <v>110</v>
      </c>
      <c r="E111" s="58" t="s">
        <v>861</v>
      </c>
      <c r="F111" s="58" t="s">
        <v>861</v>
      </c>
      <c r="G111" s="104"/>
      <c r="H111" s="104">
        <v>4.64</v>
      </c>
      <c r="I111" s="104"/>
      <c r="J111" s="104">
        <v>4.16333333333333</v>
      </c>
      <c r="K111" s="70">
        <v>0.5</v>
      </c>
      <c r="L111" s="70"/>
      <c r="M111" s="105"/>
      <c r="N111" s="69" t="s">
        <v>445</v>
      </c>
      <c r="O111" s="69">
        <f t="shared" si="29"/>
        <v>0.32</v>
      </c>
      <c r="P111" s="69">
        <f t="shared" si="30"/>
        <v>0.28</v>
      </c>
      <c r="Q111" s="69">
        <f t="shared" si="31"/>
        <v>0.24</v>
      </c>
      <c r="R111" s="73">
        <v>0.2</v>
      </c>
      <c r="S111" s="69">
        <f t="shared" si="32"/>
        <v>0.16</v>
      </c>
      <c r="T111" s="105"/>
      <c r="U111" s="69" t="s">
        <v>696</v>
      </c>
      <c r="V111" s="107">
        <v>2</v>
      </c>
      <c r="W111" s="107"/>
      <c r="X111" s="107"/>
      <c r="Y111" s="107"/>
      <c r="Z111" s="107"/>
      <c r="AA111" s="107"/>
      <c r="AB111" s="105"/>
      <c r="AC111" s="105"/>
      <c r="AD111" s="105"/>
      <c r="AE111" s="105"/>
      <c r="AF111" s="58"/>
      <c r="AG111" s="112"/>
      <c r="AH111" s="63" t="s">
        <v>862</v>
      </c>
      <c r="AI111" s="58" t="s">
        <v>842</v>
      </c>
      <c r="AJ111" s="83" t="s">
        <v>322</v>
      </c>
      <c r="AK111" s="88">
        <v>1</v>
      </c>
      <c r="AL111" s="88">
        <v>1.2</v>
      </c>
      <c r="AM111" s="89"/>
      <c r="AN111" s="89"/>
      <c r="AO111" s="92">
        <v>4.63666667</v>
      </c>
      <c r="AP111" s="89"/>
      <c r="AQ111" s="89">
        <v>3.28</v>
      </c>
      <c r="AR111" s="89">
        <v>3.12</v>
      </c>
      <c r="AS111" s="89">
        <v>2.96</v>
      </c>
      <c r="AT111" s="89">
        <f t="shared" si="34"/>
        <v>3.12</v>
      </c>
      <c r="AU111" s="98">
        <f t="shared" si="35"/>
        <v>-0.327102804222069</v>
      </c>
      <c r="AV111" s="99">
        <f t="shared" si="36"/>
        <v>1.6</v>
      </c>
      <c r="AW111" s="116" t="s">
        <v>863</v>
      </c>
      <c r="AX111" s="89"/>
      <c r="AY111" s="89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</row>
    <row r="112" ht="93" hidden="1" spans="1:65">
      <c r="A112" s="58" t="s">
        <v>694</v>
      </c>
      <c r="B112" s="58" t="s">
        <v>36</v>
      </c>
      <c r="C112" s="58" t="s">
        <v>443</v>
      </c>
      <c r="D112" s="59">
        <v>113</v>
      </c>
      <c r="E112" s="58" t="s">
        <v>864</v>
      </c>
      <c r="F112" s="58" t="s">
        <v>864</v>
      </c>
      <c r="G112" s="104"/>
      <c r="H112" s="104">
        <v>0.726</v>
      </c>
      <c r="I112" s="104"/>
      <c r="J112" s="104"/>
      <c r="K112" s="70">
        <v>0.5</v>
      </c>
      <c r="L112" s="70"/>
      <c r="M112" s="105"/>
      <c r="N112" s="69" t="s">
        <v>445</v>
      </c>
      <c r="O112" s="69">
        <f t="shared" ref="O112:O133" si="37">R112*1.6</f>
        <v>3.2</v>
      </c>
      <c r="P112" s="69">
        <f t="shared" ref="P112:P133" si="38">R112*1.4</f>
        <v>2.8</v>
      </c>
      <c r="Q112" s="69">
        <f t="shared" ref="Q112:Q133" si="39">R112*1.2</f>
        <v>2.4</v>
      </c>
      <c r="R112" s="73">
        <v>2</v>
      </c>
      <c r="S112" s="69">
        <f t="shared" ref="S112:S133" si="40">R112*0.8</f>
        <v>1.6</v>
      </c>
      <c r="T112" s="105"/>
      <c r="U112" s="69" t="s">
        <v>530</v>
      </c>
      <c r="V112" s="107">
        <v>2</v>
      </c>
      <c r="W112" s="107"/>
      <c r="X112" s="107"/>
      <c r="Y112" s="107"/>
      <c r="Z112" s="107"/>
      <c r="AA112" s="107"/>
      <c r="AB112" s="105"/>
      <c r="AC112" s="105"/>
      <c r="AD112" s="105"/>
      <c r="AE112" s="105"/>
      <c r="AF112" s="58"/>
      <c r="AG112" s="112"/>
      <c r="AH112" s="63" t="s">
        <v>865</v>
      </c>
      <c r="AI112" s="58" t="s">
        <v>842</v>
      </c>
      <c r="AJ112" s="83" t="s">
        <v>322</v>
      </c>
      <c r="AK112" s="88">
        <v>1.5</v>
      </c>
      <c r="AL112" s="88">
        <v>1.8</v>
      </c>
      <c r="AM112" s="89"/>
      <c r="AN112" s="89"/>
      <c r="AO112" s="92">
        <v>1.514</v>
      </c>
      <c r="AP112" s="89"/>
      <c r="AQ112" s="89">
        <v>1.519</v>
      </c>
      <c r="AR112" s="89">
        <v>1.486</v>
      </c>
      <c r="AS112" s="89">
        <v>1.5</v>
      </c>
      <c r="AT112" s="89">
        <f t="shared" ref="AT112:AT125" si="41">AVERAGE(AQ112:AS112)</f>
        <v>1.50166666666667</v>
      </c>
      <c r="AU112" s="98">
        <f t="shared" ref="AU112:AU125" si="42">(AT112-AO112)/AO112</f>
        <v>-0.00814619110523996</v>
      </c>
      <c r="AV112" s="98">
        <f t="shared" si="36"/>
        <v>-0.165740740740739</v>
      </c>
      <c r="AW112" s="89"/>
      <c r="AX112" s="89"/>
      <c r="AY112" s="89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</row>
    <row r="113" ht="70" hidden="1" spans="1:65">
      <c r="A113" s="58" t="s">
        <v>694</v>
      </c>
      <c r="B113" s="58" t="s">
        <v>36</v>
      </c>
      <c r="C113" s="58" t="s">
        <v>443</v>
      </c>
      <c r="D113" s="59">
        <v>114</v>
      </c>
      <c r="E113" s="58" t="s">
        <v>866</v>
      </c>
      <c r="F113" s="58" t="s">
        <v>866</v>
      </c>
      <c r="G113" s="104"/>
      <c r="H113" s="104">
        <v>0.603666666666667</v>
      </c>
      <c r="I113" s="104"/>
      <c r="J113" s="104"/>
      <c r="K113" s="70">
        <v>0.5</v>
      </c>
      <c r="L113" s="70"/>
      <c r="M113" s="105"/>
      <c r="N113" s="69" t="s">
        <v>445</v>
      </c>
      <c r="O113" s="69">
        <f t="shared" si="37"/>
        <v>0.32</v>
      </c>
      <c r="P113" s="69">
        <f t="shared" si="38"/>
        <v>0.28</v>
      </c>
      <c r="Q113" s="69">
        <f t="shared" si="39"/>
        <v>0.24</v>
      </c>
      <c r="R113" s="73">
        <v>0.2</v>
      </c>
      <c r="S113" s="69">
        <f t="shared" si="40"/>
        <v>0.16</v>
      </c>
      <c r="T113" s="105"/>
      <c r="U113" s="69" t="s">
        <v>696</v>
      </c>
      <c r="V113" s="107">
        <v>2</v>
      </c>
      <c r="W113" s="107"/>
      <c r="X113" s="107"/>
      <c r="Y113" s="107"/>
      <c r="Z113" s="107"/>
      <c r="AA113" s="107"/>
      <c r="AB113" s="105"/>
      <c r="AC113" s="105"/>
      <c r="AD113" s="105"/>
      <c r="AE113" s="105"/>
      <c r="AF113" s="58"/>
      <c r="AG113" s="112"/>
      <c r="AH113" s="63" t="s">
        <v>867</v>
      </c>
      <c r="AI113" s="58" t="s">
        <v>842</v>
      </c>
      <c r="AJ113" s="83" t="s">
        <v>322</v>
      </c>
      <c r="AK113" s="88">
        <v>1</v>
      </c>
      <c r="AL113" s="88">
        <v>1.2</v>
      </c>
      <c r="AM113" s="89"/>
      <c r="AN113" s="89"/>
      <c r="AO113" s="92">
        <v>1.22166667</v>
      </c>
      <c r="AP113" s="89"/>
      <c r="AQ113" s="89">
        <v>1.42</v>
      </c>
      <c r="AR113" s="89">
        <v>1.305</v>
      </c>
      <c r="AS113" s="89">
        <v>1.411</v>
      </c>
      <c r="AT113" s="89">
        <f t="shared" si="41"/>
        <v>1.37866666666667</v>
      </c>
      <c r="AU113" s="98">
        <f t="shared" si="42"/>
        <v>0.1285129573574</v>
      </c>
      <c r="AV113" s="98">
        <f t="shared" si="36"/>
        <v>0.148888888888892</v>
      </c>
      <c r="AW113" s="89"/>
      <c r="AX113" s="89"/>
      <c r="AY113" s="89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</row>
    <row r="114" ht="70" hidden="1" spans="1:65">
      <c r="A114" s="58" t="s">
        <v>442</v>
      </c>
      <c r="B114" s="58" t="s">
        <v>36</v>
      </c>
      <c r="C114" s="58" t="s">
        <v>546</v>
      </c>
      <c r="D114" s="59">
        <v>115</v>
      </c>
      <c r="E114" s="58" t="s">
        <v>868</v>
      </c>
      <c r="F114" s="58" t="s">
        <v>868</v>
      </c>
      <c r="G114" s="104"/>
      <c r="H114" s="104">
        <v>1.05666666666667</v>
      </c>
      <c r="I114" s="104"/>
      <c r="J114" s="104">
        <v>1.07</v>
      </c>
      <c r="K114" s="70">
        <v>0.5</v>
      </c>
      <c r="L114" s="70"/>
      <c r="M114" s="105"/>
      <c r="N114" s="69" t="s">
        <v>445</v>
      </c>
      <c r="O114" s="69">
        <f t="shared" si="37"/>
        <v>2.4</v>
      </c>
      <c r="P114" s="69">
        <f t="shared" si="38"/>
        <v>2.1</v>
      </c>
      <c r="Q114" s="69">
        <f t="shared" si="39"/>
        <v>1.8</v>
      </c>
      <c r="R114" s="73">
        <v>1.5</v>
      </c>
      <c r="S114" s="69">
        <f t="shared" si="40"/>
        <v>1.2</v>
      </c>
      <c r="T114" s="105"/>
      <c r="U114" s="69" t="s">
        <v>530</v>
      </c>
      <c r="V114" s="107">
        <v>2</v>
      </c>
      <c r="W114" s="107"/>
      <c r="X114" s="107"/>
      <c r="Y114" s="107"/>
      <c r="Z114" s="107"/>
      <c r="AA114" s="107"/>
      <c r="AB114" s="105"/>
      <c r="AC114" s="105"/>
      <c r="AD114" s="105"/>
      <c r="AE114" s="105"/>
      <c r="AF114" s="58"/>
      <c r="AG114" s="112"/>
      <c r="AH114" s="63" t="s">
        <v>869</v>
      </c>
      <c r="AI114" s="58" t="s">
        <v>842</v>
      </c>
      <c r="AJ114" s="83" t="s">
        <v>322</v>
      </c>
      <c r="AK114" s="88">
        <v>1.5</v>
      </c>
      <c r="AL114" s="88">
        <v>1.8</v>
      </c>
      <c r="AM114" s="89"/>
      <c r="AN114" s="89"/>
      <c r="AO114" s="92">
        <v>0.96333333</v>
      </c>
      <c r="AP114" s="89"/>
      <c r="AQ114" s="89">
        <v>0.81</v>
      </c>
      <c r="AR114" s="89">
        <v>0.9</v>
      </c>
      <c r="AS114" s="89">
        <v>0.94</v>
      </c>
      <c r="AT114" s="89">
        <f t="shared" si="41"/>
        <v>0.883333333333333</v>
      </c>
      <c r="AU114" s="98">
        <f t="shared" si="42"/>
        <v>-0.0830449795261072</v>
      </c>
      <c r="AV114" s="98">
        <f t="shared" si="36"/>
        <v>-0.509259259259259</v>
      </c>
      <c r="AW114" s="89"/>
      <c r="AX114" s="89"/>
      <c r="AY114" s="89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</row>
    <row r="115" ht="93" hidden="1" spans="1:65">
      <c r="A115" s="58" t="s">
        <v>694</v>
      </c>
      <c r="B115" s="58" t="s">
        <v>36</v>
      </c>
      <c r="C115" s="58" t="s">
        <v>443</v>
      </c>
      <c r="D115" s="59">
        <v>116</v>
      </c>
      <c r="E115" s="58" t="s">
        <v>870</v>
      </c>
      <c r="F115" s="58" t="s">
        <v>870</v>
      </c>
      <c r="G115" s="104"/>
      <c r="H115" s="104">
        <v>6.26333333333333</v>
      </c>
      <c r="I115" s="104"/>
      <c r="J115" s="104">
        <v>5.23333333333333</v>
      </c>
      <c r="K115" s="70">
        <v>0.5</v>
      </c>
      <c r="L115" s="70"/>
      <c r="M115" s="105"/>
      <c r="N115" s="69" t="s">
        <v>445</v>
      </c>
      <c r="O115" s="69">
        <f t="shared" si="37"/>
        <v>3.2</v>
      </c>
      <c r="P115" s="69">
        <f t="shared" si="38"/>
        <v>2.8</v>
      </c>
      <c r="Q115" s="69">
        <f t="shared" si="39"/>
        <v>2.4</v>
      </c>
      <c r="R115" s="73">
        <v>2</v>
      </c>
      <c r="S115" s="69">
        <f t="shared" si="40"/>
        <v>1.6</v>
      </c>
      <c r="T115" s="105"/>
      <c r="U115" s="69" t="s">
        <v>530</v>
      </c>
      <c r="V115" s="107">
        <v>2</v>
      </c>
      <c r="W115" s="107"/>
      <c r="X115" s="107"/>
      <c r="Y115" s="107"/>
      <c r="Z115" s="107"/>
      <c r="AA115" s="107"/>
      <c r="AB115" s="105"/>
      <c r="AC115" s="105"/>
      <c r="AD115" s="105"/>
      <c r="AE115" s="105"/>
      <c r="AF115" s="58"/>
      <c r="AG115" s="112" t="s">
        <v>871</v>
      </c>
      <c r="AH115" s="63" t="s">
        <v>872</v>
      </c>
      <c r="AI115" s="58" t="s">
        <v>873</v>
      </c>
      <c r="AJ115" s="83" t="s">
        <v>322</v>
      </c>
      <c r="AK115" s="88">
        <v>12</v>
      </c>
      <c r="AL115" s="88">
        <v>12.6</v>
      </c>
      <c r="AM115" s="89"/>
      <c r="AN115" s="89"/>
      <c r="AO115" s="92">
        <v>10.3133333</v>
      </c>
      <c r="AP115" s="89"/>
      <c r="AQ115" s="89">
        <v>11.61</v>
      </c>
      <c r="AR115" s="89">
        <v>10.57</v>
      </c>
      <c r="AS115" s="89">
        <v>9.61</v>
      </c>
      <c r="AT115" s="89">
        <f t="shared" si="41"/>
        <v>10.5966666666667</v>
      </c>
      <c r="AU115" s="98">
        <f t="shared" si="42"/>
        <v>0.0274725307933824</v>
      </c>
      <c r="AV115" s="98">
        <f t="shared" si="36"/>
        <v>-0.158994708994706</v>
      </c>
      <c r="AW115" s="89"/>
      <c r="AX115" s="89"/>
      <c r="AY115" s="89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</row>
    <row r="116" ht="93" hidden="1" spans="1:65">
      <c r="A116" s="58" t="s">
        <v>442</v>
      </c>
      <c r="B116" s="58" t="s">
        <v>36</v>
      </c>
      <c r="C116" s="58" t="s">
        <v>443</v>
      </c>
      <c r="D116" s="59">
        <v>117</v>
      </c>
      <c r="E116" s="58" t="s">
        <v>874</v>
      </c>
      <c r="F116" s="58" t="s">
        <v>874</v>
      </c>
      <c r="G116" s="104"/>
      <c r="H116" s="104">
        <v>5.83666666666667</v>
      </c>
      <c r="I116" s="104"/>
      <c r="J116" s="104"/>
      <c r="K116" s="70">
        <v>0.5</v>
      </c>
      <c r="L116" s="70"/>
      <c r="M116" s="105"/>
      <c r="N116" s="69" t="s">
        <v>445</v>
      </c>
      <c r="O116" s="69">
        <f t="shared" si="37"/>
        <v>3.2</v>
      </c>
      <c r="P116" s="69">
        <f t="shared" si="38"/>
        <v>2.8</v>
      </c>
      <c r="Q116" s="69">
        <f t="shared" si="39"/>
        <v>2.4</v>
      </c>
      <c r="R116" s="73">
        <v>2</v>
      </c>
      <c r="S116" s="69">
        <f t="shared" si="40"/>
        <v>1.6</v>
      </c>
      <c r="T116" s="105"/>
      <c r="U116" s="69" t="s">
        <v>530</v>
      </c>
      <c r="V116" s="107">
        <v>2</v>
      </c>
      <c r="W116" s="107"/>
      <c r="X116" s="107"/>
      <c r="Y116" s="107"/>
      <c r="Z116" s="107"/>
      <c r="AA116" s="107"/>
      <c r="AB116" s="105"/>
      <c r="AC116" s="105"/>
      <c r="AD116" s="105"/>
      <c r="AE116" s="105"/>
      <c r="AF116" s="58"/>
      <c r="AG116" s="112"/>
      <c r="AH116" s="63" t="s">
        <v>875</v>
      </c>
      <c r="AI116" s="58" t="s">
        <v>842</v>
      </c>
      <c r="AJ116" s="83" t="s">
        <v>322</v>
      </c>
      <c r="AK116" s="88">
        <v>10</v>
      </c>
      <c r="AL116" s="88">
        <v>10.5</v>
      </c>
      <c r="AM116" s="89"/>
      <c r="AN116" s="89"/>
      <c r="AO116" s="92">
        <v>8.48666667</v>
      </c>
      <c r="AP116" s="89"/>
      <c r="AQ116" s="89">
        <v>7.98</v>
      </c>
      <c r="AR116" s="89">
        <v>9.25</v>
      </c>
      <c r="AS116" s="89">
        <v>8.81</v>
      </c>
      <c r="AT116" s="89">
        <f t="shared" si="41"/>
        <v>8.68</v>
      </c>
      <c r="AU116" s="98">
        <f t="shared" si="42"/>
        <v>0.022780832276991</v>
      </c>
      <c r="AV116" s="98">
        <f t="shared" si="36"/>
        <v>-0.173333333333333</v>
      </c>
      <c r="AW116" s="89"/>
      <c r="AX116" s="89"/>
      <c r="AY116" s="89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</row>
    <row r="117" ht="70" hidden="1" spans="1:65">
      <c r="A117" s="58" t="s">
        <v>694</v>
      </c>
      <c r="B117" s="58" t="s">
        <v>36</v>
      </c>
      <c r="C117" s="58" t="s">
        <v>443</v>
      </c>
      <c r="D117" s="59">
        <v>118</v>
      </c>
      <c r="E117" s="58" t="s">
        <v>876</v>
      </c>
      <c r="F117" s="58" t="s">
        <v>876</v>
      </c>
      <c r="G117" s="104"/>
      <c r="H117" s="104">
        <v>0.436666666666667</v>
      </c>
      <c r="I117" s="104"/>
      <c r="J117" s="104"/>
      <c r="K117" s="70">
        <v>0.5</v>
      </c>
      <c r="L117" s="70"/>
      <c r="M117" s="105"/>
      <c r="N117" s="69" t="s">
        <v>445</v>
      </c>
      <c r="O117" s="69">
        <f t="shared" si="37"/>
        <v>0.32</v>
      </c>
      <c r="P117" s="69">
        <f t="shared" si="38"/>
        <v>0.28</v>
      </c>
      <c r="Q117" s="69">
        <f t="shared" si="39"/>
        <v>0.24</v>
      </c>
      <c r="R117" s="73">
        <v>0.2</v>
      </c>
      <c r="S117" s="69">
        <f t="shared" si="40"/>
        <v>0.16</v>
      </c>
      <c r="T117" s="105"/>
      <c r="U117" s="69" t="s">
        <v>696</v>
      </c>
      <c r="V117" s="107">
        <v>2</v>
      </c>
      <c r="W117" s="107"/>
      <c r="X117" s="107"/>
      <c r="Y117" s="107"/>
      <c r="Z117" s="107"/>
      <c r="AA117" s="107"/>
      <c r="AB117" s="105"/>
      <c r="AC117" s="105"/>
      <c r="AD117" s="105"/>
      <c r="AE117" s="105"/>
      <c r="AF117" s="58"/>
      <c r="AG117" s="112"/>
      <c r="AH117" s="63" t="s">
        <v>877</v>
      </c>
      <c r="AI117" s="58" t="s">
        <v>842</v>
      </c>
      <c r="AJ117" s="83" t="s">
        <v>322</v>
      </c>
      <c r="AK117" s="88">
        <v>1</v>
      </c>
      <c r="AL117" s="88">
        <v>1.2</v>
      </c>
      <c r="AM117" s="89"/>
      <c r="AN117" s="89"/>
      <c r="AO117" s="92">
        <v>0.33</v>
      </c>
      <c r="AP117" s="89"/>
      <c r="AQ117" s="89">
        <v>0.42</v>
      </c>
      <c r="AR117" s="89">
        <v>0.28</v>
      </c>
      <c r="AS117" s="89">
        <v>0.48</v>
      </c>
      <c r="AT117" s="89">
        <f t="shared" si="41"/>
        <v>0.393333333333333</v>
      </c>
      <c r="AU117" s="98">
        <f t="shared" si="42"/>
        <v>0.191919191919192</v>
      </c>
      <c r="AV117" s="98">
        <f t="shared" si="36"/>
        <v>-0.672222222222222</v>
      </c>
      <c r="AW117" s="89"/>
      <c r="AX117" s="89"/>
      <c r="AY117" s="89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</row>
    <row r="118" ht="93" hidden="1" spans="1:65">
      <c r="A118" s="58" t="s">
        <v>442</v>
      </c>
      <c r="B118" s="58" t="s">
        <v>36</v>
      </c>
      <c r="C118" s="58" t="s">
        <v>443</v>
      </c>
      <c r="D118" s="59">
        <v>119</v>
      </c>
      <c r="E118" s="58" t="s">
        <v>878</v>
      </c>
      <c r="F118" s="58" t="s">
        <v>878</v>
      </c>
      <c r="G118" s="104"/>
      <c r="H118" s="104"/>
      <c r="I118" s="104"/>
      <c r="J118" s="104"/>
      <c r="K118" s="70">
        <v>0.5</v>
      </c>
      <c r="L118" s="70"/>
      <c r="M118" s="105"/>
      <c r="N118" s="69" t="s">
        <v>445</v>
      </c>
      <c r="O118" s="69">
        <f t="shared" si="37"/>
        <v>3.2</v>
      </c>
      <c r="P118" s="69">
        <f t="shared" si="38"/>
        <v>2.8</v>
      </c>
      <c r="Q118" s="69">
        <f t="shared" si="39"/>
        <v>2.4</v>
      </c>
      <c r="R118" s="73">
        <v>2</v>
      </c>
      <c r="S118" s="69">
        <f t="shared" si="40"/>
        <v>1.6</v>
      </c>
      <c r="T118" s="105"/>
      <c r="U118" s="69" t="s">
        <v>530</v>
      </c>
      <c r="V118" s="107">
        <v>2</v>
      </c>
      <c r="W118" s="107"/>
      <c r="X118" s="107"/>
      <c r="Y118" s="107"/>
      <c r="Z118" s="107"/>
      <c r="AA118" s="107"/>
      <c r="AB118" s="105"/>
      <c r="AC118" s="105"/>
      <c r="AD118" s="105"/>
      <c r="AE118" s="105"/>
      <c r="AF118" s="58"/>
      <c r="AG118" s="112"/>
      <c r="AH118" s="63" t="s">
        <v>879</v>
      </c>
      <c r="AI118" s="58" t="s">
        <v>842</v>
      </c>
      <c r="AJ118" s="83" t="s">
        <v>322</v>
      </c>
      <c r="AK118" s="88">
        <v>13</v>
      </c>
      <c r="AL118" s="88">
        <v>13.65</v>
      </c>
      <c r="AM118" s="89"/>
      <c r="AN118" s="89"/>
      <c r="AO118" s="92" t="s">
        <v>880</v>
      </c>
      <c r="AP118" s="89"/>
      <c r="AQ118" s="89">
        <v>2.67</v>
      </c>
      <c r="AR118" s="89">
        <v>4.07</v>
      </c>
      <c r="AS118" s="89">
        <v>3.87</v>
      </c>
      <c r="AT118" s="89">
        <f t="shared" si="41"/>
        <v>3.53666666666667</v>
      </c>
      <c r="AU118" s="98" t="e">
        <f t="shared" si="42"/>
        <v>#VALUE!</v>
      </c>
      <c r="AV118" s="98">
        <f t="shared" si="36"/>
        <v>-0.740903540903541</v>
      </c>
      <c r="AW118" s="89"/>
      <c r="AX118" s="89"/>
      <c r="AY118" s="89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</row>
    <row r="119" ht="70" hidden="1" spans="1:65">
      <c r="A119" s="58" t="s">
        <v>694</v>
      </c>
      <c r="B119" s="58" t="s">
        <v>36</v>
      </c>
      <c r="C119" s="58" t="s">
        <v>443</v>
      </c>
      <c r="D119" s="59">
        <v>120</v>
      </c>
      <c r="E119" s="58" t="s">
        <v>881</v>
      </c>
      <c r="F119" s="58" t="s">
        <v>881</v>
      </c>
      <c r="G119" s="104"/>
      <c r="H119" s="104"/>
      <c r="I119" s="104"/>
      <c r="J119" s="104"/>
      <c r="K119" s="70">
        <v>0.5</v>
      </c>
      <c r="L119" s="70"/>
      <c r="M119" s="105"/>
      <c r="N119" s="69" t="s">
        <v>445</v>
      </c>
      <c r="O119" s="69">
        <f t="shared" si="37"/>
        <v>0.32</v>
      </c>
      <c r="P119" s="69">
        <f t="shared" si="38"/>
        <v>0.28</v>
      </c>
      <c r="Q119" s="69">
        <f t="shared" si="39"/>
        <v>0.24</v>
      </c>
      <c r="R119" s="73">
        <v>0.2</v>
      </c>
      <c r="S119" s="69">
        <f t="shared" si="40"/>
        <v>0.16</v>
      </c>
      <c r="T119" s="105"/>
      <c r="U119" s="69" t="s">
        <v>696</v>
      </c>
      <c r="V119" s="107">
        <v>2</v>
      </c>
      <c r="W119" s="107"/>
      <c r="X119" s="107"/>
      <c r="Y119" s="107"/>
      <c r="Z119" s="107"/>
      <c r="AA119" s="107"/>
      <c r="AB119" s="105"/>
      <c r="AC119" s="105"/>
      <c r="AD119" s="105"/>
      <c r="AE119" s="105"/>
      <c r="AF119" s="58"/>
      <c r="AG119" s="112"/>
      <c r="AH119" s="63" t="s">
        <v>882</v>
      </c>
      <c r="AI119" s="58" t="s">
        <v>842</v>
      </c>
      <c r="AJ119" s="83" t="s">
        <v>322</v>
      </c>
      <c r="AK119" s="88">
        <v>2</v>
      </c>
      <c r="AL119" s="88">
        <v>2.4</v>
      </c>
      <c r="AM119" s="89"/>
      <c r="AN119" s="89"/>
      <c r="AO119" s="92" t="s">
        <v>880</v>
      </c>
      <c r="AP119" s="89"/>
      <c r="AQ119" s="89">
        <v>1.07</v>
      </c>
      <c r="AR119" s="89">
        <v>1.01</v>
      </c>
      <c r="AS119" s="89">
        <v>1.26</v>
      </c>
      <c r="AT119" s="89">
        <f t="shared" si="41"/>
        <v>1.11333333333333</v>
      </c>
      <c r="AU119" s="98" t="e">
        <f t="shared" si="42"/>
        <v>#VALUE!</v>
      </c>
      <c r="AV119" s="98">
        <f t="shared" si="36"/>
        <v>-0.536111111111113</v>
      </c>
      <c r="AW119" s="89"/>
      <c r="AX119" s="89"/>
      <c r="AY119" s="89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</row>
    <row r="120" ht="116" hidden="1" spans="1:65">
      <c r="A120" s="58" t="s">
        <v>694</v>
      </c>
      <c r="B120" s="58" t="s">
        <v>36</v>
      </c>
      <c r="C120" s="58" t="s">
        <v>443</v>
      </c>
      <c r="D120" s="59">
        <v>121</v>
      </c>
      <c r="E120" s="58" t="s">
        <v>883</v>
      </c>
      <c r="F120" s="58" t="s">
        <v>883</v>
      </c>
      <c r="G120" s="104"/>
      <c r="H120" s="104"/>
      <c r="I120" s="104"/>
      <c r="J120" s="104"/>
      <c r="K120" s="70">
        <v>0.5</v>
      </c>
      <c r="L120" s="70"/>
      <c r="M120" s="105"/>
      <c r="N120" s="69" t="s">
        <v>445</v>
      </c>
      <c r="O120" s="69">
        <f t="shared" si="37"/>
        <v>3.2</v>
      </c>
      <c r="P120" s="69">
        <f t="shared" si="38"/>
        <v>2.8</v>
      </c>
      <c r="Q120" s="69">
        <f t="shared" si="39"/>
        <v>2.4</v>
      </c>
      <c r="R120" s="73">
        <v>2</v>
      </c>
      <c r="S120" s="69">
        <f t="shared" si="40"/>
        <v>1.6</v>
      </c>
      <c r="T120" s="105"/>
      <c r="U120" s="69" t="s">
        <v>530</v>
      </c>
      <c r="V120" s="107">
        <v>2</v>
      </c>
      <c r="W120" s="107"/>
      <c r="X120" s="107"/>
      <c r="Y120" s="107"/>
      <c r="Z120" s="107"/>
      <c r="AA120" s="107"/>
      <c r="AB120" s="105"/>
      <c r="AC120" s="105"/>
      <c r="AD120" s="105"/>
      <c r="AE120" s="105"/>
      <c r="AF120" s="58"/>
      <c r="AG120" s="112"/>
      <c r="AH120" s="63" t="s">
        <v>884</v>
      </c>
      <c r="AI120" s="58" t="s">
        <v>842</v>
      </c>
      <c r="AJ120" s="83" t="s">
        <v>322</v>
      </c>
      <c r="AK120" s="88">
        <v>12</v>
      </c>
      <c r="AL120" s="88">
        <v>12.6</v>
      </c>
      <c r="AM120" s="89"/>
      <c r="AN120" s="89"/>
      <c r="AO120" s="92" t="s">
        <v>880</v>
      </c>
      <c r="AP120" s="89"/>
      <c r="AQ120" s="89">
        <v>7.69</v>
      </c>
      <c r="AR120" s="89">
        <v>4.92</v>
      </c>
      <c r="AS120" s="89">
        <v>4.67</v>
      </c>
      <c r="AT120" s="89">
        <f t="shared" si="41"/>
        <v>5.76</v>
      </c>
      <c r="AU120" s="98" t="e">
        <f t="shared" si="42"/>
        <v>#VALUE!</v>
      </c>
      <c r="AV120" s="98">
        <f t="shared" si="36"/>
        <v>-0.542857142857143</v>
      </c>
      <c r="AW120" s="89"/>
      <c r="AX120" s="89"/>
      <c r="AY120" s="89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</row>
    <row r="121" ht="70" hidden="1" spans="1:65">
      <c r="A121" s="58" t="s">
        <v>694</v>
      </c>
      <c r="B121" s="58" t="s">
        <v>36</v>
      </c>
      <c r="C121" s="58" t="s">
        <v>443</v>
      </c>
      <c r="D121" s="59">
        <v>122</v>
      </c>
      <c r="E121" s="58" t="s">
        <v>885</v>
      </c>
      <c r="F121" s="58" t="s">
        <v>885</v>
      </c>
      <c r="G121" s="104"/>
      <c r="H121" s="104"/>
      <c r="I121" s="104"/>
      <c r="J121" s="104"/>
      <c r="K121" s="70">
        <v>0.5</v>
      </c>
      <c r="L121" s="70"/>
      <c r="M121" s="105"/>
      <c r="N121" s="69" t="s">
        <v>445</v>
      </c>
      <c r="O121" s="69">
        <f t="shared" si="37"/>
        <v>0.32</v>
      </c>
      <c r="P121" s="69">
        <f t="shared" si="38"/>
        <v>0.28</v>
      </c>
      <c r="Q121" s="69">
        <f t="shared" si="39"/>
        <v>0.24</v>
      </c>
      <c r="R121" s="73">
        <v>0.2</v>
      </c>
      <c r="S121" s="69">
        <f t="shared" si="40"/>
        <v>0.16</v>
      </c>
      <c r="T121" s="105"/>
      <c r="U121" s="69" t="s">
        <v>696</v>
      </c>
      <c r="V121" s="107">
        <v>2</v>
      </c>
      <c r="W121" s="107"/>
      <c r="X121" s="107"/>
      <c r="Y121" s="107"/>
      <c r="Z121" s="107"/>
      <c r="AA121" s="107"/>
      <c r="AB121" s="105"/>
      <c r="AC121" s="105"/>
      <c r="AD121" s="105"/>
      <c r="AE121" s="105"/>
      <c r="AF121" s="58"/>
      <c r="AG121" s="112"/>
      <c r="AH121" s="63" t="s">
        <v>886</v>
      </c>
      <c r="AI121" s="58" t="s">
        <v>842</v>
      </c>
      <c r="AJ121" s="83" t="s">
        <v>322</v>
      </c>
      <c r="AK121" s="88">
        <v>2</v>
      </c>
      <c r="AL121" s="88">
        <v>2.4</v>
      </c>
      <c r="AM121" s="89"/>
      <c r="AN121" s="89"/>
      <c r="AO121" s="92" t="s">
        <v>880</v>
      </c>
      <c r="AP121" s="89"/>
      <c r="AQ121" s="89">
        <v>1.67</v>
      </c>
      <c r="AR121" s="89">
        <v>1.97</v>
      </c>
      <c r="AS121" s="89">
        <v>1.26</v>
      </c>
      <c r="AT121" s="89">
        <f t="shared" si="41"/>
        <v>1.63333333333333</v>
      </c>
      <c r="AU121" s="98" t="e">
        <f t="shared" si="42"/>
        <v>#VALUE!</v>
      </c>
      <c r="AV121" s="98">
        <f t="shared" si="36"/>
        <v>-0.319444444444446</v>
      </c>
      <c r="AW121" s="89"/>
      <c r="AX121" s="89"/>
      <c r="AY121" s="89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</row>
    <row r="122" ht="70" hidden="1" spans="1:65">
      <c r="A122" s="58" t="s">
        <v>442</v>
      </c>
      <c r="B122" s="58" t="s">
        <v>36</v>
      </c>
      <c r="C122" s="58" t="s">
        <v>443</v>
      </c>
      <c r="D122" s="59">
        <v>123</v>
      </c>
      <c r="E122" s="58" t="s">
        <v>887</v>
      </c>
      <c r="F122" s="58" t="s">
        <v>887</v>
      </c>
      <c r="G122" s="104">
        <v>2.65</v>
      </c>
      <c r="H122" s="104">
        <v>0.463333333333333</v>
      </c>
      <c r="I122" s="104">
        <v>1.14</v>
      </c>
      <c r="J122" s="104">
        <v>0.693333333333333</v>
      </c>
      <c r="K122" s="70">
        <v>0.5</v>
      </c>
      <c r="L122" s="70" t="s">
        <v>638</v>
      </c>
      <c r="M122" s="105"/>
      <c r="N122" s="69" t="s">
        <v>445</v>
      </c>
      <c r="O122" s="69">
        <f t="shared" si="37"/>
        <v>3.2</v>
      </c>
      <c r="P122" s="69">
        <f t="shared" si="38"/>
        <v>2.8</v>
      </c>
      <c r="Q122" s="69">
        <f t="shared" si="39"/>
        <v>2.4</v>
      </c>
      <c r="R122" s="73">
        <v>2</v>
      </c>
      <c r="S122" s="69">
        <f t="shared" si="40"/>
        <v>1.6</v>
      </c>
      <c r="T122" s="105"/>
      <c r="U122" s="69" t="s">
        <v>530</v>
      </c>
      <c r="V122" s="107">
        <v>2</v>
      </c>
      <c r="W122" s="75" t="s">
        <v>449</v>
      </c>
      <c r="X122" s="107"/>
      <c r="Y122" s="107"/>
      <c r="Z122" s="107"/>
      <c r="AA122" s="107"/>
      <c r="AB122" s="105"/>
      <c r="AC122" s="105"/>
      <c r="AD122" s="105">
        <v>0.966666666666667</v>
      </c>
      <c r="AE122" s="105"/>
      <c r="AF122" s="58"/>
      <c r="AG122" s="112"/>
      <c r="AH122" s="63" t="s">
        <v>888</v>
      </c>
      <c r="AI122" s="58" t="s">
        <v>889</v>
      </c>
      <c r="AJ122" s="83" t="s">
        <v>322</v>
      </c>
      <c r="AK122" s="88">
        <v>2</v>
      </c>
      <c r="AL122" s="88">
        <v>2.4</v>
      </c>
      <c r="AM122" s="89"/>
      <c r="AN122" s="89"/>
      <c r="AO122" s="92">
        <v>0.61333333</v>
      </c>
      <c r="AP122" s="89"/>
      <c r="AQ122" s="89">
        <v>0.48</v>
      </c>
      <c r="AR122" s="89">
        <v>0.52</v>
      </c>
      <c r="AS122" s="89">
        <v>0.51</v>
      </c>
      <c r="AT122" s="89">
        <f t="shared" si="41"/>
        <v>0.503333333333333</v>
      </c>
      <c r="AU122" s="98">
        <f t="shared" si="42"/>
        <v>-0.17934782162689</v>
      </c>
      <c r="AV122" s="98">
        <f t="shared" si="36"/>
        <v>-0.790277777777778</v>
      </c>
      <c r="AW122" s="89"/>
      <c r="AX122" s="89"/>
      <c r="AY122" s="89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</row>
    <row r="123" ht="70" hidden="1" spans="1:65">
      <c r="A123" s="58" t="s">
        <v>694</v>
      </c>
      <c r="B123" s="58" t="s">
        <v>36</v>
      </c>
      <c r="C123" s="58" t="s">
        <v>443</v>
      </c>
      <c r="D123" s="59">
        <v>124</v>
      </c>
      <c r="E123" s="58" t="s">
        <v>890</v>
      </c>
      <c r="F123" s="58" t="s">
        <v>890</v>
      </c>
      <c r="G123" s="104">
        <v>0.77</v>
      </c>
      <c r="H123" s="104">
        <v>0.316666666666667</v>
      </c>
      <c r="I123" s="104">
        <v>0.47</v>
      </c>
      <c r="J123" s="104">
        <v>0.173333333333333</v>
      </c>
      <c r="K123" s="70">
        <v>0.5</v>
      </c>
      <c r="L123" s="70" t="s">
        <v>638</v>
      </c>
      <c r="M123" s="105"/>
      <c r="N123" s="69" t="s">
        <v>445</v>
      </c>
      <c r="O123" s="69">
        <f t="shared" si="37"/>
        <v>0.32</v>
      </c>
      <c r="P123" s="69">
        <f t="shared" si="38"/>
        <v>0.28</v>
      </c>
      <c r="Q123" s="69">
        <f t="shared" si="39"/>
        <v>0.24</v>
      </c>
      <c r="R123" s="73">
        <v>0.2</v>
      </c>
      <c r="S123" s="69">
        <f t="shared" si="40"/>
        <v>0.16</v>
      </c>
      <c r="T123" s="105"/>
      <c r="U123" s="69" t="s">
        <v>696</v>
      </c>
      <c r="V123" s="107">
        <v>2</v>
      </c>
      <c r="W123" s="75" t="s">
        <v>449</v>
      </c>
      <c r="X123" s="107"/>
      <c r="Y123" s="107"/>
      <c r="Z123" s="107"/>
      <c r="AA123" s="107"/>
      <c r="AB123" s="105"/>
      <c r="AC123" s="105"/>
      <c r="AD123" s="105">
        <v>0.853333333333333</v>
      </c>
      <c r="AE123" s="105"/>
      <c r="AF123" s="58"/>
      <c r="AG123" s="112"/>
      <c r="AH123" s="63" t="s">
        <v>891</v>
      </c>
      <c r="AI123" s="58" t="s">
        <v>889</v>
      </c>
      <c r="AJ123" s="83" t="s">
        <v>322</v>
      </c>
      <c r="AK123" s="88">
        <v>1</v>
      </c>
      <c r="AL123" s="88">
        <v>1.2</v>
      </c>
      <c r="AM123" s="89"/>
      <c r="AN123" s="89"/>
      <c r="AO123" s="92">
        <v>0.33</v>
      </c>
      <c r="AP123" s="89"/>
      <c r="AQ123" s="89">
        <v>0.32</v>
      </c>
      <c r="AR123" s="89">
        <v>0.31</v>
      </c>
      <c r="AS123" s="89">
        <v>0.3</v>
      </c>
      <c r="AT123" s="89">
        <f t="shared" si="41"/>
        <v>0.31</v>
      </c>
      <c r="AU123" s="98">
        <f t="shared" si="42"/>
        <v>-0.0606060606060607</v>
      </c>
      <c r="AV123" s="98">
        <f t="shared" si="36"/>
        <v>-0.741666666666667</v>
      </c>
      <c r="AW123" s="89"/>
      <c r="AX123" s="89"/>
      <c r="AY123" s="89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</row>
    <row r="124" ht="93" hidden="1" spans="1:65">
      <c r="A124" s="58" t="s">
        <v>694</v>
      </c>
      <c r="B124" s="58" t="s">
        <v>36</v>
      </c>
      <c r="C124" s="58" t="s">
        <v>443</v>
      </c>
      <c r="D124" s="59">
        <v>125</v>
      </c>
      <c r="E124" s="58" t="s">
        <v>892</v>
      </c>
      <c r="F124" s="58" t="s">
        <v>892</v>
      </c>
      <c r="G124" s="104"/>
      <c r="H124" s="104">
        <v>0.911333333333333</v>
      </c>
      <c r="I124" s="104"/>
      <c r="J124" s="104"/>
      <c r="K124" s="70">
        <v>0.5</v>
      </c>
      <c r="L124" s="70"/>
      <c r="M124" s="105"/>
      <c r="N124" s="69" t="s">
        <v>445</v>
      </c>
      <c r="O124" s="69">
        <f t="shared" si="37"/>
        <v>3.2</v>
      </c>
      <c r="P124" s="69">
        <f t="shared" si="38"/>
        <v>2.8</v>
      </c>
      <c r="Q124" s="69">
        <f t="shared" si="39"/>
        <v>2.4</v>
      </c>
      <c r="R124" s="73">
        <v>2</v>
      </c>
      <c r="S124" s="69">
        <f t="shared" si="40"/>
        <v>1.6</v>
      </c>
      <c r="T124" s="105"/>
      <c r="U124" s="69" t="s">
        <v>530</v>
      </c>
      <c r="V124" s="107">
        <v>2</v>
      </c>
      <c r="W124" s="107"/>
      <c r="X124" s="107"/>
      <c r="Y124" s="107"/>
      <c r="Z124" s="107"/>
      <c r="AA124" s="107"/>
      <c r="AB124" s="105"/>
      <c r="AC124" s="105"/>
      <c r="AD124" s="105"/>
      <c r="AE124" s="105"/>
      <c r="AF124" s="58"/>
      <c r="AG124" s="112"/>
      <c r="AH124" s="63" t="s">
        <v>893</v>
      </c>
      <c r="AI124" s="58" t="s">
        <v>842</v>
      </c>
      <c r="AJ124" s="83" t="s">
        <v>322</v>
      </c>
      <c r="AK124" s="88">
        <v>2</v>
      </c>
      <c r="AL124" s="88">
        <v>2.4</v>
      </c>
      <c r="AM124" s="89"/>
      <c r="AN124" s="89"/>
      <c r="AO124" s="92" t="s">
        <v>847</v>
      </c>
      <c r="AP124" s="89"/>
      <c r="AQ124" s="89">
        <v>0.765</v>
      </c>
      <c r="AR124" s="89">
        <v>0.702</v>
      </c>
      <c r="AS124" s="89">
        <v>0.767</v>
      </c>
      <c r="AT124" s="89">
        <f t="shared" si="41"/>
        <v>0.744666666666667</v>
      </c>
      <c r="AU124" s="98" t="e">
        <f t="shared" si="42"/>
        <v>#VALUE!</v>
      </c>
      <c r="AV124" s="98">
        <f t="shared" si="36"/>
        <v>-0.689722222222222</v>
      </c>
      <c r="AW124" s="89"/>
      <c r="AX124" s="89"/>
      <c r="AY124" s="89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</row>
    <row r="125" ht="70" hidden="1" spans="1:65">
      <c r="A125" s="58" t="s">
        <v>694</v>
      </c>
      <c r="B125" s="58" t="s">
        <v>36</v>
      </c>
      <c r="C125" s="58" t="s">
        <v>443</v>
      </c>
      <c r="D125" s="59">
        <v>126</v>
      </c>
      <c r="E125" s="58" t="s">
        <v>894</v>
      </c>
      <c r="F125" s="58" t="s">
        <v>894</v>
      </c>
      <c r="G125" s="104"/>
      <c r="H125" s="104">
        <v>0.354666666666667</v>
      </c>
      <c r="I125" s="104"/>
      <c r="J125" s="104"/>
      <c r="K125" s="70">
        <v>0.5</v>
      </c>
      <c r="L125" s="70"/>
      <c r="M125" s="105"/>
      <c r="N125" s="69" t="s">
        <v>445</v>
      </c>
      <c r="O125" s="69">
        <f t="shared" si="37"/>
        <v>0.32</v>
      </c>
      <c r="P125" s="69">
        <f t="shared" si="38"/>
        <v>0.28</v>
      </c>
      <c r="Q125" s="69">
        <f t="shared" si="39"/>
        <v>0.24</v>
      </c>
      <c r="R125" s="73">
        <v>0.2</v>
      </c>
      <c r="S125" s="69">
        <f t="shared" si="40"/>
        <v>0.16</v>
      </c>
      <c r="T125" s="105"/>
      <c r="U125" s="69" t="s">
        <v>696</v>
      </c>
      <c r="V125" s="107">
        <v>2</v>
      </c>
      <c r="W125" s="107"/>
      <c r="X125" s="107"/>
      <c r="Y125" s="107"/>
      <c r="Z125" s="107"/>
      <c r="AA125" s="107"/>
      <c r="AB125" s="105"/>
      <c r="AC125" s="105"/>
      <c r="AD125" s="105"/>
      <c r="AE125" s="105"/>
      <c r="AF125" s="58"/>
      <c r="AG125" s="112"/>
      <c r="AH125" s="63" t="s">
        <v>895</v>
      </c>
      <c r="AI125" s="58" t="s">
        <v>842</v>
      </c>
      <c r="AJ125" s="83" t="s">
        <v>322</v>
      </c>
      <c r="AK125" s="88">
        <v>1</v>
      </c>
      <c r="AL125" s="88">
        <v>1.2</v>
      </c>
      <c r="AM125" s="89"/>
      <c r="AN125" s="89"/>
      <c r="AO125" s="92" t="s">
        <v>847</v>
      </c>
      <c r="AP125" s="89"/>
      <c r="AQ125" s="89">
        <v>0.332</v>
      </c>
      <c r="AR125" s="89">
        <v>0.334</v>
      </c>
      <c r="AS125" s="89">
        <v>0.367</v>
      </c>
      <c r="AT125" s="89">
        <f t="shared" si="41"/>
        <v>0.344333333333333</v>
      </c>
      <c r="AU125" s="98" t="e">
        <f t="shared" si="42"/>
        <v>#VALUE!</v>
      </c>
      <c r="AV125" s="98">
        <f t="shared" si="36"/>
        <v>-0.713055555555556</v>
      </c>
      <c r="AW125" s="89"/>
      <c r="AX125" s="89"/>
      <c r="AY125" s="89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</row>
    <row r="126" ht="24" hidden="1" spans="1:65">
      <c r="A126" s="58" t="s">
        <v>694</v>
      </c>
      <c r="B126" s="58" t="s">
        <v>726</v>
      </c>
      <c r="C126" s="58" t="s">
        <v>546</v>
      </c>
      <c r="D126" s="59">
        <v>135</v>
      </c>
      <c r="E126" s="63" t="s">
        <v>896</v>
      </c>
      <c r="F126" s="63" t="s">
        <v>897</v>
      </c>
      <c r="G126" s="64"/>
      <c r="H126" s="64"/>
      <c r="I126" s="64"/>
      <c r="J126" s="64"/>
      <c r="K126" s="70">
        <v>0.5</v>
      </c>
      <c r="L126" s="70"/>
      <c r="M126" s="105"/>
      <c r="N126" s="69" t="s">
        <v>445</v>
      </c>
      <c r="O126" s="69"/>
      <c r="P126" s="69"/>
      <c r="Q126" s="69"/>
      <c r="R126" s="69"/>
      <c r="S126" s="69"/>
      <c r="T126" s="105"/>
      <c r="U126" s="105"/>
      <c r="V126" s="107">
        <v>3</v>
      </c>
      <c r="W126" s="107"/>
      <c r="X126" s="107"/>
      <c r="Y126" s="107"/>
      <c r="Z126" s="107"/>
      <c r="AA126" s="107"/>
      <c r="AB126" s="105"/>
      <c r="AC126" s="105"/>
      <c r="AD126" s="105"/>
      <c r="AE126" s="105"/>
      <c r="AF126" s="58"/>
      <c r="AG126" s="112"/>
      <c r="AH126" s="63"/>
      <c r="AI126" s="58"/>
      <c r="AJ126" s="89" t="s">
        <v>322</v>
      </c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98"/>
      <c r="AV126" s="98"/>
      <c r="AW126" s="89"/>
      <c r="AX126" s="89"/>
      <c r="AY126" s="89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</row>
    <row r="127" ht="24" hidden="1" spans="1:65">
      <c r="A127" s="58" t="s">
        <v>694</v>
      </c>
      <c r="B127" s="58" t="s">
        <v>726</v>
      </c>
      <c r="C127" s="58" t="s">
        <v>546</v>
      </c>
      <c r="D127" s="59">
        <v>136</v>
      </c>
      <c r="E127" s="63" t="s">
        <v>898</v>
      </c>
      <c r="F127" s="63" t="s">
        <v>899</v>
      </c>
      <c r="G127" s="64"/>
      <c r="H127" s="64"/>
      <c r="I127" s="64"/>
      <c r="J127" s="64"/>
      <c r="K127" s="70">
        <v>0.5</v>
      </c>
      <c r="L127" s="70"/>
      <c r="M127" s="105"/>
      <c r="N127" s="69" t="s">
        <v>445</v>
      </c>
      <c r="O127" s="69"/>
      <c r="P127" s="69"/>
      <c r="Q127" s="69"/>
      <c r="R127" s="69"/>
      <c r="S127" s="69"/>
      <c r="T127" s="105"/>
      <c r="U127" s="105"/>
      <c r="V127" s="107">
        <v>3</v>
      </c>
      <c r="W127" s="107"/>
      <c r="X127" s="107"/>
      <c r="Y127" s="107"/>
      <c r="Z127" s="107"/>
      <c r="AA127" s="107"/>
      <c r="AB127" s="105"/>
      <c r="AC127" s="105"/>
      <c r="AD127" s="105"/>
      <c r="AE127" s="105"/>
      <c r="AF127" s="58"/>
      <c r="AG127" s="112"/>
      <c r="AH127" s="58"/>
      <c r="AI127" s="58"/>
      <c r="AJ127" s="89" t="s">
        <v>322</v>
      </c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98"/>
      <c r="AV127" s="98"/>
      <c r="AW127" s="89"/>
      <c r="AX127" s="89"/>
      <c r="AY127" s="89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</row>
    <row r="128" ht="24" hidden="1" spans="1:65">
      <c r="A128" s="58" t="s">
        <v>694</v>
      </c>
      <c r="B128" s="58" t="s">
        <v>726</v>
      </c>
      <c r="C128" s="58" t="s">
        <v>546</v>
      </c>
      <c r="D128" s="59">
        <v>137</v>
      </c>
      <c r="E128" s="63" t="s">
        <v>900</v>
      </c>
      <c r="F128" s="63" t="s">
        <v>901</v>
      </c>
      <c r="G128" s="64"/>
      <c r="H128" s="64"/>
      <c r="I128" s="64"/>
      <c r="J128" s="64"/>
      <c r="K128" s="70">
        <v>0.5</v>
      </c>
      <c r="L128" s="70"/>
      <c r="M128" s="105"/>
      <c r="N128" s="69" t="s">
        <v>445</v>
      </c>
      <c r="O128" s="69"/>
      <c r="P128" s="69"/>
      <c r="Q128" s="69"/>
      <c r="R128" s="69"/>
      <c r="S128" s="69"/>
      <c r="T128" s="105"/>
      <c r="U128" s="105"/>
      <c r="V128" s="107">
        <v>3</v>
      </c>
      <c r="W128" s="107"/>
      <c r="X128" s="107"/>
      <c r="Y128" s="107"/>
      <c r="Z128" s="107"/>
      <c r="AA128" s="107"/>
      <c r="AB128" s="105"/>
      <c r="AC128" s="105"/>
      <c r="AD128" s="105"/>
      <c r="AE128" s="105"/>
      <c r="AF128" s="58"/>
      <c r="AG128" s="112"/>
      <c r="AH128" s="63"/>
      <c r="AI128" s="58"/>
      <c r="AJ128" s="89" t="s">
        <v>322</v>
      </c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98"/>
      <c r="AV128" s="98"/>
      <c r="AW128" s="89"/>
      <c r="AX128" s="89"/>
      <c r="AY128" s="89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</row>
    <row r="129" ht="24" hidden="1" spans="1:65">
      <c r="A129" s="58" t="s">
        <v>694</v>
      </c>
      <c r="B129" s="58" t="s">
        <v>726</v>
      </c>
      <c r="C129" s="58" t="s">
        <v>546</v>
      </c>
      <c r="D129" s="59">
        <v>138</v>
      </c>
      <c r="E129" s="63" t="s">
        <v>902</v>
      </c>
      <c r="F129" s="63" t="s">
        <v>903</v>
      </c>
      <c r="G129" s="64"/>
      <c r="H129" s="64"/>
      <c r="I129" s="64"/>
      <c r="J129" s="64"/>
      <c r="K129" s="70">
        <v>0.5</v>
      </c>
      <c r="L129" s="70"/>
      <c r="M129" s="105"/>
      <c r="N129" s="69" t="s">
        <v>445</v>
      </c>
      <c r="O129" s="69"/>
      <c r="P129" s="69"/>
      <c r="Q129" s="69"/>
      <c r="R129" s="69"/>
      <c r="S129" s="69"/>
      <c r="T129" s="105"/>
      <c r="U129" s="105"/>
      <c r="V129" s="107">
        <v>3</v>
      </c>
      <c r="W129" s="107"/>
      <c r="X129" s="107"/>
      <c r="Y129" s="107"/>
      <c r="Z129" s="107"/>
      <c r="AA129" s="107"/>
      <c r="AB129" s="105"/>
      <c r="AC129" s="105"/>
      <c r="AD129" s="105"/>
      <c r="AE129" s="105"/>
      <c r="AF129" s="58"/>
      <c r="AG129" s="112"/>
      <c r="AH129" s="63"/>
      <c r="AI129" s="58"/>
      <c r="AJ129" s="89" t="s">
        <v>322</v>
      </c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98"/>
      <c r="AV129" s="98"/>
      <c r="AW129" s="89"/>
      <c r="AX129" s="89"/>
      <c r="AY129" s="89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</row>
    <row r="130" ht="24" hidden="1" spans="1:65">
      <c r="A130" s="58" t="s">
        <v>694</v>
      </c>
      <c r="B130" s="58" t="s">
        <v>726</v>
      </c>
      <c r="C130" s="58" t="s">
        <v>546</v>
      </c>
      <c r="D130" s="59">
        <v>139</v>
      </c>
      <c r="E130" s="63" t="s">
        <v>904</v>
      </c>
      <c r="F130" s="63" t="s">
        <v>905</v>
      </c>
      <c r="G130" s="64"/>
      <c r="H130" s="64"/>
      <c r="I130" s="64"/>
      <c r="J130" s="64"/>
      <c r="K130" s="70">
        <v>0.5</v>
      </c>
      <c r="L130" s="70"/>
      <c r="M130" s="105"/>
      <c r="N130" s="69" t="s">
        <v>445</v>
      </c>
      <c r="O130" s="69"/>
      <c r="P130" s="69"/>
      <c r="Q130" s="69"/>
      <c r="R130" s="69"/>
      <c r="S130" s="69"/>
      <c r="T130" s="105"/>
      <c r="U130" s="105"/>
      <c r="V130" s="107">
        <v>3</v>
      </c>
      <c r="W130" s="107"/>
      <c r="X130" s="107"/>
      <c r="Y130" s="107"/>
      <c r="Z130" s="107"/>
      <c r="AA130" s="107"/>
      <c r="AB130" s="105"/>
      <c r="AC130" s="105"/>
      <c r="AD130" s="105"/>
      <c r="AE130" s="105"/>
      <c r="AF130" s="58"/>
      <c r="AG130" s="112"/>
      <c r="AH130" s="63"/>
      <c r="AI130" s="58"/>
      <c r="AJ130" s="89" t="s">
        <v>322</v>
      </c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98"/>
      <c r="AV130" s="98"/>
      <c r="AW130" s="89"/>
      <c r="AX130" s="89"/>
      <c r="AY130" s="89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</row>
    <row r="131" ht="47" hidden="1" spans="1:65">
      <c r="A131" s="58" t="s">
        <v>694</v>
      </c>
      <c r="B131" s="58" t="s">
        <v>36</v>
      </c>
      <c r="C131" s="58" t="s">
        <v>546</v>
      </c>
      <c r="D131" s="59">
        <v>140</v>
      </c>
      <c r="E131" s="58" t="s">
        <v>906</v>
      </c>
      <c r="F131" s="58" t="s">
        <v>906</v>
      </c>
      <c r="G131" s="104"/>
      <c r="H131" s="104"/>
      <c r="I131" s="104"/>
      <c r="J131" s="104"/>
      <c r="K131" s="70">
        <v>0.5</v>
      </c>
      <c r="L131" s="70"/>
      <c r="M131" s="105"/>
      <c r="N131" s="69" t="s">
        <v>445</v>
      </c>
      <c r="O131" s="69">
        <f t="shared" ref="O131:O142" si="43">R131*1.6</f>
        <v>3.2</v>
      </c>
      <c r="P131" s="69">
        <f t="shared" ref="P131:P142" si="44">R131*1.4</f>
        <v>2.8</v>
      </c>
      <c r="Q131" s="69">
        <f t="shared" ref="Q131:Q142" si="45">R131*1.2</f>
        <v>2.4</v>
      </c>
      <c r="R131" s="73">
        <v>2</v>
      </c>
      <c r="S131" s="69">
        <f t="shared" ref="S131:S142" si="46">R131*0.8</f>
        <v>1.6</v>
      </c>
      <c r="T131" s="105"/>
      <c r="U131" s="69" t="s">
        <v>530</v>
      </c>
      <c r="V131" s="107">
        <v>2</v>
      </c>
      <c r="W131" s="107"/>
      <c r="X131" s="107"/>
      <c r="Y131" s="107"/>
      <c r="Z131" s="107"/>
      <c r="AA131" s="107"/>
      <c r="AB131" s="105"/>
      <c r="AC131" s="105"/>
      <c r="AD131" s="105"/>
      <c r="AE131" s="105"/>
      <c r="AF131" s="58"/>
      <c r="AG131" s="112"/>
      <c r="AH131" s="63" t="s">
        <v>907</v>
      </c>
      <c r="AI131" s="58" t="s">
        <v>842</v>
      </c>
      <c r="AJ131" s="81" t="s">
        <v>908</v>
      </c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96"/>
      <c r="AV131" s="96"/>
      <c r="AW131" s="96"/>
      <c r="AX131" s="96"/>
      <c r="AY131" s="96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</row>
    <row r="132" ht="93" hidden="1" spans="1:65">
      <c r="A132" s="58" t="s">
        <v>694</v>
      </c>
      <c r="B132" s="58" t="s">
        <v>36</v>
      </c>
      <c r="C132" s="58" t="s">
        <v>546</v>
      </c>
      <c r="D132" s="59">
        <v>141</v>
      </c>
      <c r="E132" s="58" t="s">
        <v>909</v>
      </c>
      <c r="F132" s="58" t="s">
        <v>909</v>
      </c>
      <c r="G132" s="104"/>
      <c r="H132" s="104"/>
      <c r="I132" s="104"/>
      <c r="J132" s="104"/>
      <c r="K132" s="70">
        <v>0.5</v>
      </c>
      <c r="L132" s="70"/>
      <c r="M132" s="105"/>
      <c r="N132" s="69" t="s">
        <v>445</v>
      </c>
      <c r="O132" s="69">
        <f t="shared" si="43"/>
        <v>0.32</v>
      </c>
      <c r="P132" s="69">
        <f t="shared" si="44"/>
        <v>0.28</v>
      </c>
      <c r="Q132" s="69">
        <f t="shared" si="45"/>
        <v>0.24</v>
      </c>
      <c r="R132" s="73">
        <v>0.2</v>
      </c>
      <c r="S132" s="69">
        <f t="shared" si="46"/>
        <v>0.16</v>
      </c>
      <c r="T132" s="105"/>
      <c r="U132" s="69" t="s">
        <v>696</v>
      </c>
      <c r="V132" s="107">
        <v>2</v>
      </c>
      <c r="W132" s="107"/>
      <c r="X132" s="107"/>
      <c r="Y132" s="107"/>
      <c r="Z132" s="107"/>
      <c r="AA132" s="107"/>
      <c r="AB132" s="105"/>
      <c r="AC132" s="105"/>
      <c r="AD132" s="105"/>
      <c r="AE132" s="105"/>
      <c r="AF132" s="58"/>
      <c r="AG132" s="112"/>
      <c r="AH132" s="63" t="s">
        <v>910</v>
      </c>
      <c r="AI132" s="58" t="s">
        <v>842</v>
      </c>
      <c r="AJ132" s="81" t="s">
        <v>908</v>
      </c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96"/>
      <c r="AV132" s="96"/>
      <c r="AW132" s="96"/>
      <c r="AX132" s="96"/>
      <c r="AY132" s="96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</row>
    <row r="133" ht="47" hidden="1" spans="1:65">
      <c r="A133" s="58" t="s">
        <v>694</v>
      </c>
      <c r="B133" s="58" t="s">
        <v>36</v>
      </c>
      <c r="C133" s="58" t="s">
        <v>546</v>
      </c>
      <c r="D133" s="59">
        <v>142</v>
      </c>
      <c r="E133" s="58" t="s">
        <v>911</v>
      </c>
      <c r="F133" s="58" t="s">
        <v>911</v>
      </c>
      <c r="G133" s="104"/>
      <c r="H133" s="104"/>
      <c r="I133" s="104"/>
      <c r="J133" s="104"/>
      <c r="K133" s="70">
        <v>0.5</v>
      </c>
      <c r="L133" s="70"/>
      <c r="M133" s="105"/>
      <c r="N133" s="69" t="s">
        <v>445</v>
      </c>
      <c r="O133" s="69">
        <f t="shared" si="43"/>
        <v>3.2</v>
      </c>
      <c r="P133" s="69">
        <f t="shared" si="44"/>
        <v>2.8</v>
      </c>
      <c r="Q133" s="69">
        <f t="shared" si="45"/>
        <v>2.4</v>
      </c>
      <c r="R133" s="73">
        <v>2</v>
      </c>
      <c r="S133" s="69">
        <f t="shared" si="46"/>
        <v>1.6</v>
      </c>
      <c r="T133" s="105"/>
      <c r="U133" s="69" t="s">
        <v>530</v>
      </c>
      <c r="V133" s="107">
        <v>2</v>
      </c>
      <c r="W133" s="107"/>
      <c r="X133" s="107"/>
      <c r="Y133" s="107"/>
      <c r="Z133" s="107"/>
      <c r="AA133" s="107"/>
      <c r="AB133" s="105"/>
      <c r="AC133" s="105"/>
      <c r="AD133" s="105"/>
      <c r="AE133" s="105"/>
      <c r="AF133" s="58"/>
      <c r="AG133" s="112"/>
      <c r="AH133" s="63" t="s">
        <v>912</v>
      </c>
      <c r="AI133" s="58" t="s">
        <v>842</v>
      </c>
      <c r="AJ133" s="81" t="s">
        <v>908</v>
      </c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96"/>
      <c r="AV133" s="96"/>
      <c r="AW133" s="96"/>
      <c r="AX133" s="96"/>
      <c r="AY133" s="96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</row>
    <row r="134" ht="93" hidden="1" spans="1:65">
      <c r="A134" s="58" t="s">
        <v>694</v>
      </c>
      <c r="B134" s="58" t="s">
        <v>36</v>
      </c>
      <c r="C134" s="58" t="s">
        <v>546</v>
      </c>
      <c r="D134" s="59">
        <v>143</v>
      </c>
      <c r="E134" s="58" t="s">
        <v>913</v>
      </c>
      <c r="F134" s="58" t="s">
        <v>913</v>
      </c>
      <c r="G134" s="104"/>
      <c r="H134" s="104"/>
      <c r="I134" s="104"/>
      <c r="J134" s="104"/>
      <c r="K134" s="70">
        <v>0.5</v>
      </c>
      <c r="L134" s="70"/>
      <c r="M134" s="105"/>
      <c r="N134" s="69" t="s">
        <v>445</v>
      </c>
      <c r="O134" s="69">
        <f t="shared" si="43"/>
        <v>0.32</v>
      </c>
      <c r="P134" s="69">
        <f t="shared" si="44"/>
        <v>0.28</v>
      </c>
      <c r="Q134" s="69">
        <f t="shared" si="45"/>
        <v>0.24</v>
      </c>
      <c r="R134" s="73">
        <v>0.2</v>
      </c>
      <c r="S134" s="69">
        <f t="shared" si="46"/>
        <v>0.16</v>
      </c>
      <c r="T134" s="105"/>
      <c r="U134" s="69" t="s">
        <v>696</v>
      </c>
      <c r="V134" s="107">
        <v>2</v>
      </c>
      <c r="W134" s="107"/>
      <c r="X134" s="107"/>
      <c r="Y134" s="107"/>
      <c r="Z134" s="107"/>
      <c r="AA134" s="107"/>
      <c r="AB134" s="105"/>
      <c r="AC134" s="105"/>
      <c r="AD134" s="105"/>
      <c r="AE134" s="105"/>
      <c r="AF134" s="58"/>
      <c r="AG134" s="112"/>
      <c r="AH134" s="63" t="s">
        <v>914</v>
      </c>
      <c r="AI134" s="58" t="s">
        <v>842</v>
      </c>
      <c r="AJ134" s="117" t="s">
        <v>908</v>
      </c>
      <c r="AK134" s="123"/>
      <c r="AL134" s="123"/>
      <c r="AM134" s="121"/>
      <c r="AN134" s="81"/>
      <c r="AO134" s="81"/>
      <c r="AP134" s="81"/>
      <c r="AQ134" s="81"/>
      <c r="AR134" s="81"/>
      <c r="AS134" s="81"/>
      <c r="AT134" s="81"/>
      <c r="AU134" s="96"/>
      <c r="AV134" s="96"/>
      <c r="AW134" s="96"/>
      <c r="AX134" s="96"/>
      <c r="AY134" s="96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</row>
    <row r="135" ht="24" hidden="1" spans="1:65">
      <c r="A135" s="58" t="s">
        <v>694</v>
      </c>
      <c r="B135" s="58" t="s">
        <v>36</v>
      </c>
      <c r="C135" s="58" t="s">
        <v>546</v>
      </c>
      <c r="D135" s="59">
        <v>144</v>
      </c>
      <c r="E135" s="58" t="s">
        <v>915</v>
      </c>
      <c r="F135" s="58" t="s">
        <v>915</v>
      </c>
      <c r="G135" s="104"/>
      <c r="H135" s="104"/>
      <c r="I135" s="104"/>
      <c r="J135" s="104"/>
      <c r="K135" s="70">
        <v>0.5</v>
      </c>
      <c r="L135" s="70"/>
      <c r="M135" s="105"/>
      <c r="N135" s="69" t="s">
        <v>445</v>
      </c>
      <c r="O135" s="69">
        <f t="shared" si="43"/>
        <v>0.32</v>
      </c>
      <c r="P135" s="69">
        <f t="shared" si="44"/>
        <v>0.28</v>
      </c>
      <c r="Q135" s="69">
        <f t="shared" si="45"/>
        <v>0.24</v>
      </c>
      <c r="R135" s="73">
        <v>0.2</v>
      </c>
      <c r="S135" s="69">
        <f t="shared" si="46"/>
        <v>0.16</v>
      </c>
      <c r="T135" s="105"/>
      <c r="U135" s="69" t="s">
        <v>696</v>
      </c>
      <c r="V135" s="105">
        <v>2</v>
      </c>
      <c r="W135" s="105"/>
      <c r="X135" s="105"/>
      <c r="Y135" s="105"/>
      <c r="Z135" s="105"/>
      <c r="AA135" s="105"/>
      <c r="AB135" s="58"/>
      <c r="AC135" s="58"/>
      <c r="AD135" s="58"/>
      <c r="AE135" s="58"/>
      <c r="AF135" s="58"/>
      <c r="AG135" s="112"/>
      <c r="AH135" s="63"/>
      <c r="AI135" s="118" t="s">
        <v>916</v>
      </c>
      <c r="AJ135" s="119" t="s">
        <v>908</v>
      </c>
      <c r="AK135" s="96"/>
      <c r="AL135" s="96"/>
      <c r="AM135" s="81"/>
      <c r="AN135" s="81"/>
      <c r="AO135" s="81"/>
      <c r="AP135" s="81"/>
      <c r="AQ135" s="81"/>
      <c r="AR135" s="81"/>
      <c r="AS135" s="81"/>
      <c r="AT135" s="81"/>
      <c r="AU135" s="96"/>
      <c r="AV135" s="96"/>
      <c r="AW135" s="96"/>
      <c r="AX135" s="96"/>
      <c r="AY135" s="96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</row>
    <row r="136" ht="24" hidden="1" spans="1:65">
      <c r="A136" s="58" t="s">
        <v>694</v>
      </c>
      <c r="B136" s="58" t="s">
        <v>36</v>
      </c>
      <c r="C136" s="58" t="s">
        <v>546</v>
      </c>
      <c r="D136" s="59">
        <v>145</v>
      </c>
      <c r="E136" s="58" t="s">
        <v>917</v>
      </c>
      <c r="F136" s="58" t="s">
        <v>917</v>
      </c>
      <c r="G136" s="104"/>
      <c r="H136" s="104"/>
      <c r="I136" s="104"/>
      <c r="J136" s="104"/>
      <c r="K136" s="70">
        <v>0.5</v>
      </c>
      <c r="L136" s="70"/>
      <c r="M136" s="105"/>
      <c r="N136" s="69" t="s">
        <v>445</v>
      </c>
      <c r="O136" s="69">
        <f t="shared" si="43"/>
        <v>3.2</v>
      </c>
      <c r="P136" s="69">
        <f t="shared" si="44"/>
        <v>2.8</v>
      </c>
      <c r="Q136" s="69">
        <f t="shared" si="45"/>
        <v>2.4</v>
      </c>
      <c r="R136" s="73">
        <v>2</v>
      </c>
      <c r="S136" s="69">
        <f t="shared" si="46"/>
        <v>1.6</v>
      </c>
      <c r="T136" s="105"/>
      <c r="U136" s="69" t="s">
        <v>530</v>
      </c>
      <c r="V136" s="105">
        <v>2</v>
      </c>
      <c r="W136" s="105"/>
      <c r="X136" s="105"/>
      <c r="Y136" s="105"/>
      <c r="Z136" s="105"/>
      <c r="AA136" s="105"/>
      <c r="AB136" s="58"/>
      <c r="AC136" s="58"/>
      <c r="AD136" s="58"/>
      <c r="AE136" s="58"/>
      <c r="AF136" s="58"/>
      <c r="AG136" s="112"/>
      <c r="AH136" s="63"/>
      <c r="AI136" s="118" t="s">
        <v>918</v>
      </c>
      <c r="AJ136" s="120" t="s">
        <v>908</v>
      </c>
      <c r="AK136" s="96"/>
      <c r="AL136" s="96"/>
      <c r="AM136" s="81"/>
      <c r="AN136" s="81"/>
      <c r="AO136" s="81"/>
      <c r="AP136" s="81"/>
      <c r="AQ136" s="81"/>
      <c r="AR136" s="81"/>
      <c r="AS136" s="81"/>
      <c r="AT136" s="81"/>
      <c r="AU136" s="96"/>
      <c r="AV136" s="96"/>
      <c r="AW136" s="96"/>
      <c r="AX136" s="96"/>
      <c r="AY136" s="96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</row>
    <row r="137" ht="47" hidden="1" spans="1:65">
      <c r="A137" s="58" t="s">
        <v>694</v>
      </c>
      <c r="B137" s="58" t="s">
        <v>36</v>
      </c>
      <c r="C137" s="58" t="s">
        <v>546</v>
      </c>
      <c r="D137" s="59">
        <v>146</v>
      </c>
      <c r="E137" s="58" t="s">
        <v>919</v>
      </c>
      <c r="F137" s="58" t="s">
        <v>919</v>
      </c>
      <c r="G137" s="104"/>
      <c r="H137" s="104"/>
      <c r="I137" s="104"/>
      <c r="J137" s="104"/>
      <c r="K137" s="70">
        <v>0.5</v>
      </c>
      <c r="L137" s="70"/>
      <c r="M137" s="105"/>
      <c r="N137" s="69" t="s">
        <v>445</v>
      </c>
      <c r="O137" s="69">
        <f t="shared" si="43"/>
        <v>0.32</v>
      </c>
      <c r="P137" s="69">
        <f t="shared" si="44"/>
        <v>0.28</v>
      </c>
      <c r="Q137" s="69">
        <f t="shared" si="45"/>
        <v>0.24</v>
      </c>
      <c r="R137" s="73">
        <v>0.2</v>
      </c>
      <c r="S137" s="69">
        <f t="shared" si="46"/>
        <v>0.16</v>
      </c>
      <c r="T137" s="105"/>
      <c r="U137" s="69" t="s">
        <v>530</v>
      </c>
      <c r="V137" s="107">
        <v>2</v>
      </c>
      <c r="W137" s="107"/>
      <c r="X137" s="107"/>
      <c r="Y137" s="107"/>
      <c r="Z137" s="107"/>
      <c r="AA137" s="107"/>
      <c r="AB137" s="105"/>
      <c r="AC137" s="105"/>
      <c r="AD137" s="105"/>
      <c r="AE137" s="105"/>
      <c r="AF137" s="58"/>
      <c r="AG137" s="112"/>
      <c r="AH137" s="63" t="s">
        <v>920</v>
      </c>
      <c r="AI137" s="58" t="s">
        <v>842</v>
      </c>
      <c r="AJ137" s="121" t="s">
        <v>908</v>
      </c>
      <c r="AK137" s="121"/>
      <c r="AL137" s="121"/>
      <c r="AM137" s="121"/>
      <c r="AN137" s="81"/>
      <c r="AO137" s="81"/>
      <c r="AP137" s="81"/>
      <c r="AQ137" s="81"/>
      <c r="AR137" s="81"/>
      <c r="AS137" s="81"/>
      <c r="AT137" s="81"/>
      <c r="AU137" s="96"/>
      <c r="AV137" s="96"/>
      <c r="AW137" s="96"/>
      <c r="AX137" s="96"/>
      <c r="AY137" s="96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</row>
    <row r="138" ht="93" hidden="1" spans="1:65">
      <c r="A138" s="58" t="s">
        <v>694</v>
      </c>
      <c r="B138" s="58" t="s">
        <v>36</v>
      </c>
      <c r="C138" s="58" t="s">
        <v>546</v>
      </c>
      <c r="D138" s="59">
        <v>147</v>
      </c>
      <c r="E138" s="58" t="s">
        <v>921</v>
      </c>
      <c r="F138" s="58" t="s">
        <v>921</v>
      </c>
      <c r="G138" s="104"/>
      <c r="H138" s="104"/>
      <c r="I138" s="104"/>
      <c r="J138" s="104"/>
      <c r="K138" s="70">
        <v>0.5</v>
      </c>
      <c r="L138" s="70"/>
      <c r="M138" s="105"/>
      <c r="N138" s="69" t="s">
        <v>445</v>
      </c>
      <c r="O138" s="69">
        <f t="shared" si="43"/>
        <v>0.32</v>
      </c>
      <c r="P138" s="69">
        <f t="shared" si="44"/>
        <v>0.28</v>
      </c>
      <c r="Q138" s="69">
        <f t="shared" si="45"/>
        <v>0.24</v>
      </c>
      <c r="R138" s="73">
        <v>0.2</v>
      </c>
      <c r="S138" s="69">
        <f t="shared" si="46"/>
        <v>0.16</v>
      </c>
      <c r="T138" s="105"/>
      <c r="U138" s="69" t="s">
        <v>696</v>
      </c>
      <c r="V138" s="107">
        <v>2</v>
      </c>
      <c r="W138" s="107"/>
      <c r="X138" s="107"/>
      <c r="Y138" s="107"/>
      <c r="Z138" s="107"/>
      <c r="AA138" s="107"/>
      <c r="AB138" s="105"/>
      <c r="AC138" s="105"/>
      <c r="AD138" s="105"/>
      <c r="AE138" s="105"/>
      <c r="AF138" s="58"/>
      <c r="AG138" s="112"/>
      <c r="AH138" s="63" t="s">
        <v>922</v>
      </c>
      <c r="AI138" s="58" t="s">
        <v>842</v>
      </c>
      <c r="AJ138" s="122" t="s">
        <v>908</v>
      </c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96"/>
      <c r="AV138" s="96"/>
      <c r="AW138" s="96"/>
      <c r="AX138" s="96"/>
      <c r="AY138" s="96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</row>
    <row r="139" ht="47" hidden="1" spans="1:65">
      <c r="A139" s="58" t="s">
        <v>694</v>
      </c>
      <c r="B139" s="58" t="s">
        <v>36</v>
      </c>
      <c r="C139" s="58" t="s">
        <v>546</v>
      </c>
      <c r="D139" s="59">
        <v>148</v>
      </c>
      <c r="E139" s="58" t="s">
        <v>923</v>
      </c>
      <c r="F139" s="58" t="s">
        <v>923</v>
      </c>
      <c r="G139" s="104"/>
      <c r="H139" s="104"/>
      <c r="I139" s="104"/>
      <c r="J139" s="104"/>
      <c r="K139" s="70">
        <v>0.5</v>
      </c>
      <c r="L139" s="70"/>
      <c r="M139" s="105"/>
      <c r="N139" s="69" t="s">
        <v>445</v>
      </c>
      <c r="O139" s="69">
        <f t="shared" si="43"/>
        <v>3.2</v>
      </c>
      <c r="P139" s="69">
        <f t="shared" si="44"/>
        <v>2.8</v>
      </c>
      <c r="Q139" s="69">
        <f t="shared" si="45"/>
        <v>2.4</v>
      </c>
      <c r="R139" s="73">
        <v>2</v>
      </c>
      <c r="S139" s="69">
        <f t="shared" si="46"/>
        <v>1.6</v>
      </c>
      <c r="T139" s="105"/>
      <c r="U139" s="69" t="s">
        <v>530</v>
      </c>
      <c r="V139" s="107">
        <v>2</v>
      </c>
      <c r="W139" s="107"/>
      <c r="X139" s="107"/>
      <c r="Y139" s="107"/>
      <c r="Z139" s="107"/>
      <c r="AA139" s="107"/>
      <c r="AB139" s="105"/>
      <c r="AC139" s="105"/>
      <c r="AD139" s="105"/>
      <c r="AE139" s="105"/>
      <c r="AF139" s="58"/>
      <c r="AG139" s="112"/>
      <c r="AH139" s="63" t="s">
        <v>924</v>
      </c>
      <c r="AI139" s="58" t="s">
        <v>842</v>
      </c>
      <c r="AJ139" s="81" t="s">
        <v>908</v>
      </c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96"/>
      <c r="AV139" s="96"/>
      <c r="AW139" s="96"/>
      <c r="AX139" s="96"/>
      <c r="AY139" s="96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</row>
    <row r="140" ht="93" hidden="1" spans="1:65">
      <c r="A140" s="58" t="s">
        <v>694</v>
      </c>
      <c r="B140" s="58" t="s">
        <v>36</v>
      </c>
      <c r="C140" s="58" t="s">
        <v>546</v>
      </c>
      <c r="D140" s="59">
        <v>149</v>
      </c>
      <c r="E140" s="58" t="s">
        <v>925</v>
      </c>
      <c r="F140" s="58" t="s">
        <v>925</v>
      </c>
      <c r="G140" s="104"/>
      <c r="H140" s="104"/>
      <c r="I140" s="104"/>
      <c r="J140" s="104"/>
      <c r="K140" s="70">
        <v>0.5</v>
      </c>
      <c r="L140" s="70"/>
      <c r="M140" s="105"/>
      <c r="N140" s="69" t="s">
        <v>445</v>
      </c>
      <c r="O140" s="69">
        <f t="shared" si="43"/>
        <v>0.32</v>
      </c>
      <c r="P140" s="69">
        <f t="shared" si="44"/>
        <v>0.28</v>
      </c>
      <c r="Q140" s="69">
        <f t="shared" si="45"/>
        <v>0.24</v>
      </c>
      <c r="R140" s="73">
        <v>0.2</v>
      </c>
      <c r="S140" s="69">
        <f t="shared" si="46"/>
        <v>0.16</v>
      </c>
      <c r="T140" s="105"/>
      <c r="U140" s="69" t="s">
        <v>696</v>
      </c>
      <c r="V140" s="107">
        <v>2</v>
      </c>
      <c r="W140" s="107"/>
      <c r="X140" s="107"/>
      <c r="Y140" s="107"/>
      <c r="Z140" s="107"/>
      <c r="AA140" s="107"/>
      <c r="AB140" s="105"/>
      <c r="AC140" s="105"/>
      <c r="AD140" s="105"/>
      <c r="AE140" s="105"/>
      <c r="AF140" s="58"/>
      <c r="AG140" s="112"/>
      <c r="AH140" s="63" t="s">
        <v>926</v>
      </c>
      <c r="AI140" s="58" t="s">
        <v>842</v>
      </c>
      <c r="AJ140" s="81" t="s">
        <v>908</v>
      </c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96"/>
      <c r="AV140" s="96"/>
      <c r="AW140" s="96"/>
      <c r="AX140" s="96"/>
      <c r="AY140" s="96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</row>
    <row r="141" ht="47" hidden="1" spans="1:65">
      <c r="A141" s="58" t="s">
        <v>694</v>
      </c>
      <c r="B141" s="58" t="s">
        <v>36</v>
      </c>
      <c r="C141" s="58" t="s">
        <v>546</v>
      </c>
      <c r="D141" s="59">
        <v>150</v>
      </c>
      <c r="E141" s="58" t="s">
        <v>927</v>
      </c>
      <c r="F141" s="58" t="s">
        <v>927</v>
      </c>
      <c r="G141" s="104"/>
      <c r="H141" s="104"/>
      <c r="I141" s="104"/>
      <c r="J141" s="104"/>
      <c r="K141" s="70">
        <v>0.5</v>
      </c>
      <c r="L141" s="70"/>
      <c r="M141" s="105"/>
      <c r="N141" s="69" t="s">
        <v>445</v>
      </c>
      <c r="O141" s="69">
        <f t="shared" si="43"/>
        <v>3.2</v>
      </c>
      <c r="P141" s="69">
        <f t="shared" si="44"/>
        <v>2.8</v>
      </c>
      <c r="Q141" s="69">
        <f t="shared" si="45"/>
        <v>2.4</v>
      </c>
      <c r="R141" s="73">
        <v>2</v>
      </c>
      <c r="S141" s="69">
        <f t="shared" si="46"/>
        <v>1.6</v>
      </c>
      <c r="T141" s="105"/>
      <c r="U141" s="69" t="s">
        <v>530</v>
      </c>
      <c r="V141" s="107">
        <v>2</v>
      </c>
      <c r="W141" s="107"/>
      <c r="X141" s="107"/>
      <c r="Y141" s="107"/>
      <c r="Z141" s="107"/>
      <c r="AA141" s="107"/>
      <c r="AB141" s="105"/>
      <c r="AC141" s="105"/>
      <c r="AD141" s="105"/>
      <c r="AE141" s="105"/>
      <c r="AF141" s="58"/>
      <c r="AG141" s="80"/>
      <c r="AH141" s="63" t="s">
        <v>928</v>
      </c>
      <c r="AI141" s="63" t="s">
        <v>929</v>
      </c>
      <c r="AJ141" s="81" t="s">
        <v>908</v>
      </c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96"/>
      <c r="AV141" s="96"/>
      <c r="AW141" s="96"/>
      <c r="AX141" s="96"/>
      <c r="AY141" s="96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</row>
    <row r="142" ht="24" hidden="1" spans="1:65">
      <c r="A142" s="58" t="s">
        <v>694</v>
      </c>
      <c r="B142" s="58" t="s">
        <v>36</v>
      </c>
      <c r="C142" s="58" t="s">
        <v>546</v>
      </c>
      <c r="D142" s="59">
        <v>151</v>
      </c>
      <c r="E142" s="58" t="s">
        <v>930</v>
      </c>
      <c r="F142" s="58" t="s">
        <v>930</v>
      </c>
      <c r="G142" s="104"/>
      <c r="H142" s="104"/>
      <c r="I142" s="104"/>
      <c r="J142" s="104"/>
      <c r="K142" s="70">
        <v>0.5</v>
      </c>
      <c r="L142" s="70"/>
      <c r="M142" s="105"/>
      <c r="N142" s="69" t="s">
        <v>445</v>
      </c>
      <c r="O142" s="69">
        <f t="shared" si="43"/>
        <v>0.32</v>
      </c>
      <c r="P142" s="69">
        <f t="shared" si="44"/>
        <v>0.28</v>
      </c>
      <c r="Q142" s="69">
        <f t="shared" si="45"/>
        <v>0.24</v>
      </c>
      <c r="R142" s="73">
        <v>0.2</v>
      </c>
      <c r="S142" s="69">
        <f t="shared" si="46"/>
        <v>0.16</v>
      </c>
      <c r="T142" s="105"/>
      <c r="U142" s="69" t="s">
        <v>696</v>
      </c>
      <c r="V142" s="107">
        <v>2</v>
      </c>
      <c r="W142" s="107"/>
      <c r="X142" s="107"/>
      <c r="Y142" s="107"/>
      <c r="Z142" s="107"/>
      <c r="AA142" s="107"/>
      <c r="AB142" s="105"/>
      <c r="AC142" s="105"/>
      <c r="AD142" s="105"/>
      <c r="AE142" s="105"/>
      <c r="AF142" s="58"/>
      <c r="AG142" s="58" t="s">
        <v>931</v>
      </c>
      <c r="AH142" s="58"/>
      <c r="AI142" s="58"/>
      <c r="AJ142" s="81" t="s">
        <v>908</v>
      </c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96"/>
      <c r="AV142" s="96"/>
      <c r="AW142" s="96"/>
      <c r="AX142" s="96"/>
      <c r="AY142" s="96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</row>
    <row r="143" ht="70" hidden="1" spans="1:65">
      <c r="A143" s="58" t="s">
        <v>694</v>
      </c>
      <c r="B143" s="58" t="s">
        <v>726</v>
      </c>
      <c r="C143" s="58" t="s">
        <v>546</v>
      </c>
      <c r="D143" s="59">
        <v>152</v>
      </c>
      <c r="E143" s="58" t="s">
        <v>932</v>
      </c>
      <c r="F143" s="58" t="s">
        <v>932</v>
      </c>
      <c r="G143" s="104"/>
      <c r="H143" s="104"/>
      <c r="I143" s="104"/>
      <c r="J143" s="104"/>
      <c r="K143" s="70">
        <v>0.5</v>
      </c>
      <c r="L143" s="70"/>
      <c r="M143" s="105"/>
      <c r="N143" s="69" t="s">
        <v>445</v>
      </c>
      <c r="O143" s="69"/>
      <c r="P143" s="69"/>
      <c r="Q143" s="69"/>
      <c r="R143" s="69"/>
      <c r="S143" s="69"/>
      <c r="T143" s="105"/>
      <c r="U143" s="69"/>
      <c r="V143" s="107">
        <v>3</v>
      </c>
      <c r="W143" s="107"/>
      <c r="X143" s="107"/>
      <c r="Y143" s="107"/>
      <c r="Z143" s="107"/>
      <c r="AA143" s="107"/>
      <c r="AB143" s="105"/>
      <c r="AC143" s="105"/>
      <c r="AD143" s="105"/>
      <c r="AE143" s="105"/>
      <c r="AF143" s="58"/>
      <c r="AG143" s="112"/>
      <c r="AH143" s="63" t="s">
        <v>933</v>
      </c>
      <c r="AI143" s="63" t="s">
        <v>934</v>
      </c>
      <c r="AJ143" s="81" t="s">
        <v>908</v>
      </c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96"/>
      <c r="AV143" s="96"/>
      <c r="AW143" s="96"/>
      <c r="AX143" s="96"/>
      <c r="AY143" s="96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</row>
    <row r="144" ht="70" hidden="1" spans="1:65">
      <c r="A144" s="58" t="s">
        <v>694</v>
      </c>
      <c r="B144" s="58" t="s">
        <v>726</v>
      </c>
      <c r="C144" s="58" t="s">
        <v>546</v>
      </c>
      <c r="D144" s="59">
        <v>153</v>
      </c>
      <c r="E144" s="58" t="s">
        <v>935</v>
      </c>
      <c r="F144" s="58" t="s">
        <v>935</v>
      </c>
      <c r="G144" s="104"/>
      <c r="H144" s="104"/>
      <c r="I144" s="104"/>
      <c r="J144" s="104"/>
      <c r="K144" s="70">
        <v>0.5</v>
      </c>
      <c r="L144" s="70"/>
      <c r="M144" s="105"/>
      <c r="N144" s="69" t="s">
        <v>445</v>
      </c>
      <c r="O144" s="69"/>
      <c r="P144" s="69"/>
      <c r="Q144" s="69"/>
      <c r="R144" s="69"/>
      <c r="S144" s="69"/>
      <c r="T144" s="105"/>
      <c r="U144" s="69"/>
      <c r="V144" s="107">
        <v>3</v>
      </c>
      <c r="W144" s="107"/>
      <c r="X144" s="107"/>
      <c r="Y144" s="107"/>
      <c r="Z144" s="107"/>
      <c r="AA144" s="107"/>
      <c r="AB144" s="105"/>
      <c r="AC144" s="105"/>
      <c r="AD144" s="105"/>
      <c r="AE144" s="105"/>
      <c r="AF144" s="58"/>
      <c r="AG144" s="112"/>
      <c r="AH144" s="63" t="s">
        <v>936</v>
      </c>
      <c r="AI144" s="63" t="s">
        <v>934</v>
      </c>
      <c r="AJ144" s="81" t="s">
        <v>908</v>
      </c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96"/>
      <c r="AV144" s="96"/>
      <c r="AW144" s="96"/>
      <c r="AX144" s="96"/>
      <c r="AY144" s="96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</row>
    <row r="145" ht="70" hidden="1" spans="1:65">
      <c r="A145" s="58" t="s">
        <v>694</v>
      </c>
      <c r="B145" s="58" t="s">
        <v>726</v>
      </c>
      <c r="C145" s="58" t="s">
        <v>546</v>
      </c>
      <c r="D145" s="59">
        <v>154</v>
      </c>
      <c r="E145" s="58" t="s">
        <v>937</v>
      </c>
      <c r="F145" s="58" t="s">
        <v>937</v>
      </c>
      <c r="G145" s="104"/>
      <c r="H145" s="104"/>
      <c r="I145" s="104"/>
      <c r="J145" s="104"/>
      <c r="K145" s="70">
        <v>0.5</v>
      </c>
      <c r="L145" s="70"/>
      <c r="M145" s="105"/>
      <c r="N145" s="69" t="s">
        <v>445</v>
      </c>
      <c r="O145" s="69"/>
      <c r="P145" s="69"/>
      <c r="Q145" s="69"/>
      <c r="R145" s="69"/>
      <c r="S145" s="69"/>
      <c r="T145" s="105"/>
      <c r="U145" s="105"/>
      <c r="V145" s="107">
        <v>3</v>
      </c>
      <c r="W145" s="107"/>
      <c r="X145" s="107"/>
      <c r="Y145" s="107"/>
      <c r="Z145" s="107"/>
      <c r="AA145" s="107"/>
      <c r="AB145" s="105"/>
      <c r="AC145" s="105"/>
      <c r="AD145" s="105"/>
      <c r="AE145" s="105"/>
      <c r="AF145" s="58"/>
      <c r="AG145" s="112"/>
      <c r="AH145" s="63" t="s">
        <v>938</v>
      </c>
      <c r="AI145" s="63" t="s">
        <v>934</v>
      </c>
      <c r="AJ145" s="81" t="s">
        <v>908</v>
      </c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96"/>
      <c r="AV145" s="96"/>
      <c r="AW145" s="96"/>
      <c r="AX145" s="96"/>
      <c r="AY145" s="96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</row>
    <row r="146" ht="70" hidden="1" spans="1:65">
      <c r="A146" s="58" t="s">
        <v>694</v>
      </c>
      <c r="B146" s="58" t="s">
        <v>726</v>
      </c>
      <c r="C146" s="58" t="s">
        <v>546</v>
      </c>
      <c r="D146" s="59">
        <v>155</v>
      </c>
      <c r="E146" s="58" t="s">
        <v>939</v>
      </c>
      <c r="F146" s="58" t="s">
        <v>939</v>
      </c>
      <c r="G146" s="104"/>
      <c r="H146" s="104"/>
      <c r="I146" s="104"/>
      <c r="J146" s="104"/>
      <c r="K146" s="70">
        <v>0.5</v>
      </c>
      <c r="L146" s="70"/>
      <c r="M146" s="105"/>
      <c r="N146" s="69" t="s">
        <v>445</v>
      </c>
      <c r="O146" s="69"/>
      <c r="P146" s="69"/>
      <c r="Q146" s="69"/>
      <c r="R146" s="69"/>
      <c r="S146" s="69"/>
      <c r="T146" s="105"/>
      <c r="U146" s="105"/>
      <c r="V146" s="107">
        <v>3</v>
      </c>
      <c r="W146" s="107"/>
      <c r="X146" s="107"/>
      <c r="Y146" s="107"/>
      <c r="Z146" s="107"/>
      <c r="AA146" s="107"/>
      <c r="AB146" s="105"/>
      <c r="AC146" s="105"/>
      <c r="AD146" s="105"/>
      <c r="AE146" s="105"/>
      <c r="AF146" s="58"/>
      <c r="AG146" s="112"/>
      <c r="AH146" s="63" t="s">
        <v>940</v>
      </c>
      <c r="AI146" s="63" t="s">
        <v>934</v>
      </c>
      <c r="AJ146" s="81" t="s">
        <v>908</v>
      </c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96"/>
      <c r="AV146" s="96"/>
      <c r="AW146" s="96"/>
      <c r="AX146" s="96"/>
      <c r="AY146" s="96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</row>
    <row r="147" ht="70" hidden="1" spans="1:65">
      <c r="A147" s="58" t="s">
        <v>694</v>
      </c>
      <c r="B147" s="58" t="s">
        <v>726</v>
      </c>
      <c r="C147" s="58" t="s">
        <v>546</v>
      </c>
      <c r="D147" s="59">
        <v>156</v>
      </c>
      <c r="E147" s="58" t="s">
        <v>941</v>
      </c>
      <c r="F147" s="58" t="s">
        <v>941</v>
      </c>
      <c r="G147" s="104"/>
      <c r="H147" s="104"/>
      <c r="I147" s="104"/>
      <c r="J147" s="104"/>
      <c r="K147" s="70">
        <v>0.5</v>
      </c>
      <c r="L147" s="70"/>
      <c r="M147" s="105"/>
      <c r="N147" s="69" t="s">
        <v>445</v>
      </c>
      <c r="O147" s="69"/>
      <c r="P147" s="69"/>
      <c r="Q147" s="69"/>
      <c r="R147" s="69"/>
      <c r="S147" s="69"/>
      <c r="T147" s="105"/>
      <c r="U147" s="105"/>
      <c r="V147" s="107">
        <v>3</v>
      </c>
      <c r="W147" s="107"/>
      <c r="X147" s="107"/>
      <c r="Y147" s="107"/>
      <c r="Z147" s="107"/>
      <c r="AA147" s="107"/>
      <c r="AB147" s="105"/>
      <c r="AC147" s="105"/>
      <c r="AD147" s="105"/>
      <c r="AE147" s="105"/>
      <c r="AF147" s="58"/>
      <c r="AG147" s="112"/>
      <c r="AH147" s="63" t="s">
        <v>942</v>
      </c>
      <c r="AI147" s="58" t="s">
        <v>934</v>
      </c>
      <c r="AJ147" s="81" t="s">
        <v>908</v>
      </c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96"/>
      <c r="AV147" s="96"/>
      <c r="AW147" s="96"/>
      <c r="AX147" s="96"/>
      <c r="AY147" s="96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</row>
    <row r="148" spans="36:65"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</row>
    <row r="149" spans="36:65"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</row>
    <row r="150" spans="36:65"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</row>
    <row r="151" spans="36:65"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</row>
    <row r="152" spans="36:65"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</row>
    <row r="153" spans="36:65"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</row>
    <row r="154" spans="36:65"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</row>
    <row r="155" spans="36:65"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</row>
    <row r="156" spans="36:65"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</row>
    <row r="157" spans="36:65"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</row>
    <row r="158" spans="36:65"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</row>
    <row r="159" spans="36:65"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</row>
    <row r="160" spans="36:65"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</row>
    <row r="161" spans="36:65"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</row>
    <row r="162" spans="36:65"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</row>
    <row r="163" spans="36:65"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</row>
    <row r="164" spans="36:65"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</row>
    <row r="165" spans="36:65"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</row>
    <row r="166" spans="36:65"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</row>
    <row r="167" spans="36:65"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</row>
    <row r="168" spans="36:65"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</row>
    <row r="169" spans="36:65"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</row>
    <row r="170" spans="36:65"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</row>
    <row r="171" spans="36:65"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</row>
    <row r="172" spans="36:65"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</row>
    <row r="173" spans="36:65"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</row>
    <row r="174" spans="36:65"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</row>
    <row r="175" spans="36:65"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</row>
    <row r="176" spans="36:65"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</row>
    <row r="177" spans="36:65"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</row>
    <row r="178" spans="36:65"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</row>
    <row r="179" spans="36:65"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</row>
    <row r="180" spans="36:65"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</row>
    <row r="181" spans="36:65"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</row>
    <row r="182" spans="36:65"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</row>
    <row r="183" spans="36:65"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</row>
    <row r="184" spans="36:65"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</row>
    <row r="185" spans="36:65"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</row>
    <row r="186" spans="36:65"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</row>
    <row r="187" spans="36:65"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</row>
    <row r="188" spans="36:65"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</row>
    <row r="189" spans="36:65"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</row>
    <row r="190" spans="36:65"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</row>
    <row r="191" spans="36:65"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</row>
    <row r="192" spans="36:65"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</row>
    <row r="193" spans="36:65"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</row>
    <row r="194" spans="36:65"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</row>
    <row r="195" spans="36:65"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</row>
    <row r="196" spans="36:65"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</row>
    <row r="197" spans="36:65"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</row>
    <row r="198" spans="36:65"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</row>
    <row r="199" spans="36:65"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</row>
    <row r="200" spans="36:65"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</row>
    <row r="201" spans="36:65"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</row>
    <row r="202" spans="36:65"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</row>
    <row r="203" spans="36:65"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</row>
    <row r="204" spans="36:65"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</row>
    <row r="205" spans="36:65"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</row>
    <row r="206" spans="36:65"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</row>
    <row r="207" spans="36:65"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</row>
    <row r="208" spans="36:65"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</row>
    <row r="209" spans="36:65"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</row>
    <row r="210" spans="36:65"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</row>
    <row r="211" spans="36:65"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</row>
    <row r="212" spans="36:65"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</row>
    <row r="213" spans="36:65"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</row>
    <row r="214" spans="36:65"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</row>
    <row r="215" spans="36:65"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</row>
    <row r="216" spans="36:65"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</row>
    <row r="217" spans="36:65"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</row>
    <row r="218" spans="36:65"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</row>
    <row r="219" spans="36:65"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</row>
    <row r="220" spans="36:65"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</row>
    <row r="221" spans="36:65"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</row>
    <row r="222" spans="36:65"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</row>
    <row r="223" spans="36:65"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</row>
    <row r="224" spans="36:65"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</row>
    <row r="225" spans="36:65"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</row>
    <row r="226" spans="36:65"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</row>
    <row r="227" spans="36:65"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</row>
    <row r="228" spans="36:65"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</row>
    <row r="229" spans="36:65"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</row>
    <row r="230" spans="36:65"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</row>
    <row r="231" spans="36:65"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</row>
    <row r="232" spans="36:65"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</row>
    <row r="233" spans="36:65"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</row>
    <row r="234" spans="36:65"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</row>
    <row r="235" spans="36:65"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</row>
    <row r="236" spans="36:65"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</row>
    <row r="237" spans="36:65"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</row>
    <row r="238" spans="36:65"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</row>
    <row r="239" spans="36:65"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</row>
    <row r="240" spans="36:65"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</row>
    <row r="241" spans="36:65"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</row>
    <row r="242" spans="36:65"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</row>
    <row r="243" spans="36:65"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</row>
    <row r="244" spans="36:65"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</row>
    <row r="245" spans="36:65"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</row>
    <row r="246" spans="36:65"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</row>
    <row r="247" spans="36:65"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</row>
    <row r="248" spans="36:65"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</row>
    <row r="249" spans="36:65"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</row>
    <row r="250" spans="36:65"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</row>
    <row r="251" spans="36:65"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</row>
    <row r="252" spans="36:65"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</row>
    <row r="253" spans="36:65"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</row>
    <row r="254" spans="36:65"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</row>
    <row r="255" spans="36:65"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</row>
    <row r="256" spans="36:65"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</row>
    <row r="257" spans="36:65"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</row>
    <row r="258" spans="36:65"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</row>
    <row r="259" spans="36:65"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</row>
    <row r="260" spans="36:65"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</row>
    <row r="261" spans="36:65"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</row>
    <row r="262" spans="36:65"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</row>
    <row r="263" spans="36:65"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</row>
    <row r="264" spans="36:65"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</row>
    <row r="265" spans="36:65"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</row>
    <row r="266" spans="36:65"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</row>
    <row r="267" spans="36:65"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</row>
    <row r="268" spans="36:65"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</row>
    <row r="269" spans="36:65"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</row>
    <row r="270" spans="36:65"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</row>
    <row r="271" spans="36:65"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</row>
    <row r="272" spans="36:65"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</row>
    <row r="273" spans="36:65"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</row>
    <row r="274" spans="36:65"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</row>
    <row r="275" spans="36:65"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</row>
    <row r="276" spans="36:65"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</row>
    <row r="277" spans="36:65"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</row>
    <row r="278" spans="36:65"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</row>
    <row r="279" spans="36:65"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</row>
    <row r="280" spans="36:65"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</row>
    <row r="281" spans="36:65"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</row>
    <row r="282" spans="36:65"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</row>
    <row r="283" spans="36:65"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</row>
    <row r="284" spans="36:65"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</row>
    <row r="285" spans="36:65"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</row>
    <row r="286" spans="36:65"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</row>
    <row r="287" spans="36:65"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</row>
    <row r="288" spans="36:65"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</row>
    <row r="289" spans="36:65"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</row>
    <row r="290" spans="36:65"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</row>
    <row r="291" spans="36:65"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</row>
    <row r="292" spans="36:65"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</row>
    <row r="293" spans="36:65"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</row>
    <row r="294" spans="36:65"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</row>
    <row r="295" spans="36:65"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</row>
    <row r="296" spans="36:65"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</row>
    <row r="297" spans="36:65"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</row>
    <row r="298" spans="36:65"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</row>
    <row r="299" spans="36:65"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</row>
    <row r="300" spans="36:65"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</row>
    <row r="301" spans="36:65"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</row>
    <row r="302" spans="36:65"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</row>
    <row r="303" spans="36:65"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</row>
    <row r="304" spans="36:65"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</row>
    <row r="305" spans="36:65"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</row>
    <row r="306" spans="36:65"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</row>
    <row r="307" spans="36:65"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</row>
    <row r="308" spans="36:65"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</row>
    <row r="309" spans="36:65"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</row>
    <row r="310" spans="36:65"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</row>
    <row r="311" spans="36:65"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</row>
    <row r="312" spans="36:65"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</row>
    <row r="313" spans="36:65"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</row>
    <row r="314" spans="36:65"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</row>
    <row r="315" spans="36:65"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</row>
    <row r="316" spans="36:65"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</row>
    <row r="317" spans="36:65"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</row>
    <row r="318" spans="36:65"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</row>
    <row r="319" spans="36:65"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</row>
    <row r="320" spans="36:65"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</row>
    <row r="321" spans="36:65"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</row>
    <row r="322" spans="36:65"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</row>
    <row r="323" spans="36:65"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</row>
    <row r="324" spans="36:65"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</row>
    <row r="325" spans="36:65"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</row>
    <row r="326" spans="36:65"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</row>
    <row r="327" spans="36:65"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</row>
    <row r="328" spans="36:65"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</row>
    <row r="329" spans="36:65"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</row>
    <row r="330" spans="36:65"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</row>
    <row r="331" spans="36:65"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</row>
    <row r="332" spans="36:65"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</row>
    <row r="333" spans="36:65"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</row>
    <row r="334" spans="36:65"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</row>
    <row r="335" spans="36:65"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</row>
    <row r="336" spans="36:65"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</row>
    <row r="337" spans="36:65"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</row>
    <row r="338" spans="36:65"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</row>
    <row r="339" spans="36:65"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</row>
    <row r="340" spans="36:65"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</row>
    <row r="341" spans="36:65"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</row>
    <row r="342" spans="36:65"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</row>
    <row r="343" spans="36:65"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</row>
    <row r="344" spans="36:65"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</row>
    <row r="345" spans="36:65"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</row>
    <row r="346" spans="36:65"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</row>
    <row r="347" spans="36:65"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</row>
    <row r="348" spans="36:65"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</row>
    <row r="349" spans="36:65"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</row>
    <row r="350" spans="36:65"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</row>
    <row r="351" spans="36:65"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</row>
    <row r="352" spans="36:65"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</row>
    <row r="353" spans="36:65"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</row>
    <row r="354" spans="36:65"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</row>
    <row r="355" spans="36:65"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</row>
    <row r="356" spans="36:65"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</row>
    <row r="357" spans="36:65"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</row>
    <row r="358" spans="36:65"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</row>
    <row r="359" spans="36:65"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</row>
    <row r="360" spans="36:65"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</row>
    <row r="361" spans="36:65"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</row>
    <row r="362" spans="36:65"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</row>
    <row r="363" spans="36:65"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</row>
    <row r="364" spans="36:65"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</row>
    <row r="365" spans="36:65"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</row>
    <row r="366" spans="36:65"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</row>
    <row r="367" spans="36:65"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</row>
    <row r="368" spans="36:65"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</row>
    <row r="369" spans="36:65"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</row>
    <row r="370" spans="36:65"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</row>
    <row r="371" spans="36:65"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</row>
    <row r="372" spans="36:65"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</row>
    <row r="373" spans="36:65"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</row>
    <row r="374" spans="36:65"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</row>
    <row r="375" spans="36:65"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</row>
    <row r="376" spans="36:65"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</row>
    <row r="377" spans="36:65"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</row>
    <row r="378" spans="36:65"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</row>
    <row r="379" spans="36:65"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</row>
    <row r="380" spans="36:65"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</row>
    <row r="381" spans="36:65"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</row>
    <row r="382" spans="36:65"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</row>
    <row r="383" spans="36:65"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</row>
    <row r="384" spans="36:65"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</row>
    <row r="385" spans="36:65"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</row>
    <row r="386" spans="36:65"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</row>
    <row r="387" spans="36:65"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</row>
    <row r="388" spans="36:65"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</row>
    <row r="389" spans="36:65"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</row>
    <row r="390" spans="36:65"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</row>
  </sheetData>
  <autoFilter ref="A1:AY147">
    <filterColumn colId="35">
      <colorFilter dxfId="9"/>
    </filterColumn>
    <filterColumn colId="47">
      <colorFilter cellColor="0" dxfId="10"/>
    </filterColumn>
    <sortState ref="A1:AY147">
      <sortCondition ref="AJ1:AJ157" sortBy="cellColor" dxfId="11"/>
    </sortState>
    <extLst/>
  </autoFilter>
  <conditionalFormatting sqref="S35">
    <cfRule type="expression" dxfId="12" priority="10">
      <formula>$S149&gt;$AT149</formula>
    </cfRule>
  </conditionalFormatting>
  <conditionalFormatting sqref="S36">
    <cfRule type="expression" dxfId="12" priority="11">
      <formula>$S87&gt;$AT87</formula>
    </cfRule>
  </conditionalFormatting>
  <conditionalFormatting sqref="S40">
    <cfRule type="expression" dxfId="12" priority="9">
      <formula>$S35&gt;$AT35</formula>
    </cfRule>
  </conditionalFormatting>
  <conditionalFormatting sqref="S51">
    <cfRule type="expression" dxfId="12" priority="8">
      <formula>$S49&gt;$AT49</formula>
    </cfRule>
  </conditionalFormatting>
  <conditionalFormatting sqref="S61">
    <cfRule type="expression" dxfId="12" priority="16">
      <formula>$S59&gt;$AT59</formula>
    </cfRule>
  </conditionalFormatting>
  <conditionalFormatting sqref="S62">
    <cfRule type="expression" dxfId="12" priority="15">
      <formula>#REF!&gt;#REF!</formula>
    </cfRule>
  </conditionalFormatting>
  <conditionalFormatting sqref="S66">
    <cfRule type="expression" dxfId="12" priority="14">
      <formula>$S64&gt;$AT64</formula>
    </cfRule>
  </conditionalFormatting>
  <conditionalFormatting sqref="S87">
    <cfRule type="expression" dxfId="12" priority="3">
      <formula>$R$2&gt;$AF$2</formula>
    </cfRule>
    <cfRule type="expression" dxfId="12" priority="4">
      <formula>$R86&gt;$AF86</formula>
    </cfRule>
  </conditionalFormatting>
  <conditionalFormatting sqref="S88">
    <cfRule type="expression" dxfId="12" priority="2">
      <formula>#REF!&gt;#REF!</formula>
    </cfRule>
  </conditionalFormatting>
  <conditionalFormatting sqref="S110">
    <cfRule type="expression" dxfId="12" priority="1">
      <formula>#REF!&gt;#REF!</formula>
    </cfRule>
  </conditionalFormatting>
  <conditionalFormatting sqref="S112">
    <cfRule type="expression" dxfId="12" priority="13">
      <formula>#REF!&gt;#REF!</formula>
    </cfRule>
  </conditionalFormatting>
  <conditionalFormatting sqref="S115">
    <cfRule type="expression" dxfId="12" priority="12">
      <formula>#REF!&gt;#REF!</formula>
    </cfRule>
  </conditionalFormatting>
  <conditionalFormatting sqref="S135">
    <cfRule type="expression" dxfId="12" priority="5">
      <formula>#REF!&gt;#REF!</formula>
    </cfRule>
  </conditionalFormatting>
  <conditionalFormatting sqref="S76:S86 S2:S13 S15:S33 S88:S96 S35:S66 S131:S142 S101:S125">
    <cfRule type="expression" dxfId="12" priority="6">
      <formula>$S$2&gt;$AT$2</formula>
    </cfRule>
  </conditionalFormatting>
  <conditionalFormatting sqref="S15:S33 S41:S50 S37:S39 S2:S13 S52:S60 S63:S65 S101:S109 S76:S86 S89:S96 S111 S113:S114 S116:S125 S131:S134 S136:S142">
    <cfRule type="expression" dxfId="12" priority="7">
      <formula>$S1&gt;$AT1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263"/>
  <sheetViews>
    <sheetView topLeftCell="C1" workbookViewId="0">
      <selection activeCell="T4" sqref="T4"/>
    </sheetView>
  </sheetViews>
  <sheetFormatPr defaultColWidth="11" defaultRowHeight="17.6"/>
  <cols>
    <col min="1" max="2" width="10.8333333333333" customWidth="1"/>
    <col min="3" max="3" width="40.8333333333333" customWidth="1"/>
    <col min="4" max="5" width="10.8333333333333" customWidth="1"/>
    <col min="6" max="10" width="11" hidden="1" customWidth="1"/>
    <col min="11" max="11" width="13" customWidth="1"/>
    <col min="12" max="13" width="11" hidden="1" customWidth="1"/>
    <col min="14" max="14" width="46.1666666666667" customWidth="1"/>
    <col min="15" max="15" width="11" hidden="1" customWidth="1"/>
    <col min="16" max="23" width="10.8333333333333" customWidth="1"/>
  </cols>
  <sheetData>
    <row r="1" ht="36" spans="1:23">
      <c r="A1" s="28" t="s">
        <v>31</v>
      </c>
      <c r="B1" s="28" t="s">
        <v>943</v>
      </c>
      <c r="C1" s="28" t="s">
        <v>944</v>
      </c>
      <c r="D1" s="28" t="s">
        <v>945</v>
      </c>
      <c r="E1" s="37" t="s">
        <v>946</v>
      </c>
      <c r="F1" s="37" t="s">
        <v>947</v>
      </c>
      <c r="G1" s="37" t="s">
        <v>948</v>
      </c>
      <c r="H1" s="37" t="s">
        <v>949</v>
      </c>
      <c r="I1" s="37" t="s">
        <v>950</v>
      </c>
      <c r="J1" s="37" t="s">
        <v>951</v>
      </c>
      <c r="K1" s="37" t="s">
        <v>257</v>
      </c>
      <c r="L1" s="37" t="s">
        <v>435</v>
      </c>
      <c r="M1" s="37" t="s">
        <v>246</v>
      </c>
      <c r="N1" s="37" t="s">
        <v>247</v>
      </c>
      <c r="O1" s="37" t="s">
        <v>248</v>
      </c>
      <c r="P1" s="37" t="s">
        <v>952</v>
      </c>
      <c r="Q1" s="37" t="s">
        <v>953</v>
      </c>
      <c r="R1" s="37" t="s">
        <v>954</v>
      </c>
      <c r="S1" s="37" t="s">
        <v>249</v>
      </c>
      <c r="T1" s="47" t="s">
        <v>955</v>
      </c>
      <c r="U1" s="37" t="s">
        <v>250</v>
      </c>
      <c r="V1" s="37" t="s">
        <v>251</v>
      </c>
      <c r="W1" s="37" t="s">
        <v>252</v>
      </c>
    </row>
    <row r="2" ht="36" hidden="1" spans="1:23">
      <c r="A2" s="29" t="s">
        <v>956</v>
      </c>
      <c r="B2" s="30"/>
      <c r="C2" s="31" t="s">
        <v>957</v>
      </c>
      <c r="D2" s="31"/>
      <c r="E2" s="35" t="s">
        <v>958</v>
      </c>
      <c r="F2" s="35"/>
      <c r="G2" s="38"/>
      <c r="H2" s="38"/>
      <c r="I2" s="42"/>
      <c r="J2" s="38"/>
      <c r="K2" s="38" t="s">
        <v>273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ht="88" spans="1:23">
      <c r="A3" s="29" t="s">
        <v>62</v>
      </c>
      <c r="B3" s="29" t="s">
        <v>959</v>
      </c>
      <c r="C3" s="32" t="s">
        <v>960</v>
      </c>
      <c r="D3" s="32"/>
      <c r="E3" s="35" t="s">
        <v>961</v>
      </c>
      <c r="F3" s="35"/>
      <c r="G3" s="35"/>
      <c r="H3" s="35"/>
      <c r="I3" s="35"/>
      <c r="J3" s="35"/>
      <c r="K3" s="43" t="s">
        <v>322</v>
      </c>
      <c r="L3" s="32"/>
      <c r="M3" s="32"/>
      <c r="N3" s="35">
        <v>143</v>
      </c>
      <c r="O3" s="32"/>
      <c r="P3" s="32">
        <v>130</v>
      </c>
      <c r="Q3" s="32">
        <v>90</v>
      </c>
      <c r="R3" s="32">
        <v>110</v>
      </c>
      <c r="S3" s="32">
        <f t="shared" ref="S3:S50" si="0">AVERAGE(P3:R3)</f>
        <v>110</v>
      </c>
      <c r="T3" s="48">
        <f t="shared" ref="T3:T50" si="1">(S3-N3)/N3</f>
        <v>-0.230769230769231</v>
      </c>
      <c r="U3" s="32"/>
      <c r="V3" s="32"/>
      <c r="W3" s="32"/>
    </row>
    <row r="4" ht="18" spans="1:23">
      <c r="A4" s="29"/>
      <c r="B4" s="29"/>
      <c r="C4" s="32" t="s">
        <v>962</v>
      </c>
      <c r="D4" s="32"/>
      <c r="E4" s="35"/>
      <c r="F4" s="35"/>
      <c r="G4" s="35"/>
      <c r="H4" s="35"/>
      <c r="I4" s="35"/>
      <c r="J4" s="35"/>
      <c r="K4" s="43" t="s">
        <v>322</v>
      </c>
      <c r="L4" s="32"/>
      <c r="M4" s="32"/>
      <c r="N4" s="35">
        <v>1.506666667</v>
      </c>
      <c r="O4" s="32"/>
      <c r="P4" s="32">
        <v>5.32</v>
      </c>
      <c r="Q4" s="32">
        <v>4.11</v>
      </c>
      <c r="R4" s="32">
        <v>4.16</v>
      </c>
      <c r="S4" s="32">
        <f t="shared" si="0"/>
        <v>4.53</v>
      </c>
      <c r="T4" s="49">
        <f t="shared" si="1"/>
        <v>2.00663716747641</v>
      </c>
      <c r="U4" s="32"/>
      <c r="V4" s="32"/>
      <c r="W4" s="32"/>
    </row>
    <row r="5" ht="18" spans="1:23">
      <c r="A5" s="29"/>
      <c r="B5" s="29"/>
      <c r="C5" s="32" t="s">
        <v>963</v>
      </c>
      <c r="D5" s="32"/>
      <c r="E5" s="35"/>
      <c r="F5" s="35"/>
      <c r="G5" s="35"/>
      <c r="H5" s="35"/>
      <c r="I5" s="35"/>
      <c r="J5" s="35"/>
      <c r="K5" s="43" t="s">
        <v>322</v>
      </c>
      <c r="L5" s="32"/>
      <c r="M5" s="32"/>
      <c r="N5" s="35">
        <v>0.25</v>
      </c>
      <c r="O5" s="32"/>
      <c r="P5" s="32">
        <v>0.24</v>
      </c>
      <c r="Q5" s="32">
        <v>0.18</v>
      </c>
      <c r="R5" s="32">
        <v>0.16</v>
      </c>
      <c r="S5" s="32">
        <f t="shared" si="0"/>
        <v>0.193333333333333</v>
      </c>
      <c r="T5" s="48">
        <f t="shared" si="1"/>
        <v>-0.226666666666667</v>
      </c>
      <c r="U5" s="32"/>
      <c r="V5" s="32"/>
      <c r="W5" s="32"/>
    </row>
    <row r="6" ht="18" spans="1:23">
      <c r="A6" s="29"/>
      <c r="B6" s="29"/>
      <c r="C6" s="32" t="s">
        <v>964</v>
      </c>
      <c r="D6" s="32"/>
      <c r="E6" s="35"/>
      <c r="F6" s="35"/>
      <c r="G6" s="35"/>
      <c r="H6" s="35"/>
      <c r="I6" s="35"/>
      <c r="J6" s="35"/>
      <c r="K6" s="43" t="s">
        <v>322</v>
      </c>
      <c r="L6" s="32"/>
      <c r="M6" s="32"/>
      <c r="N6" s="35">
        <v>551.3366667</v>
      </c>
      <c r="O6" s="32"/>
      <c r="P6" s="32">
        <v>562</v>
      </c>
      <c r="Q6" s="32">
        <v>610</v>
      </c>
      <c r="R6" s="32">
        <v>559</v>
      </c>
      <c r="S6" s="32">
        <f t="shared" si="0"/>
        <v>577</v>
      </c>
      <c r="T6" s="48">
        <f t="shared" si="1"/>
        <v>0.0465474815118078</v>
      </c>
      <c r="U6" s="32"/>
      <c r="V6" s="32"/>
      <c r="W6" s="32"/>
    </row>
    <row r="7" ht="18" spans="1:23">
      <c r="A7" s="29"/>
      <c r="B7" s="29"/>
      <c r="C7" s="32" t="s">
        <v>965</v>
      </c>
      <c r="D7" s="32"/>
      <c r="E7" s="35"/>
      <c r="F7" s="35"/>
      <c r="G7" s="35"/>
      <c r="H7" s="35"/>
      <c r="I7" s="35"/>
      <c r="J7" s="35"/>
      <c r="K7" s="43" t="s">
        <v>322</v>
      </c>
      <c r="L7" s="32"/>
      <c r="M7" s="32"/>
      <c r="N7" s="35">
        <v>26.16</v>
      </c>
      <c r="O7" s="32"/>
      <c r="P7" s="46">
        <v>28.11</v>
      </c>
      <c r="Q7" s="46"/>
      <c r="R7" s="46"/>
      <c r="S7" s="32">
        <f t="shared" si="0"/>
        <v>28.11</v>
      </c>
      <c r="T7" s="48">
        <f t="shared" si="1"/>
        <v>0.0745412844036697</v>
      </c>
      <c r="U7" s="32"/>
      <c r="V7" s="32"/>
      <c r="W7" s="32"/>
    </row>
    <row r="8" ht="18" spans="1:23">
      <c r="A8" s="29"/>
      <c r="B8" s="29"/>
      <c r="C8" s="32" t="s">
        <v>966</v>
      </c>
      <c r="D8" s="32"/>
      <c r="E8" s="35"/>
      <c r="F8" s="35"/>
      <c r="G8" s="35"/>
      <c r="H8" s="35"/>
      <c r="I8" s="35"/>
      <c r="J8" s="35"/>
      <c r="K8" s="43" t="s">
        <v>322</v>
      </c>
      <c r="L8" s="32"/>
      <c r="M8" s="32"/>
      <c r="N8" s="35">
        <v>0.583333333</v>
      </c>
      <c r="O8" s="32"/>
      <c r="P8" s="32">
        <v>0.57</v>
      </c>
      <c r="Q8" s="32">
        <v>0.52</v>
      </c>
      <c r="R8" s="32">
        <v>0.55</v>
      </c>
      <c r="S8" s="32">
        <f t="shared" si="0"/>
        <v>0.546666666666667</v>
      </c>
      <c r="T8" s="48">
        <f t="shared" si="1"/>
        <v>-0.0628571423216327</v>
      </c>
      <c r="U8" s="32"/>
      <c r="V8" s="32"/>
      <c r="W8" s="32"/>
    </row>
    <row r="9" ht="18" spans="1:23">
      <c r="A9" s="29"/>
      <c r="B9" s="29"/>
      <c r="C9" s="32" t="s">
        <v>967</v>
      </c>
      <c r="D9" s="32"/>
      <c r="E9" s="35"/>
      <c r="F9" s="35"/>
      <c r="G9" s="35"/>
      <c r="H9" s="35"/>
      <c r="I9" s="35"/>
      <c r="J9" s="35"/>
      <c r="K9" s="43" t="s">
        <v>322</v>
      </c>
      <c r="L9" s="32"/>
      <c r="M9" s="32"/>
      <c r="N9" s="35">
        <v>0.703333333</v>
      </c>
      <c r="O9" s="32"/>
      <c r="P9" s="32">
        <v>0.52</v>
      </c>
      <c r="Q9" s="32">
        <v>0.44</v>
      </c>
      <c r="R9" s="32">
        <v>0.49</v>
      </c>
      <c r="S9" s="32">
        <f t="shared" si="0"/>
        <v>0.483333333333333</v>
      </c>
      <c r="T9" s="48">
        <f t="shared" si="1"/>
        <v>-0.312796208205117</v>
      </c>
      <c r="U9" s="32"/>
      <c r="V9" s="32"/>
      <c r="W9" s="32"/>
    </row>
    <row r="10" ht="18" spans="1:23">
      <c r="A10" s="29"/>
      <c r="B10" s="29"/>
      <c r="C10" s="33" t="s">
        <v>968</v>
      </c>
      <c r="D10" s="33"/>
      <c r="E10" s="35"/>
      <c r="F10" s="35"/>
      <c r="G10" s="35"/>
      <c r="H10" s="35"/>
      <c r="I10" s="35"/>
      <c r="J10" s="35"/>
      <c r="K10" s="43" t="s">
        <v>322</v>
      </c>
      <c r="L10" s="32"/>
      <c r="M10" s="32"/>
      <c r="N10" s="35">
        <v>2.036666667</v>
      </c>
      <c r="O10" s="32"/>
      <c r="P10" s="32">
        <v>1.93</v>
      </c>
      <c r="Q10" s="32">
        <v>1.49</v>
      </c>
      <c r="R10" s="32">
        <v>1.49</v>
      </c>
      <c r="S10" s="32">
        <f t="shared" si="0"/>
        <v>1.63666666666667</v>
      </c>
      <c r="T10" s="48">
        <f t="shared" si="1"/>
        <v>-0.196399345467038</v>
      </c>
      <c r="U10" s="32"/>
      <c r="V10" s="32"/>
      <c r="W10" s="32"/>
    </row>
    <row r="11" ht="18" spans="1:23">
      <c r="A11" s="29"/>
      <c r="B11" s="29"/>
      <c r="C11" s="33" t="s">
        <v>969</v>
      </c>
      <c r="D11" s="33"/>
      <c r="E11" s="35"/>
      <c r="F11" s="35"/>
      <c r="G11" s="35"/>
      <c r="H11" s="35"/>
      <c r="I11" s="35"/>
      <c r="J11" s="35"/>
      <c r="K11" s="43" t="s">
        <v>322</v>
      </c>
      <c r="L11" s="32"/>
      <c r="M11" s="32"/>
      <c r="N11" s="35">
        <v>2.753333333</v>
      </c>
      <c r="O11" s="32"/>
      <c r="P11" s="32">
        <v>2.21</v>
      </c>
      <c r="Q11" s="32">
        <v>2.31</v>
      </c>
      <c r="R11" s="32">
        <v>2.27</v>
      </c>
      <c r="S11" s="32">
        <f t="shared" si="0"/>
        <v>2.26333333333333</v>
      </c>
      <c r="T11" s="48">
        <f t="shared" si="1"/>
        <v>-0.177966101595395</v>
      </c>
      <c r="U11" s="32"/>
      <c r="V11" s="32"/>
      <c r="W11" s="32"/>
    </row>
    <row r="12" ht="18" spans="1:23">
      <c r="A12" s="29"/>
      <c r="B12" s="29"/>
      <c r="C12" s="33" t="s">
        <v>970</v>
      </c>
      <c r="D12" s="33"/>
      <c r="E12" s="35"/>
      <c r="F12" s="35"/>
      <c r="G12" s="35"/>
      <c r="H12" s="35"/>
      <c r="I12" s="35"/>
      <c r="J12" s="35"/>
      <c r="K12" s="43" t="s">
        <v>322</v>
      </c>
      <c r="L12" s="32"/>
      <c r="M12" s="32"/>
      <c r="N12" s="35">
        <v>2.86</v>
      </c>
      <c r="O12" s="32"/>
      <c r="P12" s="32">
        <v>2.59</v>
      </c>
      <c r="Q12" s="32">
        <v>2.6</v>
      </c>
      <c r="R12" s="32">
        <v>2.48</v>
      </c>
      <c r="S12" s="32">
        <f t="shared" si="0"/>
        <v>2.55666666666667</v>
      </c>
      <c r="T12" s="48">
        <f t="shared" si="1"/>
        <v>-0.106060606060606</v>
      </c>
      <c r="U12" s="32"/>
      <c r="V12" s="32"/>
      <c r="W12" s="32"/>
    </row>
    <row r="13" ht="18" spans="1:23">
      <c r="A13" s="29"/>
      <c r="B13" s="29"/>
      <c r="C13" s="33" t="s">
        <v>971</v>
      </c>
      <c r="D13" s="33"/>
      <c r="E13" s="35"/>
      <c r="F13" s="35"/>
      <c r="G13" s="35"/>
      <c r="H13" s="35"/>
      <c r="I13" s="35"/>
      <c r="J13" s="35"/>
      <c r="K13" s="43" t="s">
        <v>322</v>
      </c>
      <c r="L13" s="32"/>
      <c r="M13" s="32"/>
      <c r="N13" s="35">
        <v>3.16</v>
      </c>
      <c r="O13" s="32"/>
      <c r="P13" s="32">
        <v>2.62</v>
      </c>
      <c r="Q13" s="32">
        <v>2.31</v>
      </c>
      <c r="R13" s="32">
        <v>2.28</v>
      </c>
      <c r="S13" s="32">
        <f t="shared" si="0"/>
        <v>2.40333333333333</v>
      </c>
      <c r="T13" s="48">
        <f t="shared" si="1"/>
        <v>-0.239451476793249</v>
      </c>
      <c r="U13" s="32"/>
      <c r="V13" s="32"/>
      <c r="W13" s="32"/>
    </row>
    <row r="14" ht="18" spans="1:23">
      <c r="A14" s="29"/>
      <c r="B14" s="29"/>
      <c r="C14" s="32" t="s">
        <v>972</v>
      </c>
      <c r="D14" s="32"/>
      <c r="E14" s="35"/>
      <c r="F14" s="35"/>
      <c r="G14" s="35"/>
      <c r="H14" s="35"/>
      <c r="I14" s="35"/>
      <c r="J14" s="35"/>
      <c r="K14" s="43" t="s">
        <v>322</v>
      </c>
      <c r="L14" s="32"/>
      <c r="M14" s="32"/>
      <c r="N14" s="35">
        <v>2.846666667</v>
      </c>
      <c r="O14" s="32"/>
      <c r="P14" s="32">
        <v>2.76</v>
      </c>
      <c r="Q14" s="32">
        <v>2.41</v>
      </c>
      <c r="R14" s="32">
        <v>2.97</v>
      </c>
      <c r="S14" s="32">
        <f t="shared" si="0"/>
        <v>2.71333333333333</v>
      </c>
      <c r="T14" s="48">
        <f t="shared" si="1"/>
        <v>-0.0468384076057566</v>
      </c>
      <c r="U14" s="32"/>
      <c r="V14" s="32"/>
      <c r="W14" s="32"/>
    </row>
    <row r="15" ht="18" spans="1:23">
      <c r="A15" s="29"/>
      <c r="B15" s="29"/>
      <c r="C15" s="32" t="s">
        <v>973</v>
      </c>
      <c r="D15" s="32"/>
      <c r="E15" s="35"/>
      <c r="F15" s="35"/>
      <c r="G15" s="35"/>
      <c r="H15" s="35"/>
      <c r="I15" s="35"/>
      <c r="J15" s="35"/>
      <c r="K15" s="43" t="s">
        <v>322</v>
      </c>
      <c r="L15" s="32"/>
      <c r="M15" s="32"/>
      <c r="N15" s="35">
        <v>2.803333333</v>
      </c>
      <c r="O15" s="32"/>
      <c r="P15" s="32">
        <v>2.68</v>
      </c>
      <c r="Q15" s="32">
        <v>3.46</v>
      </c>
      <c r="R15" s="32">
        <v>3.01</v>
      </c>
      <c r="S15" s="32">
        <f t="shared" si="0"/>
        <v>3.05</v>
      </c>
      <c r="T15" s="48">
        <f t="shared" si="1"/>
        <v>0.0879904876442321</v>
      </c>
      <c r="U15" s="32"/>
      <c r="V15" s="32"/>
      <c r="W15" s="32"/>
    </row>
    <row r="16" ht="18" spans="1:23">
      <c r="A16" s="29"/>
      <c r="B16" s="29"/>
      <c r="C16" s="32" t="s">
        <v>974</v>
      </c>
      <c r="D16" s="32"/>
      <c r="E16" s="35"/>
      <c r="F16" s="35"/>
      <c r="G16" s="35"/>
      <c r="H16" s="35"/>
      <c r="I16" s="35"/>
      <c r="J16" s="35"/>
      <c r="K16" s="43" t="s">
        <v>322</v>
      </c>
      <c r="L16" s="32"/>
      <c r="M16" s="32"/>
      <c r="N16" s="35">
        <v>3.043333333</v>
      </c>
      <c r="O16" s="32"/>
      <c r="P16" s="32">
        <v>3.48</v>
      </c>
      <c r="Q16" s="32">
        <v>3.43</v>
      </c>
      <c r="R16" s="32">
        <v>3.45</v>
      </c>
      <c r="S16" s="32">
        <f t="shared" si="0"/>
        <v>3.45333333333333</v>
      </c>
      <c r="T16" s="48">
        <f t="shared" si="1"/>
        <v>0.134720701110046</v>
      </c>
      <c r="U16" s="32"/>
      <c r="V16" s="32"/>
      <c r="W16" s="32"/>
    </row>
    <row r="17" ht="18" spans="1:23">
      <c r="A17" s="29"/>
      <c r="B17" s="29"/>
      <c r="C17" s="32" t="s">
        <v>975</v>
      </c>
      <c r="D17" s="32"/>
      <c r="E17" s="35"/>
      <c r="F17" s="35"/>
      <c r="G17" s="35"/>
      <c r="H17" s="35"/>
      <c r="I17" s="35"/>
      <c r="J17" s="35"/>
      <c r="K17" s="43" t="s">
        <v>322</v>
      </c>
      <c r="L17" s="32"/>
      <c r="M17" s="32"/>
      <c r="N17" s="35">
        <v>3.22</v>
      </c>
      <c r="O17" s="32"/>
      <c r="P17" s="32">
        <v>4.35</v>
      </c>
      <c r="Q17" s="32">
        <v>3.74</v>
      </c>
      <c r="R17" s="32">
        <v>3.89</v>
      </c>
      <c r="S17" s="32">
        <f t="shared" si="0"/>
        <v>3.99333333333333</v>
      </c>
      <c r="T17" s="48">
        <f t="shared" si="1"/>
        <v>0.240165631469979</v>
      </c>
      <c r="U17" s="32"/>
      <c r="V17" s="32"/>
      <c r="W17" s="32"/>
    </row>
    <row r="18" ht="18" spans="1:23">
      <c r="A18" s="29"/>
      <c r="B18" s="29"/>
      <c r="C18" s="32" t="s">
        <v>976</v>
      </c>
      <c r="D18" s="32"/>
      <c r="E18" s="35"/>
      <c r="F18" s="35"/>
      <c r="G18" s="35"/>
      <c r="H18" s="35"/>
      <c r="I18" s="35"/>
      <c r="J18" s="35"/>
      <c r="K18" s="43" t="s">
        <v>322</v>
      </c>
      <c r="L18" s="32"/>
      <c r="M18" s="32"/>
      <c r="N18" s="35">
        <v>4.496666667</v>
      </c>
      <c r="O18" s="32"/>
      <c r="P18" s="32">
        <v>5.15</v>
      </c>
      <c r="Q18" s="32">
        <v>4.17</v>
      </c>
      <c r="R18" s="32">
        <v>4.71</v>
      </c>
      <c r="S18" s="32">
        <f t="shared" si="0"/>
        <v>4.67666666666667</v>
      </c>
      <c r="T18" s="48">
        <f t="shared" si="1"/>
        <v>0.0400296515166767</v>
      </c>
      <c r="U18" s="32"/>
      <c r="V18" s="32"/>
      <c r="W18" s="32"/>
    </row>
    <row r="19" ht="18" spans="1:23">
      <c r="A19" s="29"/>
      <c r="B19" s="29"/>
      <c r="C19" s="32" t="s">
        <v>977</v>
      </c>
      <c r="D19" s="32"/>
      <c r="E19" s="35"/>
      <c r="F19" s="35"/>
      <c r="G19" s="35"/>
      <c r="H19" s="35"/>
      <c r="I19" s="35"/>
      <c r="J19" s="35"/>
      <c r="K19" s="43" t="s">
        <v>322</v>
      </c>
      <c r="L19" s="32"/>
      <c r="M19" s="32"/>
      <c r="N19" s="35">
        <v>3.646666667</v>
      </c>
      <c r="O19" s="32"/>
      <c r="P19" s="32">
        <v>4.04</v>
      </c>
      <c r="Q19" s="32">
        <v>2.57</v>
      </c>
      <c r="R19" s="32">
        <v>3.78</v>
      </c>
      <c r="S19" s="32">
        <f t="shared" si="0"/>
        <v>3.46333333333333</v>
      </c>
      <c r="T19" s="48">
        <f t="shared" si="1"/>
        <v>-0.0502742231215472</v>
      </c>
      <c r="U19" s="32"/>
      <c r="V19" s="32"/>
      <c r="W19" s="32"/>
    </row>
    <row r="20" ht="18" spans="1:23">
      <c r="A20" s="29"/>
      <c r="B20" s="29"/>
      <c r="C20" s="32" t="s">
        <v>978</v>
      </c>
      <c r="D20" s="32"/>
      <c r="E20" s="35"/>
      <c r="F20" s="35"/>
      <c r="G20" s="35"/>
      <c r="H20" s="35"/>
      <c r="I20" s="35"/>
      <c r="J20" s="35"/>
      <c r="K20" s="43" t="s">
        <v>322</v>
      </c>
      <c r="L20" s="32"/>
      <c r="M20" s="32"/>
      <c r="N20" s="35">
        <v>4.746666667</v>
      </c>
      <c r="O20" s="32"/>
      <c r="P20" s="32">
        <v>5.39</v>
      </c>
      <c r="Q20" s="32">
        <v>4.29</v>
      </c>
      <c r="R20" s="32">
        <v>4.42</v>
      </c>
      <c r="S20" s="32">
        <f t="shared" si="0"/>
        <v>4.7</v>
      </c>
      <c r="T20" s="48">
        <f t="shared" si="1"/>
        <v>-0.00983146074369166</v>
      </c>
      <c r="U20" s="32"/>
      <c r="V20" s="32"/>
      <c r="W20" s="32"/>
    </row>
    <row r="21" ht="18" spans="1:23">
      <c r="A21" s="29"/>
      <c r="B21" s="29"/>
      <c r="C21" s="32" t="s">
        <v>979</v>
      </c>
      <c r="D21" s="32"/>
      <c r="E21" s="35"/>
      <c r="F21" s="35"/>
      <c r="G21" s="35"/>
      <c r="H21" s="35"/>
      <c r="I21" s="35"/>
      <c r="J21" s="35"/>
      <c r="K21" s="43" t="s">
        <v>322</v>
      </c>
      <c r="L21" s="32"/>
      <c r="M21" s="32"/>
      <c r="N21" s="35">
        <v>4.356666667</v>
      </c>
      <c r="O21" s="32"/>
      <c r="P21" s="32">
        <v>5.29</v>
      </c>
      <c r="Q21" s="32">
        <v>4.76</v>
      </c>
      <c r="R21" s="32">
        <v>4.72</v>
      </c>
      <c r="S21" s="32">
        <f t="shared" si="0"/>
        <v>4.92333333333333</v>
      </c>
      <c r="T21" s="48">
        <f t="shared" si="1"/>
        <v>0.130068859898235</v>
      </c>
      <c r="U21" s="32"/>
      <c r="V21" s="32"/>
      <c r="W21" s="32"/>
    </row>
    <row r="22" ht="18" spans="1:23">
      <c r="A22" s="29"/>
      <c r="B22" s="29"/>
      <c r="C22" s="32" t="s">
        <v>980</v>
      </c>
      <c r="D22" s="32"/>
      <c r="E22" s="35"/>
      <c r="F22" s="35"/>
      <c r="G22" s="35"/>
      <c r="H22" s="35"/>
      <c r="I22" s="35"/>
      <c r="J22" s="35"/>
      <c r="K22" s="43" t="s">
        <v>322</v>
      </c>
      <c r="L22" s="32"/>
      <c r="M22" s="32"/>
      <c r="N22" s="35">
        <v>3.64</v>
      </c>
      <c r="O22" s="32"/>
      <c r="P22" s="32">
        <v>5.19</v>
      </c>
      <c r="Q22" s="32">
        <v>3.77</v>
      </c>
      <c r="R22" s="32">
        <v>4.12</v>
      </c>
      <c r="S22" s="32">
        <f t="shared" si="0"/>
        <v>4.36</v>
      </c>
      <c r="T22" s="48">
        <f t="shared" si="1"/>
        <v>0.197802197802198</v>
      </c>
      <c r="U22" s="32"/>
      <c r="V22" s="32"/>
      <c r="W22" s="32"/>
    </row>
    <row r="23" ht="18" spans="1:23">
      <c r="A23" s="29"/>
      <c r="B23" s="29"/>
      <c r="C23" s="32" t="s">
        <v>981</v>
      </c>
      <c r="D23" s="32"/>
      <c r="E23" s="35"/>
      <c r="F23" s="35"/>
      <c r="G23" s="35"/>
      <c r="H23" s="35"/>
      <c r="I23" s="35"/>
      <c r="J23" s="35"/>
      <c r="K23" s="43" t="s">
        <v>322</v>
      </c>
      <c r="L23" s="32"/>
      <c r="M23" s="32"/>
      <c r="N23" s="35">
        <v>5.276666667</v>
      </c>
      <c r="O23" s="32"/>
      <c r="P23" s="32">
        <v>5.48</v>
      </c>
      <c r="Q23" s="32">
        <v>4.6</v>
      </c>
      <c r="R23" s="32">
        <v>4.79</v>
      </c>
      <c r="S23" s="32">
        <f t="shared" si="0"/>
        <v>4.95666666666667</v>
      </c>
      <c r="T23" s="48">
        <f t="shared" si="1"/>
        <v>-0.0606443462374829</v>
      </c>
      <c r="U23" s="32"/>
      <c r="V23" s="32"/>
      <c r="W23" s="32"/>
    </row>
    <row r="24" ht="18" spans="1:23">
      <c r="A24" s="29"/>
      <c r="B24" s="29"/>
      <c r="C24" s="32" t="s">
        <v>982</v>
      </c>
      <c r="D24" s="32"/>
      <c r="E24" s="35"/>
      <c r="F24" s="35"/>
      <c r="G24" s="35"/>
      <c r="H24" s="35"/>
      <c r="I24" s="35"/>
      <c r="J24" s="35"/>
      <c r="K24" s="43" t="s">
        <v>322</v>
      </c>
      <c r="L24" s="32"/>
      <c r="M24" s="32"/>
      <c r="N24" s="35">
        <v>5.64</v>
      </c>
      <c r="O24" s="32"/>
      <c r="P24" s="32">
        <v>4.9</v>
      </c>
      <c r="Q24" s="32">
        <v>5.05</v>
      </c>
      <c r="R24" s="32">
        <v>5.63</v>
      </c>
      <c r="S24" s="32">
        <f t="shared" si="0"/>
        <v>5.19333333333333</v>
      </c>
      <c r="T24" s="48">
        <f t="shared" si="1"/>
        <v>-0.0791962174940899</v>
      </c>
      <c r="U24" s="32"/>
      <c r="V24" s="32"/>
      <c r="W24" s="32"/>
    </row>
    <row r="25" ht="18" spans="1:23">
      <c r="A25" s="29"/>
      <c r="B25" s="29"/>
      <c r="C25" s="32" t="s">
        <v>983</v>
      </c>
      <c r="D25" s="32"/>
      <c r="E25" s="35"/>
      <c r="F25" s="35"/>
      <c r="G25" s="35"/>
      <c r="H25" s="35"/>
      <c r="I25" s="35"/>
      <c r="J25" s="35"/>
      <c r="K25" s="43" t="s">
        <v>322</v>
      </c>
      <c r="L25" s="32"/>
      <c r="M25" s="32"/>
      <c r="N25" s="35" t="s">
        <v>847</v>
      </c>
      <c r="O25" s="32"/>
      <c r="P25" s="32">
        <v>0.54</v>
      </c>
      <c r="Q25" s="32">
        <v>1.25</v>
      </c>
      <c r="R25" s="32">
        <v>4.64</v>
      </c>
      <c r="S25" s="32">
        <f t="shared" si="0"/>
        <v>2.14333333333333</v>
      </c>
      <c r="T25" s="48" t="e">
        <f t="shared" si="1"/>
        <v>#VALUE!</v>
      </c>
      <c r="U25" s="32"/>
      <c r="V25" s="32"/>
      <c r="W25" s="32"/>
    </row>
    <row r="26" ht="18" spans="1:23">
      <c r="A26" s="29"/>
      <c r="B26" s="29"/>
      <c r="C26" s="32" t="s">
        <v>984</v>
      </c>
      <c r="D26" s="32"/>
      <c r="E26" s="35"/>
      <c r="F26" s="35"/>
      <c r="G26" s="35"/>
      <c r="H26" s="35"/>
      <c r="I26" s="35"/>
      <c r="J26" s="35"/>
      <c r="K26" s="43" t="s">
        <v>322</v>
      </c>
      <c r="L26" s="32"/>
      <c r="M26" s="32"/>
      <c r="N26" s="35" t="s">
        <v>847</v>
      </c>
      <c r="O26" s="32"/>
      <c r="P26" s="32">
        <v>0.43</v>
      </c>
      <c r="Q26" s="32">
        <v>0.34</v>
      </c>
      <c r="R26" s="32">
        <v>0.87</v>
      </c>
      <c r="S26" s="32">
        <f t="shared" si="0"/>
        <v>0.546666666666667</v>
      </c>
      <c r="T26" s="48" t="e">
        <f t="shared" si="1"/>
        <v>#VALUE!</v>
      </c>
      <c r="U26" s="32"/>
      <c r="V26" s="32"/>
      <c r="W26" s="32"/>
    </row>
    <row r="27" ht="18" spans="1:23">
      <c r="A27" s="29"/>
      <c r="B27" s="29"/>
      <c r="C27" s="32" t="s">
        <v>985</v>
      </c>
      <c r="D27" s="32"/>
      <c r="E27" s="35"/>
      <c r="F27" s="35"/>
      <c r="G27" s="35"/>
      <c r="H27" s="35"/>
      <c r="I27" s="35"/>
      <c r="J27" s="35"/>
      <c r="K27" s="43" t="s">
        <v>322</v>
      </c>
      <c r="L27" s="32"/>
      <c r="M27" s="32"/>
      <c r="N27" s="35" t="s">
        <v>847</v>
      </c>
      <c r="O27" s="32"/>
      <c r="P27" s="32">
        <v>0.47</v>
      </c>
      <c r="Q27" s="32">
        <v>0.97</v>
      </c>
      <c r="R27" s="32">
        <v>0.82</v>
      </c>
      <c r="S27" s="32">
        <f t="shared" si="0"/>
        <v>0.753333333333333</v>
      </c>
      <c r="T27" s="48" t="e">
        <f t="shared" si="1"/>
        <v>#VALUE!</v>
      </c>
      <c r="U27" s="32"/>
      <c r="V27" s="32"/>
      <c r="W27" s="32"/>
    </row>
    <row r="28" ht="18" spans="1:23">
      <c r="A28" s="29"/>
      <c r="B28" s="29"/>
      <c r="C28" s="32" t="s">
        <v>986</v>
      </c>
      <c r="D28" s="32"/>
      <c r="E28" s="35"/>
      <c r="F28" s="35"/>
      <c r="G28" s="35"/>
      <c r="H28" s="35"/>
      <c r="I28" s="35"/>
      <c r="J28" s="35"/>
      <c r="K28" s="43" t="s">
        <v>322</v>
      </c>
      <c r="L28" s="32"/>
      <c r="M28" s="32"/>
      <c r="N28" s="35" t="s">
        <v>847</v>
      </c>
      <c r="O28" s="32"/>
      <c r="P28" s="32">
        <v>0.48</v>
      </c>
      <c r="Q28" s="32">
        <v>0.39</v>
      </c>
      <c r="R28" s="32">
        <v>0.39</v>
      </c>
      <c r="S28" s="32">
        <f t="shared" si="0"/>
        <v>0.42</v>
      </c>
      <c r="T28" s="48" t="e">
        <f t="shared" si="1"/>
        <v>#VALUE!</v>
      </c>
      <c r="U28" s="32"/>
      <c r="V28" s="32"/>
      <c r="W28" s="32"/>
    </row>
    <row r="29" ht="18" spans="1:23">
      <c r="A29" s="29"/>
      <c r="B29" s="29"/>
      <c r="C29" s="32" t="s">
        <v>987</v>
      </c>
      <c r="D29" s="32"/>
      <c r="E29" s="35"/>
      <c r="F29" s="35"/>
      <c r="G29" s="35"/>
      <c r="H29" s="35"/>
      <c r="I29" s="35"/>
      <c r="J29" s="35"/>
      <c r="K29" s="43" t="s">
        <v>322</v>
      </c>
      <c r="L29" s="32"/>
      <c r="M29" s="32"/>
      <c r="N29" s="35" t="s">
        <v>847</v>
      </c>
      <c r="O29" s="32"/>
      <c r="P29" s="32">
        <v>0.71</v>
      </c>
      <c r="Q29" s="32">
        <v>0.38</v>
      </c>
      <c r="R29" s="32">
        <v>0.41</v>
      </c>
      <c r="S29" s="32">
        <f t="shared" si="0"/>
        <v>0.5</v>
      </c>
      <c r="T29" s="48" t="e">
        <f t="shared" si="1"/>
        <v>#VALUE!</v>
      </c>
      <c r="U29" s="32"/>
      <c r="V29" s="32"/>
      <c r="W29" s="32"/>
    </row>
    <row r="30" ht="53" spans="1:23">
      <c r="A30" s="29"/>
      <c r="B30" s="29"/>
      <c r="C30" s="32" t="s">
        <v>988</v>
      </c>
      <c r="D30" s="32"/>
      <c r="E30" s="35"/>
      <c r="F30" s="35"/>
      <c r="G30" s="35"/>
      <c r="H30" s="35"/>
      <c r="I30" s="35"/>
      <c r="J30" s="35"/>
      <c r="K30" s="43" t="s">
        <v>322</v>
      </c>
      <c r="L30" s="32"/>
      <c r="M30" s="32"/>
      <c r="N30" s="35" t="s">
        <v>847</v>
      </c>
      <c r="O30" s="32"/>
      <c r="P30" s="32" t="s">
        <v>989</v>
      </c>
      <c r="Q30" s="32"/>
      <c r="R30" s="32"/>
      <c r="S30" s="32">
        <v>3</v>
      </c>
      <c r="T30" s="48" t="e">
        <f t="shared" si="1"/>
        <v>#VALUE!</v>
      </c>
      <c r="U30" s="32"/>
      <c r="V30" s="32"/>
      <c r="W30" s="32"/>
    </row>
    <row r="31" ht="36" spans="1:23">
      <c r="A31" s="29"/>
      <c r="B31" s="29"/>
      <c r="C31" s="32" t="s">
        <v>990</v>
      </c>
      <c r="D31" s="32"/>
      <c r="E31" s="35"/>
      <c r="F31" s="35"/>
      <c r="G31" s="35"/>
      <c r="H31" s="35"/>
      <c r="I31" s="35"/>
      <c r="J31" s="35"/>
      <c r="K31" s="43" t="s">
        <v>322</v>
      </c>
      <c r="L31" s="32"/>
      <c r="M31" s="32"/>
      <c r="N31" s="35" t="s">
        <v>847</v>
      </c>
      <c r="O31" s="32"/>
      <c r="P31" s="46" t="s">
        <v>991</v>
      </c>
      <c r="Q31" s="46"/>
      <c r="R31" s="46"/>
      <c r="S31" s="32" t="s">
        <v>991</v>
      </c>
      <c r="T31" s="48" t="s">
        <v>31</v>
      </c>
      <c r="U31" s="32"/>
      <c r="V31" s="32"/>
      <c r="W31" s="32"/>
    </row>
    <row r="32" ht="18" spans="1:23">
      <c r="A32" s="29"/>
      <c r="B32" s="29"/>
      <c r="C32" s="32" t="s">
        <v>992</v>
      </c>
      <c r="D32" s="32"/>
      <c r="E32" s="35"/>
      <c r="F32" s="35"/>
      <c r="G32" s="35"/>
      <c r="H32" s="35"/>
      <c r="I32" s="35"/>
      <c r="J32" s="35"/>
      <c r="K32" s="43" t="s">
        <v>322</v>
      </c>
      <c r="L32" s="32"/>
      <c r="M32" s="32"/>
      <c r="N32" s="35" t="s">
        <v>847</v>
      </c>
      <c r="O32" s="32"/>
      <c r="P32" s="46" t="s">
        <v>991</v>
      </c>
      <c r="Q32" s="46"/>
      <c r="R32" s="46"/>
      <c r="S32" s="32" t="s">
        <v>991</v>
      </c>
      <c r="T32" s="48" t="s">
        <v>31</v>
      </c>
      <c r="U32" s="32"/>
      <c r="V32" s="32"/>
      <c r="W32" s="32"/>
    </row>
    <row r="33" ht="53" spans="1:23">
      <c r="A33" s="29"/>
      <c r="B33" s="29"/>
      <c r="C33" s="32" t="s">
        <v>993</v>
      </c>
      <c r="D33" s="32" t="s">
        <v>449</v>
      </c>
      <c r="E33" s="35" t="s">
        <v>958</v>
      </c>
      <c r="F33" s="35"/>
      <c r="G33" s="35"/>
      <c r="H33" s="35"/>
      <c r="I33" s="35"/>
      <c r="J33" s="35"/>
      <c r="K33" s="43" t="s">
        <v>322</v>
      </c>
      <c r="L33" s="32"/>
      <c r="M33" s="32"/>
      <c r="N33" s="35" t="s">
        <v>994</v>
      </c>
      <c r="O33" s="32"/>
      <c r="P33" s="32" t="s">
        <v>994</v>
      </c>
      <c r="Q33" s="32" t="s">
        <v>994</v>
      </c>
      <c r="R33" s="32" t="s">
        <v>994</v>
      </c>
      <c r="S33" s="32" t="s">
        <v>994</v>
      </c>
      <c r="T33" s="48" t="s">
        <v>31</v>
      </c>
      <c r="U33" s="32"/>
      <c r="V33" s="32"/>
      <c r="W33" s="32"/>
    </row>
    <row r="34" ht="53" spans="1:23">
      <c r="A34" s="29"/>
      <c r="B34" s="29"/>
      <c r="C34" s="32" t="s">
        <v>995</v>
      </c>
      <c r="D34" s="32" t="s">
        <v>449</v>
      </c>
      <c r="E34" s="35" t="s">
        <v>958</v>
      </c>
      <c r="F34" s="35"/>
      <c r="G34" s="35"/>
      <c r="H34" s="35"/>
      <c r="I34" s="35"/>
      <c r="J34" s="35"/>
      <c r="K34" s="43" t="s">
        <v>322</v>
      </c>
      <c r="L34" s="32"/>
      <c r="M34" s="32"/>
      <c r="N34" s="35" t="s">
        <v>994</v>
      </c>
      <c r="O34" s="32"/>
      <c r="P34" s="32" t="s">
        <v>994</v>
      </c>
      <c r="Q34" s="32" t="s">
        <v>994</v>
      </c>
      <c r="R34" s="32" t="s">
        <v>994</v>
      </c>
      <c r="S34" s="32" t="s">
        <v>994</v>
      </c>
      <c r="T34" s="48" t="s">
        <v>31</v>
      </c>
      <c r="U34" s="32"/>
      <c r="V34" s="32"/>
      <c r="W34" s="32"/>
    </row>
    <row r="35" ht="36" spans="1:23">
      <c r="A35" s="29"/>
      <c r="B35" s="29"/>
      <c r="C35" s="32" t="s">
        <v>996</v>
      </c>
      <c r="D35" s="32"/>
      <c r="E35" s="35" t="s">
        <v>958</v>
      </c>
      <c r="F35" s="35"/>
      <c r="G35" s="35"/>
      <c r="H35" s="35"/>
      <c r="I35" s="35"/>
      <c r="J35" s="35"/>
      <c r="K35" s="43" t="s">
        <v>322</v>
      </c>
      <c r="L35" s="32"/>
      <c r="M35" s="32"/>
      <c r="N35" s="35" t="s">
        <v>994</v>
      </c>
      <c r="O35" s="32"/>
      <c r="P35" s="32" t="s">
        <v>994</v>
      </c>
      <c r="Q35" s="32" t="s">
        <v>994</v>
      </c>
      <c r="R35" s="32" t="s">
        <v>994</v>
      </c>
      <c r="S35" s="32" t="s">
        <v>994</v>
      </c>
      <c r="T35" s="48" t="s">
        <v>31</v>
      </c>
      <c r="U35" s="32"/>
      <c r="V35" s="32"/>
      <c r="W35" s="32"/>
    </row>
    <row r="36" ht="18" spans="1:23">
      <c r="A36" s="29" t="s">
        <v>64</v>
      </c>
      <c r="B36" s="29" t="s">
        <v>997</v>
      </c>
      <c r="C36" s="32" t="s">
        <v>998</v>
      </c>
      <c r="D36" s="32"/>
      <c r="E36" s="35" t="s">
        <v>999</v>
      </c>
      <c r="F36" s="35"/>
      <c r="G36" s="35"/>
      <c r="H36" s="35"/>
      <c r="I36" s="35"/>
      <c r="J36" s="35"/>
      <c r="K36" s="43" t="s">
        <v>322</v>
      </c>
      <c r="L36" s="32"/>
      <c r="M36" s="32"/>
      <c r="N36" s="35">
        <v>0.843333333</v>
      </c>
      <c r="O36" s="32"/>
      <c r="P36" s="32">
        <v>0.88</v>
      </c>
      <c r="Q36" s="32">
        <v>0.72</v>
      </c>
      <c r="R36" s="32">
        <v>0.84</v>
      </c>
      <c r="S36" s="32">
        <f t="shared" si="0"/>
        <v>0.813333333333333</v>
      </c>
      <c r="T36" s="48">
        <f t="shared" si="1"/>
        <v>-0.0355731221484479</v>
      </c>
      <c r="U36" s="32"/>
      <c r="V36" s="32"/>
      <c r="W36" s="32"/>
    </row>
    <row r="37" ht="18" spans="1:23">
      <c r="A37" s="29"/>
      <c r="B37" s="29"/>
      <c r="C37" s="32" t="s">
        <v>1000</v>
      </c>
      <c r="D37" s="32"/>
      <c r="E37" s="35" t="s">
        <v>1001</v>
      </c>
      <c r="F37" s="35"/>
      <c r="G37" s="35"/>
      <c r="H37" s="35"/>
      <c r="I37" s="35"/>
      <c r="J37" s="35"/>
      <c r="K37" s="43" t="s">
        <v>322</v>
      </c>
      <c r="L37" s="32"/>
      <c r="M37" s="32"/>
      <c r="N37" s="35">
        <v>1.833333333</v>
      </c>
      <c r="O37" s="32"/>
      <c r="P37" s="32">
        <v>2.32</v>
      </c>
      <c r="Q37" s="32">
        <v>1.89</v>
      </c>
      <c r="R37" s="32">
        <v>2.12</v>
      </c>
      <c r="S37" s="32">
        <f t="shared" si="0"/>
        <v>2.11</v>
      </c>
      <c r="T37" s="48">
        <f t="shared" si="1"/>
        <v>0.150909091118347</v>
      </c>
      <c r="U37" s="32"/>
      <c r="V37" s="32"/>
      <c r="W37" s="32"/>
    </row>
    <row r="38" ht="18" spans="1:23">
      <c r="A38" s="29"/>
      <c r="B38" s="29"/>
      <c r="C38" s="32" t="s">
        <v>1002</v>
      </c>
      <c r="D38" s="32"/>
      <c r="E38" s="35" t="s">
        <v>1003</v>
      </c>
      <c r="F38" s="35"/>
      <c r="G38" s="35"/>
      <c r="H38" s="35"/>
      <c r="I38" s="35"/>
      <c r="J38" s="35"/>
      <c r="K38" s="43" t="s">
        <v>322</v>
      </c>
      <c r="L38" s="32"/>
      <c r="M38" s="32"/>
      <c r="N38" s="35">
        <v>1.446666667</v>
      </c>
      <c r="O38" s="32"/>
      <c r="P38" s="32">
        <v>1.43</v>
      </c>
      <c r="Q38" s="32">
        <v>1.63</v>
      </c>
      <c r="R38" s="32">
        <v>1.52</v>
      </c>
      <c r="S38" s="32">
        <f t="shared" si="0"/>
        <v>1.52666666666667</v>
      </c>
      <c r="T38" s="48">
        <f t="shared" si="1"/>
        <v>0.0552995389273504</v>
      </c>
      <c r="U38" s="32"/>
      <c r="V38" s="32"/>
      <c r="W38" s="32"/>
    </row>
    <row r="39" ht="18" spans="1:23">
      <c r="A39" s="29"/>
      <c r="B39" s="29"/>
      <c r="C39" s="34" t="s">
        <v>1004</v>
      </c>
      <c r="D39" s="34"/>
      <c r="E39" s="35"/>
      <c r="F39" s="35"/>
      <c r="G39" s="35"/>
      <c r="H39" s="35"/>
      <c r="I39" s="35"/>
      <c r="J39" s="35"/>
      <c r="K39" s="43" t="s">
        <v>322</v>
      </c>
      <c r="L39" s="32"/>
      <c r="M39" s="32"/>
      <c r="N39" s="35">
        <v>2.496666667</v>
      </c>
      <c r="O39" s="32"/>
      <c r="P39" s="32">
        <v>2.45</v>
      </c>
      <c r="Q39" s="32">
        <v>2.67</v>
      </c>
      <c r="R39" s="32">
        <v>2.42</v>
      </c>
      <c r="S39" s="32">
        <f t="shared" si="0"/>
        <v>2.51333333333333</v>
      </c>
      <c r="T39" s="48">
        <f t="shared" si="1"/>
        <v>0.00667556728882833</v>
      </c>
      <c r="U39" s="32"/>
      <c r="V39" s="32"/>
      <c r="W39" s="32"/>
    </row>
    <row r="40" ht="18" spans="1:23">
      <c r="A40" s="29"/>
      <c r="B40" s="29"/>
      <c r="C40" s="34" t="s">
        <v>1005</v>
      </c>
      <c r="D40" s="34"/>
      <c r="E40" s="35"/>
      <c r="F40" s="35"/>
      <c r="G40" s="35"/>
      <c r="H40" s="35"/>
      <c r="I40" s="35"/>
      <c r="J40" s="35"/>
      <c r="K40" s="43" t="s">
        <v>322</v>
      </c>
      <c r="L40" s="32"/>
      <c r="M40" s="32"/>
      <c r="N40" s="35">
        <v>1.36</v>
      </c>
      <c r="O40" s="32"/>
      <c r="P40" s="32">
        <v>1.42</v>
      </c>
      <c r="Q40" s="32">
        <v>1.36</v>
      </c>
      <c r="R40" s="32">
        <v>1.33</v>
      </c>
      <c r="S40" s="32">
        <f t="shared" si="0"/>
        <v>1.37</v>
      </c>
      <c r="T40" s="48">
        <f t="shared" si="1"/>
        <v>0.00735294117647059</v>
      </c>
      <c r="U40" s="32"/>
      <c r="V40" s="32"/>
      <c r="W40" s="32"/>
    </row>
    <row r="41" ht="18" spans="1:23">
      <c r="A41" s="29"/>
      <c r="B41" s="29"/>
      <c r="C41" s="32" t="s">
        <v>1006</v>
      </c>
      <c r="D41" s="32"/>
      <c r="E41" s="35" t="s">
        <v>999</v>
      </c>
      <c r="F41" s="35"/>
      <c r="G41" s="35"/>
      <c r="H41" s="35"/>
      <c r="I41" s="35"/>
      <c r="J41" s="35"/>
      <c r="K41" s="43" t="s">
        <v>322</v>
      </c>
      <c r="L41" s="32"/>
      <c r="M41" s="32"/>
      <c r="N41" s="35">
        <v>0.373333333</v>
      </c>
      <c r="O41" s="32"/>
      <c r="P41" s="32">
        <v>0.65</v>
      </c>
      <c r="Q41" s="32">
        <v>0.54</v>
      </c>
      <c r="R41" s="32">
        <v>0.55</v>
      </c>
      <c r="S41" s="32">
        <f t="shared" si="0"/>
        <v>0.58</v>
      </c>
      <c r="T41" s="48">
        <f t="shared" si="1"/>
        <v>0.553571429958546</v>
      </c>
      <c r="U41" s="32"/>
      <c r="V41" s="32"/>
      <c r="W41" s="32"/>
    </row>
    <row r="42" ht="18" spans="1:23">
      <c r="A42" s="29"/>
      <c r="B42" s="29"/>
      <c r="C42" s="35" t="s">
        <v>1007</v>
      </c>
      <c r="D42" s="35"/>
      <c r="E42" s="35" t="s">
        <v>999</v>
      </c>
      <c r="F42" s="35"/>
      <c r="G42" s="35"/>
      <c r="H42" s="35"/>
      <c r="I42" s="35"/>
      <c r="J42" s="35"/>
      <c r="K42" s="43" t="s">
        <v>322</v>
      </c>
      <c r="L42" s="32"/>
      <c r="M42" s="32"/>
      <c r="N42" s="35">
        <v>0.523333333</v>
      </c>
      <c r="O42" s="32"/>
      <c r="P42" s="32">
        <v>0.65</v>
      </c>
      <c r="Q42" s="32">
        <v>0.54</v>
      </c>
      <c r="R42" s="32">
        <v>0.55</v>
      </c>
      <c r="S42" s="32">
        <f t="shared" si="0"/>
        <v>0.58</v>
      </c>
      <c r="T42" s="48">
        <f t="shared" si="1"/>
        <v>0.108280255482981</v>
      </c>
      <c r="U42" s="32"/>
      <c r="V42" s="32"/>
      <c r="W42" s="32"/>
    </row>
    <row r="43" ht="18" spans="1:23">
      <c r="A43" s="29"/>
      <c r="B43" s="29"/>
      <c r="C43" s="35" t="s">
        <v>1008</v>
      </c>
      <c r="D43" s="35"/>
      <c r="E43" s="35" t="s">
        <v>999</v>
      </c>
      <c r="F43" s="35"/>
      <c r="G43" s="35"/>
      <c r="H43" s="35"/>
      <c r="I43" s="35"/>
      <c r="J43" s="35"/>
      <c r="K43" s="43" t="s">
        <v>322</v>
      </c>
      <c r="L43" s="32"/>
      <c r="M43" s="32"/>
      <c r="N43" s="35">
        <v>0.336666667</v>
      </c>
      <c r="O43" s="32"/>
      <c r="P43" s="32">
        <v>0.31</v>
      </c>
      <c r="Q43" s="32">
        <v>0.36</v>
      </c>
      <c r="R43" s="32">
        <v>0.32</v>
      </c>
      <c r="S43" s="32">
        <f t="shared" si="0"/>
        <v>0.33</v>
      </c>
      <c r="T43" s="48">
        <f t="shared" si="1"/>
        <v>-0.0198019811685128</v>
      </c>
      <c r="U43" s="32"/>
      <c r="V43" s="32"/>
      <c r="W43" s="32"/>
    </row>
    <row r="44" ht="18" spans="1:23">
      <c r="A44" s="29"/>
      <c r="B44" s="29"/>
      <c r="C44" s="35" t="s">
        <v>1009</v>
      </c>
      <c r="D44" s="35"/>
      <c r="E44" s="35" t="s">
        <v>999</v>
      </c>
      <c r="F44" s="35"/>
      <c r="G44" s="35"/>
      <c r="H44" s="35"/>
      <c r="I44" s="35"/>
      <c r="J44" s="35"/>
      <c r="K44" s="43" t="s">
        <v>322</v>
      </c>
      <c r="L44" s="32"/>
      <c r="M44" s="32"/>
      <c r="N44" s="45" t="s">
        <v>1010</v>
      </c>
      <c r="O44" s="32"/>
      <c r="P44" s="32"/>
      <c r="Q44" s="32"/>
      <c r="R44" s="32"/>
      <c r="S44" s="32" t="e">
        <f t="shared" si="0"/>
        <v>#DIV/0!</v>
      </c>
      <c r="T44" s="48" t="e">
        <f t="shared" si="1"/>
        <v>#DIV/0!</v>
      </c>
      <c r="U44" s="32"/>
      <c r="V44" s="32"/>
      <c r="W44" s="32"/>
    </row>
    <row r="45" ht="18" spans="1:23">
      <c r="A45" s="29"/>
      <c r="B45" s="29"/>
      <c r="C45" s="34" t="s">
        <v>1011</v>
      </c>
      <c r="D45" s="34"/>
      <c r="E45" s="35"/>
      <c r="F45" s="35"/>
      <c r="G45" s="35"/>
      <c r="H45" s="35"/>
      <c r="I45" s="35"/>
      <c r="J45" s="35"/>
      <c r="K45" s="43" t="s">
        <v>322</v>
      </c>
      <c r="L45" s="32"/>
      <c r="M45" s="32"/>
      <c r="N45" s="35">
        <v>1.38</v>
      </c>
      <c r="O45" s="32"/>
      <c r="P45" s="32">
        <v>1.34</v>
      </c>
      <c r="Q45" s="32">
        <v>1.42</v>
      </c>
      <c r="R45" s="32">
        <v>1.28</v>
      </c>
      <c r="S45" s="32">
        <f t="shared" si="0"/>
        <v>1.34666666666667</v>
      </c>
      <c r="T45" s="48">
        <f t="shared" si="1"/>
        <v>-0.0241545893719806</v>
      </c>
      <c r="U45" s="32"/>
      <c r="V45" s="32"/>
      <c r="W45" s="32"/>
    </row>
    <row r="46" ht="18" spans="1:23">
      <c r="A46" s="29"/>
      <c r="B46" s="29"/>
      <c r="C46" s="34" t="s">
        <v>1012</v>
      </c>
      <c r="D46" s="34"/>
      <c r="E46" s="35"/>
      <c r="F46" s="35"/>
      <c r="G46" s="35"/>
      <c r="H46" s="35"/>
      <c r="I46" s="35"/>
      <c r="J46" s="35"/>
      <c r="K46" s="43" t="s">
        <v>322</v>
      </c>
      <c r="L46" s="32"/>
      <c r="M46" s="32"/>
      <c r="N46" s="35">
        <v>3.116666667</v>
      </c>
      <c r="O46" s="32"/>
      <c r="P46" s="32">
        <v>3.53</v>
      </c>
      <c r="Q46" s="32">
        <v>3.91</v>
      </c>
      <c r="R46" s="32">
        <v>3.32</v>
      </c>
      <c r="S46" s="32">
        <f t="shared" si="0"/>
        <v>3.58666666666667</v>
      </c>
      <c r="T46" s="48">
        <f t="shared" si="1"/>
        <v>0.150802138914353</v>
      </c>
      <c r="U46" s="32"/>
      <c r="V46" s="32"/>
      <c r="W46" s="32"/>
    </row>
    <row r="47" ht="18" spans="1:23">
      <c r="A47" s="29"/>
      <c r="B47" s="29"/>
      <c r="C47" s="34" t="s">
        <v>1013</v>
      </c>
      <c r="D47" s="34"/>
      <c r="E47" s="35"/>
      <c r="F47" s="35"/>
      <c r="G47" s="35"/>
      <c r="H47" s="35"/>
      <c r="I47" s="35"/>
      <c r="J47" s="35"/>
      <c r="K47" s="43" t="s">
        <v>322</v>
      </c>
      <c r="L47" s="32"/>
      <c r="M47" s="32"/>
      <c r="N47" s="35">
        <v>3.113333333</v>
      </c>
      <c r="O47" s="32"/>
      <c r="P47" s="32">
        <v>3.2</v>
      </c>
      <c r="Q47" s="32">
        <v>3.12</v>
      </c>
      <c r="R47" s="32">
        <v>2.99</v>
      </c>
      <c r="S47" s="32">
        <f t="shared" si="0"/>
        <v>3.10333333333333</v>
      </c>
      <c r="T47" s="48">
        <f t="shared" si="1"/>
        <v>-0.00321199132796695</v>
      </c>
      <c r="U47" s="32"/>
      <c r="V47" s="32"/>
      <c r="W47" s="32"/>
    </row>
    <row r="48" ht="18" spans="1:23">
      <c r="A48" s="29"/>
      <c r="B48" s="29"/>
      <c r="C48" s="32" t="s">
        <v>1014</v>
      </c>
      <c r="D48" s="32"/>
      <c r="E48" s="35"/>
      <c r="F48" s="35"/>
      <c r="G48" s="35"/>
      <c r="H48" s="35"/>
      <c r="I48" s="35"/>
      <c r="J48" s="35"/>
      <c r="K48" s="43" t="s">
        <v>322</v>
      </c>
      <c r="L48" s="32"/>
      <c r="M48" s="32"/>
      <c r="N48" s="35">
        <v>0.99</v>
      </c>
      <c r="O48" s="32"/>
      <c r="P48" s="32">
        <v>1.2</v>
      </c>
      <c r="Q48" s="32">
        <v>1.19</v>
      </c>
      <c r="R48" s="32">
        <v>1.12</v>
      </c>
      <c r="S48" s="32">
        <f t="shared" si="0"/>
        <v>1.17</v>
      </c>
      <c r="T48" s="48">
        <f t="shared" si="1"/>
        <v>0.181818181818182</v>
      </c>
      <c r="U48" s="32"/>
      <c r="V48" s="32"/>
      <c r="W48" s="32"/>
    </row>
    <row r="49" ht="18" spans="1:23">
      <c r="A49" s="29"/>
      <c r="B49" s="29"/>
      <c r="C49" s="32" t="s">
        <v>1015</v>
      </c>
      <c r="D49" s="32"/>
      <c r="E49" s="35"/>
      <c r="F49" s="35"/>
      <c r="G49" s="35"/>
      <c r="H49" s="35"/>
      <c r="I49" s="35"/>
      <c r="J49" s="35"/>
      <c r="K49" s="43" t="s">
        <v>322</v>
      </c>
      <c r="L49" s="32"/>
      <c r="M49" s="32"/>
      <c r="N49" s="35">
        <v>0.853333333</v>
      </c>
      <c r="O49" s="32"/>
      <c r="P49" s="32">
        <v>0.86</v>
      </c>
      <c r="Q49" s="32">
        <v>0.82</v>
      </c>
      <c r="R49" s="32">
        <v>0.99</v>
      </c>
      <c r="S49" s="32">
        <f t="shared" si="0"/>
        <v>0.89</v>
      </c>
      <c r="T49" s="48">
        <f t="shared" si="1"/>
        <v>0.0429687504074096</v>
      </c>
      <c r="U49" s="32"/>
      <c r="V49" s="32"/>
      <c r="W49" s="32"/>
    </row>
    <row r="50" ht="18" spans="1:23">
      <c r="A50" s="29"/>
      <c r="B50" s="29"/>
      <c r="C50" s="32" t="s">
        <v>1016</v>
      </c>
      <c r="D50" s="32"/>
      <c r="E50" s="35"/>
      <c r="F50" s="35"/>
      <c r="G50" s="35"/>
      <c r="H50" s="35"/>
      <c r="I50" s="35"/>
      <c r="J50" s="35"/>
      <c r="K50" s="43" t="s">
        <v>322</v>
      </c>
      <c r="L50" s="32"/>
      <c r="M50" s="32"/>
      <c r="N50" s="35">
        <v>0.843333333</v>
      </c>
      <c r="O50" s="32"/>
      <c r="P50" s="32">
        <v>0.92</v>
      </c>
      <c r="Q50" s="32">
        <v>0.85</v>
      </c>
      <c r="R50" s="32">
        <v>0.98</v>
      </c>
      <c r="S50" s="32">
        <f t="shared" si="0"/>
        <v>0.916666666666667</v>
      </c>
      <c r="T50" s="48">
        <f t="shared" si="1"/>
        <v>0.0869565221687574</v>
      </c>
      <c r="U50" s="32"/>
      <c r="V50" s="32"/>
      <c r="W50" s="32"/>
    </row>
    <row r="51" ht="18" hidden="1" spans="1:23">
      <c r="A51" s="29"/>
      <c r="B51" s="29"/>
      <c r="C51" s="36" t="s">
        <v>1017</v>
      </c>
      <c r="D51" s="36"/>
      <c r="E51" s="35" t="s">
        <v>1001</v>
      </c>
      <c r="F51" s="35"/>
      <c r="G51" s="38"/>
      <c r="H51" s="38"/>
      <c r="I51" s="42"/>
      <c r="J51" s="38"/>
      <c r="K51" s="38" t="s">
        <v>908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ht="18" hidden="1" spans="1:23">
      <c r="A52" s="29"/>
      <c r="B52" s="29"/>
      <c r="C52" s="36" t="s">
        <v>1018</v>
      </c>
      <c r="D52" s="36"/>
      <c r="E52" s="35"/>
      <c r="F52" s="35"/>
      <c r="G52" s="38"/>
      <c r="H52" s="38"/>
      <c r="I52" s="42"/>
      <c r="J52" s="38"/>
      <c r="K52" s="38" t="s">
        <v>908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ht="18" hidden="1" spans="1:23">
      <c r="A53" s="29"/>
      <c r="B53" s="29"/>
      <c r="C53" s="36" t="s">
        <v>1019</v>
      </c>
      <c r="D53" s="36"/>
      <c r="E53" s="35"/>
      <c r="F53" s="35"/>
      <c r="G53" s="38"/>
      <c r="H53" s="38"/>
      <c r="I53" s="42"/>
      <c r="J53" s="38"/>
      <c r="K53" s="38" t="s">
        <v>908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ht="18" hidden="1" spans="1:23">
      <c r="A54" s="29"/>
      <c r="B54" s="29"/>
      <c r="C54" s="36" t="s">
        <v>1020</v>
      </c>
      <c r="D54" s="36"/>
      <c r="E54" s="35"/>
      <c r="F54" s="35"/>
      <c r="G54" s="38"/>
      <c r="H54" s="38"/>
      <c r="I54" s="42"/>
      <c r="J54" s="38"/>
      <c r="K54" s="38" t="s">
        <v>908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ht="18" hidden="1" spans="1:23">
      <c r="A55" s="29" t="s">
        <v>1021</v>
      </c>
      <c r="B55" s="29" t="s">
        <v>1022</v>
      </c>
      <c r="C55" s="31" t="s">
        <v>1023</v>
      </c>
      <c r="D55" s="31"/>
      <c r="E55" s="39" t="s">
        <v>1024</v>
      </c>
      <c r="F55" s="39">
        <v>9</v>
      </c>
      <c r="G55" s="40"/>
      <c r="H55" s="41" t="s">
        <v>1025</v>
      </c>
      <c r="I55" s="42"/>
      <c r="J55" s="44" t="s">
        <v>1026</v>
      </c>
      <c r="K55" s="38" t="s">
        <v>273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ht="18" hidden="1" spans="1:23">
      <c r="A56" s="29"/>
      <c r="B56" s="29"/>
      <c r="C56" s="31" t="s">
        <v>1027</v>
      </c>
      <c r="D56" s="31"/>
      <c r="E56" s="39" t="s">
        <v>961</v>
      </c>
      <c r="F56" s="39">
        <v>167</v>
      </c>
      <c r="G56" s="40"/>
      <c r="H56" s="41" t="s">
        <v>1025</v>
      </c>
      <c r="I56" s="42"/>
      <c r="J56" s="44" t="s">
        <v>1026</v>
      </c>
      <c r="K56" s="38" t="s">
        <v>273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ht="18" hidden="1" spans="1:23">
      <c r="A57" s="29"/>
      <c r="B57" s="29"/>
      <c r="C57" s="32" t="s">
        <v>1028</v>
      </c>
      <c r="D57" s="32"/>
      <c r="E57" s="39" t="s">
        <v>1029</v>
      </c>
      <c r="F57" s="39">
        <v>1.8</v>
      </c>
      <c r="G57" s="39"/>
      <c r="H57" s="39" t="s">
        <v>1025</v>
      </c>
      <c r="I57" s="35"/>
      <c r="J57" s="45" t="s">
        <v>1026</v>
      </c>
      <c r="K57" s="35" t="s">
        <v>1030</v>
      </c>
      <c r="L57" s="32"/>
      <c r="M57" s="32"/>
      <c r="N57" s="32"/>
      <c r="O57" s="32"/>
      <c r="P57" s="32"/>
      <c r="Q57" s="32"/>
      <c r="R57" s="32"/>
      <c r="S57" s="32" t="e">
        <f>AVERAGE(P57:R57)</f>
        <v>#DIV/0!</v>
      </c>
      <c r="T57" s="48" t="e">
        <f>(S57-N57)/N57</f>
        <v>#DIV/0!</v>
      </c>
      <c r="U57" s="32"/>
      <c r="V57" s="32"/>
      <c r="W57" s="32"/>
    </row>
    <row r="58" ht="18" hidden="1" spans="1:23">
      <c r="A58" s="29"/>
      <c r="B58" s="29"/>
      <c r="C58" s="31" t="s">
        <v>1031</v>
      </c>
      <c r="D58" s="31"/>
      <c r="E58" s="39" t="s">
        <v>1032</v>
      </c>
      <c r="F58" s="39">
        <v>269</v>
      </c>
      <c r="G58" s="40"/>
      <c r="H58" s="41" t="s">
        <v>1025</v>
      </c>
      <c r="I58" s="42"/>
      <c r="J58" s="44" t="s">
        <v>1026</v>
      </c>
      <c r="K58" s="38" t="s">
        <v>273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ht="18" spans="1:23">
      <c r="A59" s="29" t="s">
        <v>1033</v>
      </c>
      <c r="B59" s="35" t="s">
        <v>1034</v>
      </c>
      <c r="C59" s="35" t="s">
        <v>1035</v>
      </c>
      <c r="D59" s="35"/>
      <c r="E59" s="35" t="s">
        <v>1029</v>
      </c>
      <c r="F59" s="35"/>
      <c r="G59" s="35"/>
      <c r="H59" s="35"/>
      <c r="I59" s="35"/>
      <c r="J59" s="35"/>
      <c r="K59" s="43" t="s">
        <v>322</v>
      </c>
      <c r="L59" s="32"/>
      <c r="M59" s="32"/>
      <c r="N59" s="35">
        <v>1.31</v>
      </c>
      <c r="O59" s="32"/>
      <c r="P59" s="32">
        <v>1.28</v>
      </c>
      <c r="Q59" s="32">
        <v>1.19</v>
      </c>
      <c r="R59" s="32">
        <v>1.3</v>
      </c>
      <c r="S59" s="32">
        <f t="shared" ref="S59:S72" si="2">AVERAGE(P59:R59)</f>
        <v>1.25666666666667</v>
      </c>
      <c r="T59" s="48">
        <f t="shared" ref="T59:T72" si="3">(S59-N59)/N59</f>
        <v>-0.0407124681933843</v>
      </c>
      <c r="U59" s="32"/>
      <c r="V59" s="32"/>
      <c r="W59" s="32"/>
    </row>
    <row r="60" ht="18" spans="1:23">
      <c r="A60" s="29"/>
      <c r="B60" s="35"/>
      <c r="C60" s="35" t="s">
        <v>1036</v>
      </c>
      <c r="D60" s="35"/>
      <c r="E60" s="35" t="s">
        <v>1037</v>
      </c>
      <c r="F60" s="35"/>
      <c r="G60" s="35"/>
      <c r="H60" s="35"/>
      <c r="I60" s="35"/>
      <c r="J60" s="35"/>
      <c r="K60" s="43" t="s">
        <v>322</v>
      </c>
      <c r="L60" s="32"/>
      <c r="M60" s="32"/>
      <c r="N60" s="35">
        <v>0.7</v>
      </c>
      <c r="O60" s="32"/>
      <c r="P60" s="32">
        <v>0.82</v>
      </c>
      <c r="Q60" s="32">
        <v>0.75</v>
      </c>
      <c r="R60" s="32">
        <v>0.68</v>
      </c>
      <c r="S60" s="32">
        <f t="shared" si="2"/>
        <v>0.75</v>
      </c>
      <c r="T60" s="48">
        <f t="shared" si="3"/>
        <v>0.0714285714285715</v>
      </c>
      <c r="U60" s="32"/>
      <c r="V60" s="32"/>
      <c r="W60" s="32"/>
    </row>
    <row r="61" ht="18" spans="1:23">
      <c r="A61" s="35" t="s">
        <v>1038</v>
      </c>
      <c r="B61" s="29" t="s">
        <v>1034</v>
      </c>
      <c r="C61" s="35" t="s">
        <v>1039</v>
      </c>
      <c r="D61" s="35"/>
      <c r="E61" s="35" t="s">
        <v>477</v>
      </c>
      <c r="F61" s="35"/>
      <c r="G61" s="35"/>
      <c r="H61" s="35"/>
      <c r="I61" s="35"/>
      <c r="J61" s="35"/>
      <c r="K61" s="43" t="s">
        <v>322</v>
      </c>
      <c r="L61" s="32"/>
      <c r="M61" s="32"/>
      <c r="N61" s="45" t="s">
        <v>344</v>
      </c>
      <c r="O61" s="32"/>
      <c r="P61" s="32"/>
      <c r="Q61" s="32"/>
      <c r="R61" s="32"/>
      <c r="S61" s="45" t="s">
        <v>344</v>
      </c>
      <c r="T61" s="45" t="s">
        <v>344</v>
      </c>
      <c r="U61" s="32"/>
      <c r="V61" s="32"/>
      <c r="W61" s="32"/>
    </row>
    <row r="62" ht="18" spans="1:23">
      <c r="A62" s="35"/>
      <c r="B62" s="29"/>
      <c r="C62" s="35" t="s">
        <v>1040</v>
      </c>
      <c r="D62" s="35"/>
      <c r="E62" s="35" t="s">
        <v>477</v>
      </c>
      <c r="F62" s="35"/>
      <c r="G62" s="35"/>
      <c r="H62" s="35"/>
      <c r="I62" s="35"/>
      <c r="J62" s="35"/>
      <c r="K62" s="43" t="s">
        <v>322</v>
      </c>
      <c r="L62" s="32"/>
      <c r="M62" s="32"/>
      <c r="N62" s="45" t="s">
        <v>344</v>
      </c>
      <c r="O62" s="32"/>
      <c r="P62" s="32"/>
      <c r="Q62" s="32"/>
      <c r="R62" s="32"/>
      <c r="S62" s="45" t="s">
        <v>344</v>
      </c>
      <c r="T62" s="45" t="s">
        <v>344</v>
      </c>
      <c r="U62" s="32"/>
      <c r="V62" s="32"/>
      <c r="W62" s="32"/>
    </row>
    <row r="63" ht="18" spans="1:23">
      <c r="A63" s="35"/>
      <c r="B63" s="29"/>
      <c r="C63" s="35" t="s">
        <v>1041</v>
      </c>
      <c r="D63" s="35"/>
      <c r="E63" s="35" t="s">
        <v>477</v>
      </c>
      <c r="F63" s="35"/>
      <c r="G63" s="35"/>
      <c r="H63" s="35"/>
      <c r="I63" s="35"/>
      <c r="J63" s="35"/>
      <c r="K63" s="43" t="s">
        <v>322</v>
      </c>
      <c r="L63" s="32"/>
      <c r="M63" s="32"/>
      <c r="N63" s="45" t="s">
        <v>344</v>
      </c>
      <c r="O63" s="32"/>
      <c r="P63" s="32"/>
      <c r="Q63" s="32"/>
      <c r="R63" s="32"/>
      <c r="S63" s="45" t="s">
        <v>344</v>
      </c>
      <c r="T63" s="45" t="s">
        <v>344</v>
      </c>
      <c r="U63" s="32"/>
      <c r="V63" s="32"/>
      <c r="W63" s="32"/>
    </row>
    <row r="64" ht="18" spans="1:23">
      <c r="A64" s="35" t="s">
        <v>1042</v>
      </c>
      <c r="B64" s="35" t="s">
        <v>1034</v>
      </c>
      <c r="C64" s="35" t="s">
        <v>1043</v>
      </c>
      <c r="D64" s="35"/>
      <c r="E64" s="35" t="s">
        <v>477</v>
      </c>
      <c r="F64" s="35"/>
      <c r="G64" s="35"/>
      <c r="H64" s="35"/>
      <c r="I64" s="35"/>
      <c r="J64" s="35"/>
      <c r="K64" s="43" t="s">
        <v>322</v>
      </c>
      <c r="L64" s="32"/>
      <c r="M64" s="32"/>
      <c r="N64" s="45" t="s">
        <v>344</v>
      </c>
      <c r="O64" s="32"/>
      <c r="P64" s="32"/>
      <c r="Q64" s="32"/>
      <c r="R64" s="32"/>
      <c r="S64" s="45" t="s">
        <v>344</v>
      </c>
      <c r="T64" s="45" t="s">
        <v>344</v>
      </c>
      <c r="U64" s="32"/>
      <c r="V64" s="32"/>
      <c r="W64" s="32"/>
    </row>
    <row r="65" ht="18" spans="1:23">
      <c r="A65" s="29" t="s">
        <v>387</v>
      </c>
      <c r="B65" s="35" t="s">
        <v>1034</v>
      </c>
      <c r="C65" s="35" t="s">
        <v>1044</v>
      </c>
      <c r="D65" s="35"/>
      <c r="E65" s="35" t="s">
        <v>477</v>
      </c>
      <c r="F65" s="35"/>
      <c r="G65" s="35"/>
      <c r="H65" s="35"/>
      <c r="I65" s="35"/>
      <c r="J65" s="35"/>
      <c r="K65" s="43" t="s">
        <v>322</v>
      </c>
      <c r="L65" s="32"/>
      <c r="M65" s="32"/>
      <c r="N65" s="45" t="s">
        <v>344</v>
      </c>
      <c r="O65" s="32"/>
      <c r="P65" s="32"/>
      <c r="Q65" s="32"/>
      <c r="R65" s="32"/>
      <c r="S65" s="45" t="s">
        <v>344</v>
      </c>
      <c r="T65" s="45" t="s">
        <v>344</v>
      </c>
      <c r="U65" s="32"/>
      <c r="V65" s="32"/>
      <c r="W65" s="32"/>
    </row>
    <row r="66" ht="18" spans="1:23">
      <c r="A66" s="29"/>
      <c r="B66" s="35"/>
      <c r="C66" s="35" t="s">
        <v>1045</v>
      </c>
      <c r="D66" s="35"/>
      <c r="E66" s="35" t="s">
        <v>525</v>
      </c>
      <c r="F66" s="35"/>
      <c r="G66" s="35"/>
      <c r="H66" s="35"/>
      <c r="I66" s="35"/>
      <c r="J66" s="35"/>
      <c r="K66" s="43" t="s">
        <v>322</v>
      </c>
      <c r="L66" s="32"/>
      <c r="M66" s="32"/>
      <c r="N66" s="45" t="s">
        <v>344</v>
      </c>
      <c r="O66" s="32"/>
      <c r="P66" s="32"/>
      <c r="Q66" s="32"/>
      <c r="R66" s="32"/>
      <c r="S66" s="45" t="s">
        <v>344</v>
      </c>
      <c r="T66" s="45" t="s">
        <v>344</v>
      </c>
      <c r="U66" s="32"/>
      <c r="V66" s="32"/>
      <c r="W66" s="32"/>
    </row>
    <row r="67" ht="18" spans="1:23">
      <c r="A67" s="35" t="s">
        <v>386</v>
      </c>
      <c r="B67" s="35" t="s">
        <v>1034</v>
      </c>
      <c r="C67" s="35" t="s">
        <v>1046</v>
      </c>
      <c r="D67" s="35"/>
      <c r="E67" s="35" t="s">
        <v>477</v>
      </c>
      <c r="F67" s="35"/>
      <c r="G67" s="35"/>
      <c r="H67" s="35"/>
      <c r="I67" s="35"/>
      <c r="J67" s="35"/>
      <c r="K67" s="43" t="s">
        <v>322</v>
      </c>
      <c r="L67" s="32"/>
      <c r="M67" s="32"/>
      <c r="N67" s="45" t="s">
        <v>344</v>
      </c>
      <c r="O67" s="32"/>
      <c r="P67" s="32"/>
      <c r="Q67" s="32"/>
      <c r="R67" s="32"/>
      <c r="S67" s="45" t="s">
        <v>344</v>
      </c>
      <c r="T67" s="45" t="s">
        <v>344</v>
      </c>
      <c r="U67" s="32"/>
      <c r="V67" s="32"/>
      <c r="W67" s="32"/>
    </row>
    <row r="68" ht="18" spans="1:23">
      <c r="A68" s="29" t="s">
        <v>343</v>
      </c>
      <c r="B68" s="35" t="s">
        <v>1034</v>
      </c>
      <c r="C68" s="35" t="s">
        <v>1047</v>
      </c>
      <c r="D68" s="35"/>
      <c r="E68" s="35" t="s">
        <v>477</v>
      </c>
      <c r="F68" s="35"/>
      <c r="G68" s="35"/>
      <c r="H68" s="35"/>
      <c r="I68" s="35"/>
      <c r="J68" s="35"/>
      <c r="K68" s="43" t="s">
        <v>322</v>
      </c>
      <c r="L68" s="32"/>
      <c r="M68" s="32"/>
      <c r="N68" s="45" t="s">
        <v>344</v>
      </c>
      <c r="O68" s="32"/>
      <c r="P68" s="32"/>
      <c r="Q68" s="32"/>
      <c r="R68" s="32"/>
      <c r="S68" s="45" t="s">
        <v>344</v>
      </c>
      <c r="T68" s="45" t="s">
        <v>344</v>
      </c>
      <c r="U68" s="32"/>
      <c r="V68" s="32"/>
      <c r="W68" s="32"/>
    </row>
    <row r="69" ht="18" spans="1:23">
      <c r="A69" s="29"/>
      <c r="B69" s="35"/>
      <c r="C69" s="35" t="s">
        <v>1048</v>
      </c>
      <c r="D69" s="35"/>
      <c r="E69" s="35" t="s">
        <v>1029</v>
      </c>
      <c r="F69" s="35"/>
      <c r="G69" s="35"/>
      <c r="H69" s="35"/>
      <c r="I69" s="35"/>
      <c r="J69" s="35"/>
      <c r="K69" s="43" t="s">
        <v>322</v>
      </c>
      <c r="L69" s="32"/>
      <c r="M69" s="32"/>
      <c r="N69" s="45" t="s">
        <v>344</v>
      </c>
      <c r="O69" s="32"/>
      <c r="P69" s="32"/>
      <c r="Q69" s="32"/>
      <c r="R69" s="32"/>
      <c r="S69" s="45" t="s">
        <v>344</v>
      </c>
      <c r="T69" s="45" t="s">
        <v>344</v>
      </c>
      <c r="U69" s="32"/>
      <c r="V69" s="32"/>
      <c r="W69" s="32"/>
    </row>
    <row r="70" ht="18" spans="1:23">
      <c r="A70" s="29" t="s">
        <v>1049</v>
      </c>
      <c r="B70" s="35" t="s">
        <v>1034</v>
      </c>
      <c r="C70" s="35" t="s">
        <v>1050</v>
      </c>
      <c r="D70" s="35"/>
      <c r="E70" s="35" t="s">
        <v>446</v>
      </c>
      <c r="F70" s="35"/>
      <c r="G70" s="35"/>
      <c r="H70" s="35"/>
      <c r="I70" s="35"/>
      <c r="J70" s="35"/>
      <c r="K70" s="43" t="s">
        <v>322</v>
      </c>
      <c r="L70" s="32"/>
      <c r="M70" s="32"/>
      <c r="N70" s="35">
        <v>1.276666667</v>
      </c>
      <c r="O70" s="32"/>
      <c r="P70" s="32">
        <v>1.69</v>
      </c>
      <c r="Q70" s="32">
        <v>1.37</v>
      </c>
      <c r="R70" s="32">
        <v>1.41</v>
      </c>
      <c r="S70" s="32">
        <f t="shared" si="2"/>
        <v>1.49</v>
      </c>
      <c r="T70" s="48">
        <f t="shared" si="3"/>
        <v>0.167101827371514</v>
      </c>
      <c r="U70" s="32"/>
      <c r="V70" s="32"/>
      <c r="W70" s="32"/>
    </row>
    <row r="71" ht="18" spans="1:23">
      <c r="A71" s="29"/>
      <c r="B71" s="35"/>
      <c r="C71" s="35" t="s">
        <v>1051</v>
      </c>
      <c r="D71" s="35"/>
      <c r="E71" s="35" t="s">
        <v>446</v>
      </c>
      <c r="F71" s="35"/>
      <c r="G71" s="35"/>
      <c r="H71" s="35"/>
      <c r="I71" s="35"/>
      <c r="J71" s="35"/>
      <c r="K71" s="43" t="s">
        <v>322</v>
      </c>
      <c r="L71" s="32"/>
      <c r="M71" s="32"/>
      <c r="N71" s="35">
        <v>7.713333333</v>
      </c>
      <c r="O71" s="32"/>
      <c r="P71" s="32">
        <v>7.79</v>
      </c>
      <c r="Q71" s="32">
        <v>7.42</v>
      </c>
      <c r="R71" s="32">
        <v>7.53</v>
      </c>
      <c r="S71" s="32">
        <f t="shared" si="2"/>
        <v>7.58</v>
      </c>
      <c r="T71" s="48">
        <f t="shared" si="3"/>
        <v>-0.0172860846593467</v>
      </c>
      <c r="U71" s="32"/>
      <c r="V71" s="32"/>
      <c r="W71" s="32"/>
    </row>
    <row r="72" ht="18" spans="1:23">
      <c r="A72" s="29"/>
      <c r="B72" s="35"/>
      <c r="C72" s="35" t="s">
        <v>1052</v>
      </c>
      <c r="D72" s="35"/>
      <c r="E72" s="35" t="s">
        <v>446</v>
      </c>
      <c r="F72" s="35"/>
      <c r="G72" s="35"/>
      <c r="H72" s="35"/>
      <c r="I72" s="35"/>
      <c r="J72" s="35"/>
      <c r="K72" s="43" t="s">
        <v>322</v>
      </c>
      <c r="L72" s="32"/>
      <c r="M72" s="32"/>
      <c r="N72" s="35">
        <v>4.436666667</v>
      </c>
      <c r="O72" s="32"/>
      <c r="P72" s="32">
        <v>4.46</v>
      </c>
      <c r="Q72" s="32">
        <v>4.37</v>
      </c>
      <c r="R72" s="32">
        <v>4.31</v>
      </c>
      <c r="S72" s="32">
        <f t="shared" si="2"/>
        <v>4.38</v>
      </c>
      <c r="T72" s="48">
        <f t="shared" si="3"/>
        <v>-0.0127723516894987</v>
      </c>
      <c r="U72" s="32"/>
      <c r="V72" s="32"/>
      <c r="W72" s="32"/>
    </row>
    <row r="73" ht="53" hidden="1" spans="1:23">
      <c r="A73" s="29" t="s">
        <v>1053</v>
      </c>
      <c r="B73" s="29" t="s">
        <v>1054</v>
      </c>
      <c r="C73" s="35" t="s">
        <v>1055</v>
      </c>
      <c r="D73" s="35"/>
      <c r="E73" s="39" t="s">
        <v>455</v>
      </c>
      <c r="F73" s="39"/>
      <c r="G73" s="40"/>
      <c r="H73" s="41" t="s">
        <v>1056</v>
      </c>
      <c r="I73" s="51" t="s">
        <v>1057</v>
      </c>
      <c r="J73" s="44"/>
      <c r="K73" s="38" t="s">
        <v>273</v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ht="36" hidden="1" spans="1:23">
      <c r="A74" s="29"/>
      <c r="B74" s="29"/>
      <c r="C74" s="35" t="s">
        <v>1058</v>
      </c>
      <c r="D74" s="35"/>
      <c r="E74" s="39" t="s">
        <v>477</v>
      </c>
      <c r="F74" s="39"/>
      <c r="G74" s="40"/>
      <c r="H74" s="41" t="s">
        <v>1056</v>
      </c>
      <c r="I74" s="42"/>
      <c r="J74" s="44" t="s">
        <v>1026</v>
      </c>
      <c r="K74" s="38" t="s">
        <v>273</v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ht="53" hidden="1" spans="1:23">
      <c r="A75" s="29"/>
      <c r="B75" s="29"/>
      <c r="C75" s="35" t="s">
        <v>1059</v>
      </c>
      <c r="D75" s="35" t="s">
        <v>449</v>
      </c>
      <c r="E75" s="39" t="s">
        <v>1060</v>
      </c>
      <c r="F75" s="39"/>
      <c r="G75" s="40"/>
      <c r="H75" s="41" t="s">
        <v>1056</v>
      </c>
      <c r="I75" s="42"/>
      <c r="J75" s="44" t="s">
        <v>1026</v>
      </c>
      <c r="K75" s="38" t="s">
        <v>273</v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ht="53" hidden="1" spans="1:23">
      <c r="A76" s="29"/>
      <c r="B76" s="29"/>
      <c r="C76" s="35" t="s">
        <v>1061</v>
      </c>
      <c r="D76" s="35"/>
      <c r="E76" s="39" t="s">
        <v>1062</v>
      </c>
      <c r="F76" s="39"/>
      <c r="G76" s="40"/>
      <c r="H76" s="41" t="s">
        <v>1056</v>
      </c>
      <c r="I76" s="42"/>
      <c r="J76" s="44" t="s">
        <v>1026</v>
      </c>
      <c r="K76" s="38" t="s">
        <v>273</v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ht="53" hidden="1" spans="1:23">
      <c r="A77" s="29"/>
      <c r="B77" s="29"/>
      <c r="C77" s="35" t="s">
        <v>1063</v>
      </c>
      <c r="D77" s="35"/>
      <c r="E77" s="39" t="s">
        <v>1064</v>
      </c>
      <c r="F77" s="39"/>
      <c r="G77" s="40"/>
      <c r="H77" s="41" t="s">
        <v>1056</v>
      </c>
      <c r="I77" s="42"/>
      <c r="J77" s="44" t="s">
        <v>1026</v>
      </c>
      <c r="K77" s="38" t="s">
        <v>273</v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ht="53" hidden="1" spans="1:23">
      <c r="A78" s="29"/>
      <c r="B78" s="29"/>
      <c r="C78" s="35" t="s">
        <v>1065</v>
      </c>
      <c r="D78" s="35"/>
      <c r="E78" s="39" t="s">
        <v>1066</v>
      </c>
      <c r="F78" s="39"/>
      <c r="G78" s="40"/>
      <c r="H78" s="41" t="s">
        <v>1056</v>
      </c>
      <c r="I78" s="42"/>
      <c r="J78" s="44" t="s">
        <v>1026</v>
      </c>
      <c r="K78" s="38" t="s">
        <v>273</v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ht="53" hidden="1" spans="1:23">
      <c r="A79" s="29"/>
      <c r="B79" s="29"/>
      <c r="C79" s="35" t="s">
        <v>1067</v>
      </c>
      <c r="D79" s="35" t="s">
        <v>449</v>
      </c>
      <c r="E79" s="39" t="s">
        <v>530</v>
      </c>
      <c r="F79" s="39"/>
      <c r="G79" s="40"/>
      <c r="H79" s="41" t="s">
        <v>1025</v>
      </c>
      <c r="I79" s="42"/>
      <c r="J79" s="44" t="s">
        <v>1026</v>
      </c>
      <c r="K79" s="38" t="s">
        <v>273</v>
      </c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ht="36" hidden="1" spans="1:23">
      <c r="A80" s="35" t="s">
        <v>1068</v>
      </c>
      <c r="B80" s="50" t="s">
        <v>1054</v>
      </c>
      <c r="C80" s="35" t="s">
        <v>1069</v>
      </c>
      <c r="D80" s="35"/>
      <c r="E80" s="39" t="s">
        <v>1037</v>
      </c>
      <c r="F80" s="39"/>
      <c r="G80" s="40"/>
      <c r="H80" s="41" t="s">
        <v>1056</v>
      </c>
      <c r="I80" s="42"/>
      <c r="J80" s="44" t="s">
        <v>1026</v>
      </c>
      <c r="K80" s="38" t="s">
        <v>273</v>
      </c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ht="36" hidden="1" spans="1:23">
      <c r="A81" s="35"/>
      <c r="B81" s="50"/>
      <c r="C81" s="35" t="s">
        <v>1070</v>
      </c>
      <c r="D81" s="35"/>
      <c r="E81" s="39" t="s">
        <v>1037</v>
      </c>
      <c r="F81" s="39"/>
      <c r="G81" s="40"/>
      <c r="H81" s="41" t="s">
        <v>1056</v>
      </c>
      <c r="I81" s="42"/>
      <c r="J81" s="44" t="s">
        <v>1026</v>
      </c>
      <c r="K81" s="38" t="s">
        <v>273</v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ht="18" hidden="1" spans="1:23">
      <c r="A82" s="29" t="s">
        <v>1071</v>
      </c>
      <c r="B82" s="29" t="s">
        <v>1054</v>
      </c>
      <c r="C82" s="35" t="s">
        <v>1072</v>
      </c>
      <c r="D82" s="35"/>
      <c r="E82" s="39" t="s">
        <v>446</v>
      </c>
      <c r="F82" s="39"/>
      <c r="G82" s="40"/>
      <c r="H82" s="41" t="s">
        <v>1025</v>
      </c>
      <c r="I82" s="42"/>
      <c r="J82" s="44" t="s">
        <v>1026</v>
      </c>
      <c r="K82" s="38" t="s">
        <v>273</v>
      </c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ht="18" hidden="1" spans="1:23">
      <c r="A83" s="29"/>
      <c r="B83" s="29"/>
      <c r="C83" s="35" t="s">
        <v>1073</v>
      </c>
      <c r="D83" s="35"/>
      <c r="E83" s="39" t="s">
        <v>1074</v>
      </c>
      <c r="F83" s="39"/>
      <c r="G83" s="40"/>
      <c r="H83" s="41" t="s">
        <v>1025</v>
      </c>
      <c r="I83" s="42"/>
      <c r="J83" s="44" t="s">
        <v>1026</v>
      </c>
      <c r="K83" s="38" t="s">
        <v>273</v>
      </c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ht="18" hidden="1" spans="1:23">
      <c r="A84" s="29"/>
      <c r="B84" s="29"/>
      <c r="C84" s="35" t="s">
        <v>1075</v>
      </c>
      <c r="D84" s="35" t="s">
        <v>449</v>
      </c>
      <c r="E84" s="39" t="s">
        <v>477</v>
      </c>
      <c r="F84" s="39"/>
      <c r="G84" s="40"/>
      <c r="H84" s="41" t="s">
        <v>1025</v>
      </c>
      <c r="I84" s="42"/>
      <c r="J84" s="44" t="s">
        <v>1026</v>
      </c>
      <c r="K84" s="38" t="s">
        <v>273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ht="18" hidden="1" spans="1:23">
      <c r="A85" s="29"/>
      <c r="B85" s="29"/>
      <c r="C85" s="35" t="s">
        <v>1076</v>
      </c>
      <c r="D85" s="35"/>
      <c r="E85" s="39" t="s">
        <v>1077</v>
      </c>
      <c r="F85" s="39"/>
      <c r="G85" s="40"/>
      <c r="H85" s="41" t="s">
        <v>1025</v>
      </c>
      <c r="I85" s="42"/>
      <c r="J85" s="44" t="s">
        <v>1026</v>
      </c>
      <c r="K85" s="38" t="s">
        <v>273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ht="36" hidden="1" spans="1:23">
      <c r="A86" s="32" t="s">
        <v>1078</v>
      </c>
      <c r="B86" s="32" t="s">
        <v>1079</v>
      </c>
      <c r="C86" s="35" t="s">
        <v>1080</v>
      </c>
      <c r="D86" s="35"/>
      <c r="E86" s="39" t="s">
        <v>1081</v>
      </c>
      <c r="F86" s="39"/>
      <c r="G86" s="39"/>
      <c r="H86" s="39" t="s">
        <v>1082</v>
      </c>
      <c r="I86" s="35"/>
      <c r="J86" s="45" t="s">
        <v>1026</v>
      </c>
      <c r="K86" s="35" t="s">
        <v>733</v>
      </c>
      <c r="L86" s="32"/>
      <c r="M86" s="32"/>
      <c r="N86" s="32"/>
      <c r="O86" s="32"/>
      <c r="P86" s="32"/>
      <c r="Q86" s="32"/>
      <c r="R86" s="32"/>
      <c r="S86" s="32"/>
      <c r="T86" s="48"/>
      <c r="U86" s="32"/>
      <c r="V86" s="32"/>
      <c r="W86" s="32"/>
    </row>
    <row r="87" ht="53" hidden="1" spans="1:23">
      <c r="A87" s="29" t="s">
        <v>1083</v>
      </c>
      <c r="B87" s="32"/>
      <c r="C87" s="35" t="s">
        <v>1084</v>
      </c>
      <c r="D87" s="35"/>
      <c r="E87" s="35" t="s">
        <v>455</v>
      </c>
      <c r="F87" s="35"/>
      <c r="G87" s="35"/>
      <c r="H87" s="35"/>
      <c r="I87" s="35"/>
      <c r="J87" s="35"/>
      <c r="K87" s="35" t="s">
        <v>322</v>
      </c>
      <c r="L87" s="32"/>
      <c r="M87" s="32"/>
      <c r="N87" s="32"/>
      <c r="O87" s="32"/>
      <c r="P87" s="32"/>
      <c r="Q87" s="32"/>
      <c r="R87" s="32"/>
      <c r="S87" s="32"/>
      <c r="T87" s="48"/>
      <c r="U87" s="32"/>
      <c r="V87" s="32"/>
      <c r="W87" s="32"/>
    </row>
    <row r="88" hidden="1" spans="1:23">
      <c r="A88" s="31"/>
      <c r="B88" s="31"/>
      <c r="C88" s="31"/>
      <c r="D88" s="31"/>
      <c r="E88" s="35"/>
      <c r="F88" s="35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hidden="1" spans="1:23">
      <c r="A89" s="31"/>
      <c r="B89" s="31"/>
      <c r="C89" s="31"/>
      <c r="D89" s="31"/>
      <c r="E89" s="35"/>
      <c r="F89" s="35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hidden="1" spans="1:23">
      <c r="A90" s="31"/>
      <c r="B90" s="31"/>
      <c r="C90" s="31"/>
      <c r="D90" s="31"/>
      <c r="E90" s="35"/>
      <c r="F90" s="35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hidden="1" spans="1:23">
      <c r="A91" s="31"/>
      <c r="B91" s="31"/>
      <c r="C91" s="31"/>
      <c r="D91" s="31"/>
      <c r="E91" s="35"/>
      <c r="F91" s="35"/>
      <c r="G91" s="38"/>
      <c r="H91" s="38"/>
      <c r="I91" s="38"/>
      <c r="J91" s="38"/>
      <c r="K91" s="38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hidden="1" spans="1:23">
      <c r="A92" s="31"/>
      <c r="B92" s="31"/>
      <c r="C92" s="31"/>
      <c r="D92" s="31"/>
      <c r="E92" s="35"/>
      <c r="F92" s="35"/>
      <c r="G92" s="38"/>
      <c r="H92" s="38"/>
      <c r="I92" s="38"/>
      <c r="J92" s="38"/>
      <c r="K92" s="38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hidden="1" spans="1:23">
      <c r="A93" s="31"/>
      <c r="B93" s="31"/>
      <c r="C93" s="31"/>
      <c r="D93" s="31"/>
      <c r="E93" s="35"/>
      <c r="F93" s="35"/>
      <c r="G93" s="38"/>
      <c r="H93" s="38"/>
      <c r="I93" s="38"/>
      <c r="J93" s="38"/>
      <c r="K93" s="38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hidden="1" spans="1:23">
      <c r="A94" s="31"/>
      <c r="B94" s="31"/>
      <c r="C94" s="31"/>
      <c r="D94" s="31"/>
      <c r="E94" s="35"/>
      <c r="F94" s="35"/>
      <c r="G94" s="38"/>
      <c r="H94" s="38"/>
      <c r="I94" s="38"/>
      <c r="J94" s="38"/>
      <c r="K94" s="38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hidden="1" spans="1:23">
      <c r="A95" s="31"/>
      <c r="B95" s="31"/>
      <c r="C95" s="31"/>
      <c r="D95" s="31"/>
      <c r="E95" s="35"/>
      <c r="F95" s="35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hidden="1" spans="1:2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</row>
    <row r="97" hidden="1" spans="1:2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</row>
    <row r="98" hidden="1" spans="1:2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hidden="1" spans="1:2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</row>
    <row r="100" hidden="1" spans="1:2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</row>
    <row r="101" hidden="1" spans="1:2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</row>
    <row r="102" hidden="1" spans="1:2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hidden="1" spans="1:2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</row>
    <row r="104" hidden="1" spans="1:2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</row>
    <row r="105" hidden="1" spans="1:2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</row>
    <row r="106" hidden="1" spans="1:2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hidden="1" spans="1:2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</row>
    <row r="108" hidden="1" spans="1:2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</row>
    <row r="109" hidden="1" spans="1:2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hidden="1" spans="1:2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</row>
    <row r="111" hidden="1" spans="1:2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</row>
    <row r="112" hidden="1" spans="1:2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hidden="1" spans="1:2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</row>
    <row r="114" hidden="1" spans="1:2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</row>
    <row r="115" hidden="1" spans="1:2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</row>
    <row r="116" hidden="1" spans="1:2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hidden="1" spans="1:2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</row>
    <row r="118" hidden="1" spans="1:2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</row>
    <row r="119" hidden="1" spans="1:2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hidden="1" spans="1:2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</row>
    <row r="121" hidden="1" spans="1:2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</row>
    <row r="122" hidden="1" spans="1:2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hidden="1" spans="1: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</row>
    <row r="124" hidden="1" spans="1:2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</row>
    <row r="125" hidden="1" spans="1:2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hidden="1" spans="1:2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</row>
    <row r="127" hidden="1" spans="1:2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</row>
    <row r="128" hidden="1" spans="1:2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hidden="1" spans="1:2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</row>
    <row r="130" hidden="1" spans="1:2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</row>
    <row r="131" hidden="1" spans="1:2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hidden="1" spans="1:2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hidden="1" spans="1:2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</row>
    <row r="134" hidden="1" spans="1:2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</row>
    <row r="135" hidden="1" spans="1:2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hidden="1" spans="1:2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</row>
    <row r="137" hidden="1" spans="1:2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</row>
    <row r="138" hidden="1" spans="1:2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hidden="1" spans="1:2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</row>
    <row r="140" hidden="1" spans="1:2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</row>
    <row r="141" hidden="1" spans="1:2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hidden="1" spans="1:2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</row>
    <row r="143" hidden="1" spans="1:2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hidden="1" spans="1:2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</row>
    <row r="145" hidden="1" spans="1:2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hidden="1" spans="1:2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hidden="1" spans="1:2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</row>
    <row r="148" hidden="1" spans="1:2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</row>
    <row r="149" hidden="1" spans="1:2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hidden="1" spans="1:2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</row>
    <row r="151" hidden="1" spans="1:2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</row>
    <row r="152" hidden="1" spans="1:2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hidden="1" spans="1:2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</row>
    <row r="154" hidden="1" spans="1:2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</row>
    <row r="155" hidden="1" spans="1:2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hidden="1" spans="1:2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</row>
    <row r="157" hidden="1" spans="1:2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</row>
    <row r="158" hidden="1" spans="1:2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hidden="1" spans="1:2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</row>
    <row r="160" hidden="1" spans="1:2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</row>
    <row r="161" hidden="1" spans="1:2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hidden="1" spans="1:2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</row>
    <row r="163" hidden="1" spans="1:2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</row>
    <row r="164" hidden="1" spans="1:2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hidden="1" spans="1:2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</row>
    <row r="166" hidden="1" spans="1:2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</row>
    <row r="167" hidden="1" spans="1:2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hidden="1" spans="1:2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</row>
    <row r="169" hidden="1" spans="1:2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</row>
    <row r="170" hidden="1" spans="1:2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hidden="1" spans="1:2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</row>
    <row r="172" hidden="1" spans="1:2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</row>
    <row r="173" hidden="1" spans="1:2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hidden="1" spans="1:2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</row>
    <row r="175" hidden="1" spans="1:2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</row>
    <row r="176" hidden="1" spans="1:2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</row>
    <row r="177" hidden="1" spans="1:2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hidden="1" spans="1:2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</row>
    <row r="179" hidden="1" spans="1:2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</row>
    <row r="180" hidden="1" spans="1:2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</row>
    <row r="181" hidden="1" spans="1:2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</row>
    <row r="182" hidden="1" spans="1:2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</row>
    <row r="183" hidden="1" spans="1:2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</row>
    <row r="184" hidden="1" spans="1:2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</row>
    <row r="185" hidden="1" spans="1:2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</row>
    <row r="186" hidden="1" spans="1:2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</row>
    <row r="187" hidden="1" spans="1:2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</row>
    <row r="188" hidden="1" spans="1:2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</row>
    <row r="189" hidden="1" spans="1:2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</row>
    <row r="190" hidden="1" spans="1:2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</row>
    <row r="191" hidden="1" spans="1:2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</row>
    <row r="192" hidden="1" spans="1:2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</row>
    <row r="193" hidden="1" spans="1:2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</row>
    <row r="194" hidden="1" spans="1:2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</row>
    <row r="195" hidden="1" spans="1:2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</row>
    <row r="196" hidden="1" spans="1:2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</row>
    <row r="197" hidden="1" spans="1:2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</row>
    <row r="198" hidden="1" spans="1:2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</row>
    <row r="199" hidden="1" spans="1:2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</row>
    <row r="200" hidden="1" spans="1:2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</row>
    <row r="201" hidden="1" spans="1:2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</row>
    <row r="202" hidden="1" spans="1:2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</row>
    <row r="203" hidden="1" spans="1:2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</row>
    <row r="204" hidden="1" spans="1:2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</row>
    <row r="205" hidden="1" spans="1:2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</row>
    <row r="206" hidden="1" spans="1:2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</row>
    <row r="207" hidden="1" spans="1:2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</row>
    <row r="208" hidden="1" spans="1:2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</row>
    <row r="209" hidden="1" spans="1:2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</row>
    <row r="210" hidden="1" spans="1:2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</row>
    <row r="211" hidden="1" spans="1:2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</row>
    <row r="212" hidden="1" spans="1:2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</row>
    <row r="213" hidden="1" spans="1:2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</row>
    <row r="214" hidden="1" spans="1:2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</row>
    <row r="215" hidden="1" spans="1:2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</row>
    <row r="216" hidden="1" spans="1:2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</row>
    <row r="217" hidden="1" spans="1:2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</row>
    <row r="218" hidden="1" spans="1:2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</row>
    <row r="219" hidden="1" spans="1:2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</row>
    <row r="220" hidden="1" spans="1:2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</row>
    <row r="221" hidden="1" spans="1:2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</row>
    <row r="222" hidden="1" spans="1:2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</row>
    <row r="223" hidden="1" spans="1: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</row>
    <row r="224" hidden="1" spans="1:2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</row>
    <row r="225" hidden="1" spans="1:2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</row>
    <row r="226" hidden="1" spans="1:2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</row>
    <row r="227" hidden="1" spans="1:2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</row>
    <row r="228" hidden="1" spans="1:2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</row>
    <row r="229" hidden="1" spans="1:2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</row>
    <row r="230" hidden="1" spans="1:2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</row>
    <row r="231" hidden="1" spans="1:2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</row>
    <row r="232" hidden="1" spans="1:2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</row>
    <row r="233" hidden="1" spans="1:2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</row>
    <row r="234" hidden="1" spans="1:2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</row>
    <row r="235" hidden="1" spans="1:2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</row>
    <row r="236" hidden="1" spans="1:2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</row>
    <row r="237" hidden="1" spans="1:2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</row>
    <row r="238" hidden="1" spans="1:2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</row>
    <row r="239" hidden="1" spans="1:2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</row>
    <row r="240" hidden="1" spans="1:2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</row>
    <row r="241" hidden="1" spans="1:2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</row>
    <row r="242" hidden="1" spans="1:2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</row>
    <row r="243" hidden="1" spans="1:2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</row>
    <row r="244" hidden="1" spans="1:2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</row>
    <row r="245" hidden="1" spans="1:2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</row>
    <row r="246" hidden="1" spans="1:2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</row>
    <row r="247" hidden="1" spans="1:2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</row>
    <row r="248" hidden="1" spans="1:2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</row>
    <row r="249" hidden="1" spans="1:2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</row>
    <row r="250" hidden="1" spans="1:2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</row>
    <row r="251" hidden="1" spans="1:2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</row>
    <row r="252" hidden="1" spans="1:2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</row>
    <row r="253" hidden="1" spans="1:2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</row>
    <row r="254" hidden="1" spans="1:2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</row>
    <row r="255" hidden="1" spans="1:2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</row>
    <row r="256" hidden="1" spans="1:2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</row>
    <row r="257" hidden="1" spans="1:2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</row>
    <row r="258" hidden="1" spans="1:2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</row>
    <row r="259" hidden="1" spans="1:2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</row>
    <row r="260" hidden="1" spans="1:2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</row>
    <row r="261" hidden="1" spans="1:2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</row>
    <row r="262" hidden="1" spans="1:2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</row>
    <row r="263" hidden="1" spans="1:2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</row>
  </sheetData>
  <autoFilter ref="A1:W263">
    <filterColumn colId="10">
      <colorFilter dxfId="13"/>
    </filterColumn>
    <extLst/>
  </autoFilter>
  <mergeCells count="26">
    <mergeCell ref="P7:R7"/>
    <mergeCell ref="P30:R30"/>
    <mergeCell ref="P31:R31"/>
    <mergeCell ref="P32:R32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0"/>
  <sheetViews>
    <sheetView workbookViewId="0">
      <selection activeCell="D9" sqref="D9"/>
    </sheetView>
  </sheetViews>
  <sheetFormatPr defaultColWidth="11" defaultRowHeight="17.6"/>
  <cols>
    <col min="1" max="1" width="10.8333333333333" customWidth="1"/>
    <col min="2" max="2" width="30.8333333333333" customWidth="1"/>
    <col min="3" max="17" width="10.8333333333333" customWidth="1"/>
  </cols>
  <sheetData>
    <row r="1" spans="1:15">
      <c r="A1" s="16" t="s">
        <v>1085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7" t="s">
        <v>1086</v>
      </c>
      <c r="B2" s="18" t="s">
        <v>1087</v>
      </c>
      <c r="C2" s="18" t="s">
        <v>1088</v>
      </c>
      <c r="D2" s="18" t="s">
        <v>1089</v>
      </c>
      <c r="E2" s="18" t="s">
        <v>1090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9"/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</row>
    <row r="4" ht="34" spans="1:15">
      <c r="A4" s="21" t="s">
        <v>1091</v>
      </c>
      <c r="B4" s="22" t="s">
        <v>1092</v>
      </c>
      <c r="C4" s="22" t="s">
        <v>1093</v>
      </c>
      <c r="D4" s="22" t="s">
        <v>1093</v>
      </c>
      <c r="E4" s="2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21"/>
      <c r="B5" s="22" t="s">
        <v>1094</v>
      </c>
      <c r="C5" s="22" t="s">
        <v>1095</v>
      </c>
      <c r="D5" s="22" t="s">
        <v>1095</v>
      </c>
      <c r="E5" s="2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1"/>
      <c r="B6" s="22" t="s">
        <v>1096</v>
      </c>
      <c r="C6" s="22" t="s">
        <v>1097</v>
      </c>
      <c r="D6" s="22" t="s">
        <v>1097</v>
      </c>
      <c r="E6" s="2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21"/>
      <c r="B7" s="22" t="s">
        <v>1098</v>
      </c>
      <c r="C7" s="22" t="s">
        <v>1099</v>
      </c>
      <c r="D7" s="22" t="s">
        <v>1099</v>
      </c>
      <c r="E7" s="2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1"/>
      <c r="B8" s="22" t="s">
        <v>1100</v>
      </c>
      <c r="C8" s="22" t="s">
        <v>1101</v>
      </c>
      <c r="D8" s="22" t="s">
        <v>1101</v>
      </c>
      <c r="E8" s="2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1"/>
      <c r="B9" s="22" t="s">
        <v>1102</v>
      </c>
      <c r="C9" s="22" t="s">
        <v>1103</v>
      </c>
      <c r="D9" s="22" t="s">
        <v>1103</v>
      </c>
      <c r="E9" s="2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1"/>
      <c r="B10" s="22" t="s">
        <v>1104</v>
      </c>
      <c r="C10" s="22" t="s">
        <v>1105</v>
      </c>
      <c r="D10" s="22" t="s">
        <v>1105</v>
      </c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1"/>
      <c r="B11" s="22" t="s">
        <v>1106</v>
      </c>
      <c r="C11" s="22" t="s">
        <v>1107</v>
      </c>
      <c r="D11" s="22" t="s">
        <v>1107</v>
      </c>
      <c r="E11" s="2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1"/>
      <c r="B12" s="22" t="s">
        <v>1108</v>
      </c>
      <c r="C12" s="22" t="s">
        <v>1109</v>
      </c>
      <c r="D12" s="22" t="s">
        <v>1109</v>
      </c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1"/>
      <c r="B13" s="22" t="s">
        <v>1110</v>
      </c>
      <c r="C13" s="22" t="s">
        <v>1111</v>
      </c>
      <c r="D13" s="22" t="s">
        <v>1111</v>
      </c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1"/>
      <c r="B14" s="22" t="s">
        <v>1112</v>
      </c>
      <c r="C14" s="22" t="s">
        <v>1113</v>
      </c>
      <c r="D14" s="22" t="s">
        <v>1113</v>
      </c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1"/>
      <c r="B15" s="22" t="s">
        <v>1114</v>
      </c>
      <c r="C15" s="22" t="s">
        <v>1115</v>
      </c>
      <c r="D15" s="22" t="s">
        <v>1115</v>
      </c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1"/>
      <c r="B16" s="22" t="s">
        <v>1116</v>
      </c>
      <c r="C16" s="22" t="s">
        <v>1117</v>
      </c>
      <c r="D16" s="22" t="s">
        <v>1117</v>
      </c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21"/>
      <c r="B17" s="22" t="s">
        <v>1118</v>
      </c>
      <c r="C17" s="22" t="s">
        <v>1119</v>
      </c>
      <c r="D17" s="22" t="s">
        <v>1119</v>
      </c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21"/>
      <c r="B18" s="22" t="s">
        <v>1120</v>
      </c>
      <c r="C18" s="22" t="s">
        <v>1121</v>
      </c>
      <c r="D18" s="22" t="s">
        <v>1121</v>
      </c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21"/>
      <c r="B19" s="22" t="s">
        <v>1122</v>
      </c>
      <c r="C19" s="22" t="s">
        <v>1095</v>
      </c>
      <c r="D19" s="22" t="s">
        <v>1095</v>
      </c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21"/>
      <c r="B20" s="22" t="s">
        <v>1123</v>
      </c>
      <c r="C20" s="22" t="s">
        <v>1124</v>
      </c>
      <c r="D20" s="22" t="s">
        <v>1124</v>
      </c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21"/>
      <c r="B21" s="22" t="s">
        <v>1125</v>
      </c>
      <c r="C21" s="22" t="s">
        <v>1101</v>
      </c>
      <c r="D21" s="22" t="s">
        <v>1101</v>
      </c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21"/>
      <c r="B22" s="22" t="s">
        <v>1126</v>
      </c>
      <c r="C22" s="22" t="s">
        <v>1127</v>
      </c>
      <c r="D22" s="22" t="s">
        <v>1127</v>
      </c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21"/>
      <c r="B23" s="22" t="s">
        <v>1128</v>
      </c>
      <c r="C23" s="22" t="s">
        <v>1127</v>
      </c>
      <c r="D23" s="22" t="s">
        <v>1127</v>
      </c>
      <c r="E23" s="2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21"/>
      <c r="B24" s="22" t="s">
        <v>1129</v>
      </c>
      <c r="C24" s="22" t="s">
        <v>1130</v>
      </c>
      <c r="D24" s="22" t="s">
        <v>1130</v>
      </c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21"/>
      <c r="B25" s="22" t="s">
        <v>1131</v>
      </c>
      <c r="C25" s="22" t="s">
        <v>1132</v>
      </c>
      <c r="D25" s="22" t="s">
        <v>1132</v>
      </c>
      <c r="E25" s="2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1"/>
      <c r="B26" s="22" t="s">
        <v>1133</v>
      </c>
      <c r="C26" s="22" t="s">
        <v>1093</v>
      </c>
      <c r="D26" s="22" t="s">
        <v>1093</v>
      </c>
      <c r="E26" s="2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1"/>
      <c r="B27" s="22" t="s">
        <v>1134</v>
      </c>
      <c r="C27" s="22" t="s">
        <v>1135</v>
      </c>
      <c r="D27" s="22" t="s">
        <v>1135</v>
      </c>
      <c r="E27" s="2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1"/>
      <c r="B28" s="22" t="s">
        <v>1136</v>
      </c>
      <c r="C28" s="22" t="s">
        <v>1137</v>
      </c>
      <c r="D28" s="22" t="s">
        <v>1137</v>
      </c>
      <c r="E28" s="2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1"/>
      <c r="B29" s="22" t="s">
        <v>1138</v>
      </c>
      <c r="C29" s="22" t="s">
        <v>1137</v>
      </c>
      <c r="D29" s="22" t="s">
        <v>1137</v>
      </c>
      <c r="E29" s="2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1"/>
      <c r="B30" s="22" t="s">
        <v>1139</v>
      </c>
      <c r="C30" s="22" t="s">
        <v>1140</v>
      </c>
      <c r="D30" s="22" t="s">
        <v>1140</v>
      </c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21"/>
      <c r="B31" s="22" t="s">
        <v>1141</v>
      </c>
      <c r="C31" s="22" t="s">
        <v>1142</v>
      </c>
      <c r="D31" s="22" t="s">
        <v>1142</v>
      </c>
      <c r="E31" s="2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21"/>
      <c r="B32" s="22" t="s">
        <v>1143</v>
      </c>
      <c r="C32" s="22" t="s">
        <v>1142</v>
      </c>
      <c r="D32" s="22" t="s">
        <v>1142</v>
      </c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21"/>
      <c r="B33" s="22" t="s">
        <v>1144</v>
      </c>
      <c r="C33" s="22" t="s">
        <v>1137</v>
      </c>
      <c r="D33" s="22" t="s">
        <v>1137</v>
      </c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21"/>
      <c r="B34" s="22" t="s">
        <v>1145</v>
      </c>
      <c r="C34" s="22" t="s">
        <v>1146</v>
      </c>
      <c r="D34" s="22" t="s">
        <v>1146</v>
      </c>
      <c r="E34" s="2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21"/>
      <c r="B35" s="22" t="s">
        <v>1147</v>
      </c>
      <c r="C35" s="22" t="s">
        <v>1148</v>
      </c>
      <c r="D35" s="22" t="s">
        <v>1148</v>
      </c>
      <c r="E35" s="2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21"/>
      <c r="B36" s="22" t="s">
        <v>1149</v>
      </c>
      <c r="C36" s="22" t="s">
        <v>1150</v>
      </c>
      <c r="D36" s="22" t="s">
        <v>1150</v>
      </c>
      <c r="E36" s="2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21"/>
      <c r="B37" s="22" t="s">
        <v>1151</v>
      </c>
      <c r="C37" s="22" t="s">
        <v>1093</v>
      </c>
      <c r="D37" s="22" t="s">
        <v>1093</v>
      </c>
      <c r="E37" s="2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21"/>
      <c r="B38" s="22" t="s">
        <v>1152</v>
      </c>
      <c r="C38" s="22" t="s">
        <v>1095</v>
      </c>
      <c r="D38" s="22" t="s">
        <v>1095</v>
      </c>
      <c r="E38" s="2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21"/>
      <c r="B39" s="22" t="s">
        <v>1153</v>
      </c>
      <c r="C39" s="22" t="s">
        <v>1154</v>
      </c>
      <c r="D39" s="22" t="s">
        <v>1154</v>
      </c>
      <c r="E39" s="2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21"/>
      <c r="B40" s="22" t="s">
        <v>1155</v>
      </c>
      <c r="C40" s="22" t="s">
        <v>1156</v>
      </c>
      <c r="D40" s="22" t="s">
        <v>1156</v>
      </c>
      <c r="E40" s="2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21"/>
      <c r="B41" s="22" t="s">
        <v>1157</v>
      </c>
      <c r="C41" s="22" t="s">
        <v>1158</v>
      </c>
      <c r="D41" s="22" t="s">
        <v>1158</v>
      </c>
      <c r="E41" s="2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1"/>
      <c r="B42" s="22" t="s">
        <v>1159</v>
      </c>
      <c r="C42" s="22" t="s">
        <v>1142</v>
      </c>
      <c r="D42" s="22" t="s">
        <v>1142</v>
      </c>
      <c r="E42" s="2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21"/>
      <c r="B43" s="22" t="s">
        <v>1160</v>
      </c>
      <c r="C43" s="22" t="s">
        <v>1095</v>
      </c>
      <c r="D43" s="22" t="s">
        <v>1095</v>
      </c>
      <c r="E43" s="2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21"/>
      <c r="B44" s="22" t="s">
        <v>1161</v>
      </c>
      <c r="C44" s="22" t="s">
        <v>1124</v>
      </c>
      <c r="D44" s="22" t="s">
        <v>1124</v>
      </c>
      <c r="E44" s="2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21"/>
      <c r="B45" s="22" t="s">
        <v>1162</v>
      </c>
      <c r="C45" s="22" t="s">
        <v>1163</v>
      </c>
      <c r="D45" s="22" t="s">
        <v>1163</v>
      </c>
      <c r="E45" s="2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21"/>
      <c r="B46" s="22" t="s">
        <v>1164</v>
      </c>
      <c r="C46" s="22" t="s">
        <v>1165</v>
      </c>
      <c r="D46" s="22" t="s">
        <v>1165</v>
      </c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21"/>
      <c r="B47" s="22" t="s">
        <v>1166</v>
      </c>
      <c r="C47" s="22" t="s">
        <v>1167</v>
      </c>
      <c r="D47" s="22" t="s">
        <v>1167</v>
      </c>
      <c r="E47" s="2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21"/>
      <c r="B48" s="22" t="s">
        <v>1168</v>
      </c>
      <c r="C48" s="22" t="s">
        <v>1169</v>
      </c>
      <c r="D48" s="22" t="s">
        <v>1169</v>
      </c>
      <c r="E48" s="2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1"/>
      <c r="B49" s="22" t="s">
        <v>1170</v>
      </c>
      <c r="C49" s="22" t="s">
        <v>1093</v>
      </c>
      <c r="D49" s="22" t="s">
        <v>1093</v>
      </c>
      <c r="E49" s="2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21"/>
      <c r="B50" s="22" t="s">
        <v>1171</v>
      </c>
      <c r="C50" s="22" t="s">
        <v>1095</v>
      </c>
      <c r="D50" s="22" t="s">
        <v>1095</v>
      </c>
      <c r="E50" s="2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21"/>
      <c r="B51" s="22" t="s">
        <v>1172</v>
      </c>
      <c r="C51" s="22" t="s">
        <v>1099</v>
      </c>
      <c r="D51" s="22" t="s">
        <v>1099</v>
      </c>
      <c r="E51" s="2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21"/>
      <c r="B52" s="22" t="s">
        <v>1173</v>
      </c>
      <c r="C52" s="22" t="s">
        <v>1146</v>
      </c>
      <c r="D52" s="22" t="s">
        <v>1146</v>
      </c>
      <c r="E52" s="2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21"/>
      <c r="B53" s="22" t="s">
        <v>1174</v>
      </c>
      <c r="C53" s="22" t="s">
        <v>1132</v>
      </c>
      <c r="D53" s="22" t="s">
        <v>1132</v>
      </c>
      <c r="E53" s="2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1"/>
      <c r="B54" s="22" t="s">
        <v>1175</v>
      </c>
      <c r="C54" s="22" t="s">
        <v>1176</v>
      </c>
      <c r="D54" s="22" t="s">
        <v>1176</v>
      </c>
      <c r="E54" s="2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1"/>
      <c r="B55" s="22" t="s">
        <v>1177</v>
      </c>
      <c r="C55" s="22" t="s">
        <v>1178</v>
      </c>
      <c r="D55" s="22" t="s">
        <v>1178</v>
      </c>
      <c r="E55" s="2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21"/>
      <c r="B56" s="22" t="s">
        <v>1179</v>
      </c>
      <c r="C56" s="22" t="s">
        <v>1180</v>
      </c>
      <c r="D56" s="22" t="s">
        <v>1180</v>
      </c>
      <c r="E56" s="2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21"/>
      <c r="B57" s="22" t="s">
        <v>1181</v>
      </c>
      <c r="C57" s="22" t="s">
        <v>1182</v>
      </c>
      <c r="D57" s="22" t="s">
        <v>1182</v>
      </c>
      <c r="E57" s="2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21"/>
      <c r="B58" s="22" t="s">
        <v>1183</v>
      </c>
      <c r="C58" s="22" t="s">
        <v>1184</v>
      </c>
      <c r="D58" s="22" t="s">
        <v>1184</v>
      </c>
      <c r="E58" s="2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21"/>
      <c r="B59" s="22" t="s">
        <v>1185</v>
      </c>
      <c r="C59" s="22" t="s">
        <v>1169</v>
      </c>
      <c r="D59" s="22" t="s">
        <v>1169</v>
      </c>
      <c r="E59" s="2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21"/>
      <c r="B60" s="22" t="s">
        <v>1186</v>
      </c>
      <c r="C60" s="22" t="s">
        <v>1187</v>
      </c>
      <c r="D60" s="22" t="s">
        <v>1187</v>
      </c>
      <c r="E60" s="2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1"/>
      <c r="B61" s="22" t="s">
        <v>1188</v>
      </c>
      <c r="C61" s="22" t="s">
        <v>1189</v>
      </c>
      <c r="D61" s="22" t="s">
        <v>1189</v>
      </c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21"/>
      <c r="B62" s="22" t="s">
        <v>1190</v>
      </c>
      <c r="C62" s="22" t="s">
        <v>1191</v>
      </c>
      <c r="D62" s="22" t="s">
        <v>1191</v>
      </c>
      <c r="E62" s="2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21"/>
      <c r="B63" s="22" t="s">
        <v>1192</v>
      </c>
      <c r="C63" s="22" t="s">
        <v>1193</v>
      </c>
      <c r="D63" s="22" t="s">
        <v>1193</v>
      </c>
      <c r="E63" s="2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21"/>
      <c r="B64" s="22" t="s">
        <v>1194</v>
      </c>
      <c r="C64" s="22" t="s">
        <v>1093</v>
      </c>
      <c r="D64" s="22" t="s">
        <v>1093</v>
      </c>
      <c r="E64" s="2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21"/>
      <c r="B65" s="22" t="s">
        <v>1195</v>
      </c>
      <c r="C65" s="22" t="s">
        <v>1095</v>
      </c>
      <c r="D65" s="22" t="s">
        <v>1095</v>
      </c>
      <c r="E65" s="2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21"/>
      <c r="B66" s="22" t="s">
        <v>1196</v>
      </c>
      <c r="C66" s="22" t="s">
        <v>1099</v>
      </c>
      <c r="D66" s="22" t="s">
        <v>1099</v>
      </c>
      <c r="E66" s="2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21"/>
      <c r="B67" s="22" t="s">
        <v>1197</v>
      </c>
      <c r="C67" s="22" t="s">
        <v>1198</v>
      </c>
      <c r="D67" s="22" t="s">
        <v>1198</v>
      </c>
      <c r="E67" s="2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21"/>
      <c r="B68" s="22" t="s">
        <v>1199</v>
      </c>
      <c r="C68" s="22" t="s">
        <v>1163</v>
      </c>
      <c r="D68" s="22" t="s">
        <v>1163</v>
      </c>
      <c r="E68" s="2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21"/>
      <c r="B69" s="22" t="s">
        <v>1200</v>
      </c>
      <c r="C69" s="22" t="s">
        <v>1201</v>
      </c>
      <c r="D69" s="22" t="s">
        <v>1201</v>
      </c>
      <c r="E69" s="2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21"/>
      <c r="B70" s="22" t="s">
        <v>1202</v>
      </c>
      <c r="C70" s="22" t="s">
        <v>1203</v>
      </c>
      <c r="D70" s="22" t="s">
        <v>1203</v>
      </c>
      <c r="E70" s="2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21"/>
      <c r="B71" s="22" t="s">
        <v>1204</v>
      </c>
      <c r="C71" s="22" t="s">
        <v>1203</v>
      </c>
      <c r="D71" s="22" t="s">
        <v>1203</v>
      </c>
      <c r="E71" s="2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21"/>
      <c r="B72" s="22" t="s">
        <v>1205</v>
      </c>
      <c r="C72" s="22" t="s">
        <v>1206</v>
      </c>
      <c r="D72" s="22" t="s">
        <v>1206</v>
      </c>
      <c r="E72" s="2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1"/>
      <c r="B73" s="22" t="s">
        <v>1207</v>
      </c>
      <c r="C73" s="22" t="s">
        <v>1146</v>
      </c>
      <c r="D73" s="22" t="s">
        <v>1146</v>
      </c>
      <c r="E73" s="2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21"/>
      <c r="B74" s="22" t="s">
        <v>1208</v>
      </c>
      <c r="C74" s="22" t="s">
        <v>1132</v>
      </c>
      <c r="D74" s="22" t="s">
        <v>1132</v>
      </c>
      <c r="E74" s="2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21"/>
      <c r="B75" s="22" t="s">
        <v>1209</v>
      </c>
      <c r="C75" s="22" t="s">
        <v>1124</v>
      </c>
      <c r="D75" s="22" t="s">
        <v>1124</v>
      </c>
      <c r="E75" s="2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1"/>
      <c r="B76" s="22" t="s">
        <v>1210</v>
      </c>
      <c r="C76" s="22" t="s">
        <v>1093</v>
      </c>
      <c r="D76" s="22" t="s">
        <v>1093</v>
      </c>
      <c r="E76" s="2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21"/>
      <c r="B77" s="22" t="s">
        <v>1211</v>
      </c>
      <c r="C77" s="22" t="s">
        <v>1095</v>
      </c>
      <c r="D77" s="22" t="s">
        <v>1095</v>
      </c>
      <c r="E77" s="2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21"/>
      <c r="B78" s="22" t="s">
        <v>1212</v>
      </c>
      <c r="C78" s="22" t="s">
        <v>1167</v>
      </c>
      <c r="D78" s="22" t="s">
        <v>1167</v>
      </c>
      <c r="E78" s="2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21"/>
      <c r="B79" s="22" t="s">
        <v>1213</v>
      </c>
      <c r="C79" s="22" t="s">
        <v>1214</v>
      </c>
      <c r="D79" s="22" t="s">
        <v>1214</v>
      </c>
      <c r="E79" s="2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21"/>
      <c r="B80" s="22" t="s">
        <v>1215</v>
      </c>
      <c r="C80" s="22" t="s">
        <v>1216</v>
      </c>
      <c r="D80" s="22" t="s">
        <v>1216</v>
      </c>
      <c r="E80" s="2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1"/>
      <c r="B81" s="22" t="s">
        <v>1217</v>
      </c>
      <c r="C81" s="22" t="s">
        <v>1218</v>
      </c>
      <c r="D81" s="22" t="s">
        <v>1218</v>
      </c>
      <c r="E81" s="2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1"/>
      <c r="B82" s="22" t="s">
        <v>1219</v>
      </c>
      <c r="C82" s="22" t="s">
        <v>1093</v>
      </c>
      <c r="D82" s="22" t="s">
        <v>1093</v>
      </c>
      <c r="E82" s="2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21"/>
      <c r="B83" s="22" t="s">
        <v>1220</v>
      </c>
      <c r="C83" s="22" t="s">
        <v>1095</v>
      </c>
      <c r="D83" s="22" t="s">
        <v>1095</v>
      </c>
      <c r="E83" s="2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21"/>
      <c r="B84" s="22" t="s">
        <v>1221</v>
      </c>
      <c r="C84" s="22" t="s">
        <v>1167</v>
      </c>
      <c r="D84" s="22" t="s">
        <v>1167</v>
      </c>
      <c r="E84" s="2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21"/>
      <c r="B85" s="22" t="s">
        <v>1222</v>
      </c>
      <c r="C85" s="22" t="s">
        <v>1216</v>
      </c>
      <c r="D85" s="22" t="s">
        <v>1216</v>
      </c>
      <c r="E85" s="2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21"/>
      <c r="B86" s="22" t="s">
        <v>1223</v>
      </c>
      <c r="C86" s="22" t="s">
        <v>1224</v>
      </c>
      <c r="D86" s="22" t="s">
        <v>1224</v>
      </c>
      <c r="E86" s="2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21"/>
      <c r="B87" s="22" t="s">
        <v>1225</v>
      </c>
      <c r="C87" s="22" t="s">
        <v>1226</v>
      </c>
      <c r="D87" s="22" t="s">
        <v>1226</v>
      </c>
      <c r="E87" s="2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21"/>
      <c r="B88" s="22" t="s">
        <v>1227</v>
      </c>
      <c r="C88" s="22" t="s">
        <v>1228</v>
      </c>
      <c r="D88" s="22" t="s">
        <v>1228</v>
      </c>
      <c r="E88" s="2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21"/>
      <c r="B89" s="22" t="s">
        <v>1229</v>
      </c>
      <c r="C89" s="22" t="s">
        <v>1230</v>
      </c>
      <c r="D89" s="22" t="s">
        <v>1230</v>
      </c>
      <c r="E89" s="2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21"/>
      <c r="B90" s="22" t="s">
        <v>1231</v>
      </c>
      <c r="C90" s="22" t="s">
        <v>1232</v>
      </c>
      <c r="D90" s="22" t="s">
        <v>1232</v>
      </c>
      <c r="E90" s="2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21"/>
      <c r="B91" s="22" t="s">
        <v>1233</v>
      </c>
      <c r="C91" s="22" t="s">
        <v>1234</v>
      </c>
      <c r="D91" s="22" t="s">
        <v>1234</v>
      </c>
      <c r="E91" s="2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21"/>
      <c r="B92" s="22" t="s">
        <v>1235</v>
      </c>
      <c r="C92" s="22" t="s">
        <v>1184</v>
      </c>
      <c r="D92" s="22" t="s">
        <v>1184</v>
      </c>
      <c r="E92" s="2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1"/>
      <c r="B93" s="22" t="s">
        <v>1236</v>
      </c>
      <c r="C93" s="22" t="s">
        <v>1237</v>
      </c>
      <c r="D93" s="22" t="s">
        <v>1237</v>
      </c>
      <c r="E93" s="2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21"/>
      <c r="B94" s="22" t="s">
        <v>1238</v>
      </c>
      <c r="C94" s="22" t="s">
        <v>1239</v>
      </c>
      <c r="D94" s="22" t="s">
        <v>1239</v>
      </c>
      <c r="E94" s="2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21"/>
      <c r="B95" s="22" t="s">
        <v>1240</v>
      </c>
      <c r="C95" s="22" t="s">
        <v>1239</v>
      </c>
      <c r="D95" s="22" t="s">
        <v>1239</v>
      </c>
      <c r="E95" s="2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21"/>
      <c r="B96" s="22" t="s">
        <v>1241</v>
      </c>
      <c r="C96" s="22" t="s">
        <v>1242</v>
      </c>
      <c r="D96" s="22" t="s">
        <v>1242</v>
      </c>
      <c r="E96" s="2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21"/>
      <c r="B97" s="22" t="s">
        <v>1243</v>
      </c>
      <c r="C97" s="22" t="s">
        <v>1244</v>
      </c>
      <c r="D97" s="22" t="s">
        <v>1244</v>
      </c>
      <c r="E97" s="2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21"/>
      <c r="B98" s="22" t="s">
        <v>1245</v>
      </c>
      <c r="C98" s="22" t="s">
        <v>1244</v>
      </c>
      <c r="D98" s="22" t="s">
        <v>1244</v>
      </c>
      <c r="E98" s="2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21"/>
      <c r="B99" s="22" t="s">
        <v>1246</v>
      </c>
      <c r="C99" s="22" t="s">
        <v>1247</v>
      </c>
      <c r="D99" s="22" t="s">
        <v>1247</v>
      </c>
      <c r="E99" s="2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21"/>
      <c r="B100" s="22" t="s">
        <v>1248</v>
      </c>
      <c r="C100" s="22" t="s">
        <v>1097</v>
      </c>
      <c r="D100" s="22" t="s">
        <v>1097</v>
      </c>
      <c r="E100" s="2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21"/>
      <c r="B101" s="22" t="s">
        <v>1249</v>
      </c>
      <c r="C101" s="22" t="s">
        <v>1250</v>
      </c>
      <c r="D101" s="22" t="s">
        <v>1250</v>
      </c>
      <c r="E101" s="2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1"/>
      <c r="B102" s="22" t="s">
        <v>1251</v>
      </c>
      <c r="C102" s="22" t="s">
        <v>1252</v>
      </c>
      <c r="D102" s="22" t="s">
        <v>1252</v>
      </c>
      <c r="E102" s="2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21"/>
      <c r="B103" s="22" t="s">
        <v>1253</v>
      </c>
      <c r="C103" s="22" t="s">
        <v>1093</v>
      </c>
      <c r="D103" s="22" t="s">
        <v>1093</v>
      </c>
      <c r="E103" s="2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21"/>
      <c r="B104" s="22" t="s">
        <v>1254</v>
      </c>
      <c r="C104" s="22" t="s">
        <v>1095</v>
      </c>
      <c r="D104" s="22" t="s">
        <v>1095</v>
      </c>
      <c r="E104" s="2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21"/>
      <c r="B105" s="22" t="s">
        <v>1255</v>
      </c>
      <c r="C105" s="22" t="s">
        <v>1256</v>
      </c>
      <c r="D105" s="22" t="s">
        <v>1256</v>
      </c>
      <c r="E105" s="2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21"/>
      <c r="B106" s="22" t="s">
        <v>1257</v>
      </c>
      <c r="C106" s="22" t="s">
        <v>1187</v>
      </c>
      <c r="D106" s="22" t="s">
        <v>1187</v>
      </c>
      <c r="E106" s="2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1"/>
      <c r="B107" s="22" t="s">
        <v>1258</v>
      </c>
      <c r="C107" s="22" t="s">
        <v>1259</v>
      </c>
      <c r="D107" s="22" t="s">
        <v>1259</v>
      </c>
      <c r="E107" s="2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1"/>
      <c r="B108" s="22" t="s">
        <v>1260</v>
      </c>
      <c r="C108" s="22" t="s">
        <v>1261</v>
      </c>
      <c r="D108" s="22" t="s">
        <v>1261</v>
      </c>
      <c r="E108" s="2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23" t="s">
        <v>1262</v>
      </c>
      <c r="B109" s="24" t="s">
        <v>1263</v>
      </c>
      <c r="C109" s="24" t="s">
        <v>1165</v>
      </c>
      <c r="D109" s="24" t="s">
        <v>1165</v>
      </c>
      <c r="E109" s="23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21"/>
      <c r="B110" s="24" t="s">
        <v>1264</v>
      </c>
      <c r="C110" s="24" t="s">
        <v>1167</v>
      </c>
      <c r="D110" s="24" t="s">
        <v>1167</v>
      </c>
      <c r="E110" s="2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21"/>
      <c r="B111" s="24" t="s">
        <v>1265</v>
      </c>
      <c r="C111" s="24" t="s">
        <v>1201</v>
      </c>
      <c r="D111" s="24" t="s">
        <v>1201</v>
      </c>
      <c r="E111" s="2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23" t="s">
        <v>1262</v>
      </c>
      <c r="B112" s="24" t="s">
        <v>1266</v>
      </c>
      <c r="C112" s="24" t="s">
        <v>1267</v>
      </c>
      <c r="D112" s="24" t="s">
        <v>1267</v>
      </c>
      <c r="E112" s="23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3"/>
      <c r="B113" s="24" t="s">
        <v>1268</v>
      </c>
      <c r="C113" s="24" t="s">
        <v>1269</v>
      </c>
      <c r="D113" s="24" t="s">
        <v>1269</v>
      </c>
      <c r="E113" s="23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23"/>
      <c r="B114" s="24" t="s">
        <v>1270</v>
      </c>
      <c r="C114" s="24" t="s">
        <v>1271</v>
      </c>
      <c r="D114" s="24" t="s">
        <v>1271</v>
      </c>
      <c r="E114" s="23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23"/>
      <c r="B115" s="24" t="s">
        <v>1272</v>
      </c>
      <c r="C115" s="24" t="s">
        <v>1273</v>
      </c>
      <c r="D115" s="24" t="s">
        <v>1273</v>
      </c>
      <c r="E115" s="23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23"/>
      <c r="B116" s="24" t="s">
        <v>1274</v>
      </c>
      <c r="C116" s="24" t="s">
        <v>1275</v>
      </c>
      <c r="D116" s="24" t="s">
        <v>1275</v>
      </c>
      <c r="E116" s="23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23"/>
      <c r="B117" s="24" t="s">
        <v>1276</v>
      </c>
      <c r="C117" s="24" t="s">
        <v>1277</v>
      </c>
      <c r="D117" s="24" t="s">
        <v>1277</v>
      </c>
      <c r="E117" s="23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23"/>
      <c r="B118" s="24" t="s">
        <v>1278</v>
      </c>
      <c r="C118" s="24" t="s">
        <v>1277</v>
      </c>
      <c r="D118" s="24" t="s">
        <v>1279</v>
      </c>
      <c r="E118" s="23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23"/>
      <c r="B119" s="24" t="s">
        <v>1280</v>
      </c>
      <c r="C119" s="24" t="s">
        <v>1277</v>
      </c>
      <c r="D119" s="24" t="s">
        <v>1279</v>
      </c>
      <c r="E119" s="23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23"/>
      <c r="B120" s="24" t="s">
        <v>1281</v>
      </c>
      <c r="C120" s="24" t="s">
        <v>1277</v>
      </c>
      <c r="D120" s="24" t="s">
        <v>1103</v>
      </c>
      <c r="E120" s="23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3"/>
      <c r="B121" s="24" t="s">
        <v>1282</v>
      </c>
      <c r="C121" s="24" t="s">
        <v>1277</v>
      </c>
      <c r="D121" s="24" t="s">
        <v>1103</v>
      </c>
      <c r="E121" s="23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23"/>
      <c r="B122" s="24" t="s">
        <v>1283</v>
      </c>
      <c r="C122" s="24" t="s">
        <v>1277</v>
      </c>
      <c r="D122" s="24" t="s">
        <v>1284</v>
      </c>
      <c r="E122" s="23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23"/>
      <c r="B123" s="24" t="s">
        <v>1285</v>
      </c>
      <c r="C123" s="24" t="s">
        <v>1277</v>
      </c>
      <c r="D123" s="24" t="s">
        <v>1286</v>
      </c>
      <c r="E123" s="23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23"/>
      <c r="B124" s="24" t="s">
        <v>1287</v>
      </c>
      <c r="C124" s="24" t="s">
        <v>1277</v>
      </c>
      <c r="D124" s="24" t="s">
        <v>1288</v>
      </c>
      <c r="E124" s="23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23"/>
      <c r="B125" s="24" t="s">
        <v>1289</v>
      </c>
      <c r="C125" s="24" t="s">
        <v>1277</v>
      </c>
      <c r="D125" s="24" t="s">
        <v>1290</v>
      </c>
      <c r="E125" s="23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23"/>
      <c r="B126" s="24" t="s">
        <v>1291</v>
      </c>
      <c r="C126" s="24" t="s">
        <v>1277</v>
      </c>
      <c r="D126" s="24" t="s">
        <v>1290</v>
      </c>
      <c r="E126" s="23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23"/>
      <c r="B127" s="24" t="s">
        <v>1292</v>
      </c>
      <c r="C127" s="24" t="s">
        <v>1277</v>
      </c>
      <c r="D127" s="24" t="s">
        <v>1293</v>
      </c>
      <c r="E127" s="23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23"/>
      <c r="B128" s="24" t="s">
        <v>1294</v>
      </c>
      <c r="C128" s="24" t="s">
        <v>1277</v>
      </c>
      <c r="D128" s="24" t="s">
        <v>1279</v>
      </c>
      <c r="E128" s="23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23"/>
      <c r="B129" s="24" t="s">
        <v>1295</v>
      </c>
      <c r="C129" s="24" t="s">
        <v>1277</v>
      </c>
      <c r="D129" s="24" t="s">
        <v>1279</v>
      </c>
      <c r="E129" s="23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23"/>
      <c r="B130" s="24" t="s">
        <v>1296</v>
      </c>
      <c r="C130" s="24" t="s">
        <v>1277</v>
      </c>
      <c r="D130" s="24" t="s">
        <v>1279</v>
      </c>
      <c r="E130" s="23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23"/>
      <c r="B131" s="24" t="s">
        <v>1297</v>
      </c>
      <c r="C131" s="24" t="s">
        <v>1277</v>
      </c>
      <c r="D131" s="24" t="s">
        <v>1298</v>
      </c>
      <c r="E131" s="23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23"/>
      <c r="B132" s="24" t="s">
        <v>1299</v>
      </c>
      <c r="C132" s="24" t="s">
        <v>1277</v>
      </c>
      <c r="D132" s="24" t="s">
        <v>1300</v>
      </c>
      <c r="E132" s="23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23"/>
      <c r="B133" s="24" t="s">
        <v>1301</v>
      </c>
      <c r="C133" s="24" t="s">
        <v>1302</v>
      </c>
      <c r="D133" s="24" t="s">
        <v>1302</v>
      </c>
      <c r="E133" s="23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3"/>
      <c r="B134" s="24" t="s">
        <v>1303</v>
      </c>
      <c r="C134" s="24" t="s">
        <v>1302</v>
      </c>
      <c r="D134" s="24" t="s">
        <v>1302</v>
      </c>
      <c r="E134" s="23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23"/>
      <c r="B135" s="24" t="s">
        <v>1304</v>
      </c>
      <c r="C135" s="24" t="s">
        <v>1163</v>
      </c>
      <c r="D135" s="24" t="s">
        <v>1163</v>
      </c>
      <c r="E135" s="23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23"/>
      <c r="B136" s="24" t="s">
        <v>1305</v>
      </c>
      <c r="C136" s="24" t="s">
        <v>1099</v>
      </c>
      <c r="D136" s="24" t="s">
        <v>1099</v>
      </c>
      <c r="E136" s="23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23"/>
      <c r="B137" s="24" t="s">
        <v>1306</v>
      </c>
      <c r="C137" s="24" t="s">
        <v>1307</v>
      </c>
      <c r="D137" s="24" t="s">
        <v>1307</v>
      </c>
      <c r="E137" s="23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23"/>
      <c r="B138" s="24" t="s">
        <v>1308</v>
      </c>
      <c r="C138" s="24" t="s">
        <v>1307</v>
      </c>
      <c r="D138" s="24" t="s">
        <v>1307</v>
      </c>
      <c r="E138" s="23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23"/>
      <c r="B139" s="24" t="s">
        <v>1309</v>
      </c>
      <c r="C139" s="24" t="s">
        <v>1310</v>
      </c>
      <c r="D139" s="24" t="s">
        <v>1310</v>
      </c>
      <c r="E139" s="23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23"/>
      <c r="B140" s="24" t="s">
        <v>1311</v>
      </c>
      <c r="C140" s="24" t="s">
        <v>1310</v>
      </c>
      <c r="D140" s="24" t="s">
        <v>1310</v>
      </c>
      <c r="E140" s="23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23"/>
      <c r="B141" s="24" t="s">
        <v>1312</v>
      </c>
      <c r="C141" s="24" t="s">
        <v>1154</v>
      </c>
      <c r="D141" s="24" t="s">
        <v>1313</v>
      </c>
      <c r="E141" s="23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23"/>
      <c r="B142" s="24" t="s">
        <v>1314</v>
      </c>
      <c r="C142" s="24" t="s">
        <v>1315</v>
      </c>
      <c r="D142" s="24" t="s">
        <v>1316</v>
      </c>
      <c r="E142" s="23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23"/>
      <c r="B143" s="24" t="s">
        <v>1317</v>
      </c>
      <c r="C143" s="24" t="s">
        <v>1318</v>
      </c>
      <c r="D143" s="24" t="s">
        <v>1318</v>
      </c>
      <c r="E143" s="23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23"/>
      <c r="B144" s="24" t="s">
        <v>1319</v>
      </c>
      <c r="C144" s="24" t="s">
        <v>1320</v>
      </c>
      <c r="D144" s="24" t="s">
        <v>1320</v>
      </c>
      <c r="E144" s="23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23"/>
      <c r="B145" s="24" t="s">
        <v>1321</v>
      </c>
      <c r="C145" s="24" t="s">
        <v>1154</v>
      </c>
      <c r="D145" s="24" t="s">
        <v>1154</v>
      </c>
      <c r="E145" s="23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23"/>
      <c r="B146" s="24" t="s">
        <v>1322</v>
      </c>
      <c r="C146" s="24" t="s">
        <v>1189</v>
      </c>
      <c r="D146" s="24" t="s">
        <v>1189</v>
      </c>
      <c r="E146" s="23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23"/>
      <c r="B147" s="24" t="s">
        <v>1323</v>
      </c>
      <c r="C147" s="24" t="s">
        <v>1324</v>
      </c>
      <c r="D147" s="24" t="s">
        <v>1324</v>
      </c>
      <c r="E147" s="23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23"/>
      <c r="B148" s="24" t="s">
        <v>1325</v>
      </c>
      <c r="C148" s="24" t="s">
        <v>1095</v>
      </c>
      <c r="D148" s="24" t="s">
        <v>1095</v>
      </c>
      <c r="E148" s="23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23"/>
      <c r="B149" s="24" t="s">
        <v>1326</v>
      </c>
      <c r="C149" s="24" t="s">
        <v>1124</v>
      </c>
      <c r="D149" s="24" t="s">
        <v>1124</v>
      </c>
      <c r="E149" s="23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23"/>
      <c r="B150" s="24" t="s">
        <v>1327</v>
      </c>
      <c r="C150" s="24" t="s">
        <v>1201</v>
      </c>
      <c r="D150" s="24" t="s">
        <v>1201</v>
      </c>
      <c r="E150" s="23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23"/>
      <c r="B151" s="24" t="s">
        <v>1328</v>
      </c>
      <c r="C151" s="24" t="s">
        <v>1329</v>
      </c>
      <c r="D151" s="24" t="s">
        <v>1329</v>
      </c>
      <c r="E151" s="23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23"/>
      <c r="B152" s="24" t="s">
        <v>1330</v>
      </c>
      <c r="C152" s="24" t="s">
        <v>1331</v>
      </c>
      <c r="D152" s="24" t="s">
        <v>1331</v>
      </c>
      <c r="E152" s="23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23"/>
      <c r="B153" s="24" t="s">
        <v>1332</v>
      </c>
      <c r="C153" s="24" t="s">
        <v>1105</v>
      </c>
      <c r="D153" s="24" t="s">
        <v>1105</v>
      </c>
      <c r="E153" s="23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23"/>
      <c r="B154" s="24" t="s">
        <v>1333</v>
      </c>
      <c r="C154" s="24" t="s">
        <v>1124</v>
      </c>
      <c r="D154" s="24" t="s">
        <v>1124</v>
      </c>
      <c r="E154" s="23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23"/>
      <c r="B155" s="24" t="s">
        <v>1334</v>
      </c>
      <c r="C155" s="24" t="s">
        <v>1335</v>
      </c>
      <c r="D155" s="24" t="s">
        <v>1335</v>
      </c>
      <c r="E155" s="23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23"/>
      <c r="B156" s="24" t="s">
        <v>1336</v>
      </c>
      <c r="C156" s="24" t="s">
        <v>1099</v>
      </c>
      <c r="D156" s="24" t="s">
        <v>1099</v>
      </c>
      <c r="E156" s="23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23"/>
      <c r="B157" s="24" t="s">
        <v>1337</v>
      </c>
      <c r="C157" s="24" t="s">
        <v>1290</v>
      </c>
      <c r="D157" s="24" t="s">
        <v>1290</v>
      </c>
      <c r="E157" s="23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23"/>
      <c r="B158" s="24" t="s">
        <v>1338</v>
      </c>
      <c r="C158" s="24" t="s">
        <v>1103</v>
      </c>
      <c r="D158" s="24" t="s">
        <v>1103</v>
      </c>
      <c r="E158" s="23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23"/>
      <c r="B159" s="24" t="s">
        <v>1339</v>
      </c>
      <c r="C159" s="24" t="s">
        <v>1340</v>
      </c>
      <c r="D159" s="24" t="s">
        <v>1340</v>
      </c>
      <c r="E159" s="23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23"/>
      <c r="B160" s="24" t="s">
        <v>1341</v>
      </c>
      <c r="C160" s="24" t="s">
        <v>1342</v>
      </c>
      <c r="D160" s="24" t="s">
        <v>1342</v>
      </c>
      <c r="E160" s="23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23"/>
      <c r="B161" s="24" t="s">
        <v>1343</v>
      </c>
      <c r="C161" s="24" t="s">
        <v>1342</v>
      </c>
      <c r="D161" s="24" t="s">
        <v>1342</v>
      </c>
      <c r="E161" s="23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23"/>
      <c r="B162" s="24" t="s">
        <v>1344</v>
      </c>
      <c r="C162" s="24" t="s">
        <v>1290</v>
      </c>
      <c r="D162" s="24" t="s">
        <v>1290</v>
      </c>
      <c r="E162" s="23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23"/>
      <c r="B163" s="24" t="s">
        <v>1345</v>
      </c>
      <c r="C163" s="24" t="s">
        <v>1146</v>
      </c>
      <c r="D163" s="24" t="s">
        <v>1146</v>
      </c>
      <c r="E163" s="23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23"/>
      <c r="B164" s="24" t="s">
        <v>1346</v>
      </c>
      <c r="C164" s="24" t="s">
        <v>1132</v>
      </c>
      <c r="D164" s="24" t="s">
        <v>1132</v>
      </c>
      <c r="E164" s="23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23"/>
      <c r="B165" s="24" t="s">
        <v>1347</v>
      </c>
      <c r="C165" s="24" t="s">
        <v>1167</v>
      </c>
      <c r="D165" s="24" t="s">
        <v>1167</v>
      </c>
      <c r="E165" s="23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23"/>
      <c r="B166" s="24" t="s">
        <v>1348</v>
      </c>
      <c r="C166" s="24" t="s">
        <v>1335</v>
      </c>
      <c r="D166" s="24" t="s">
        <v>1335</v>
      </c>
      <c r="E166" s="23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23"/>
      <c r="B167" s="24" t="s">
        <v>1349</v>
      </c>
      <c r="C167" s="24" t="s">
        <v>1165</v>
      </c>
      <c r="D167" s="24" t="s">
        <v>1165</v>
      </c>
      <c r="E167" s="23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23"/>
      <c r="B168" s="24" t="s">
        <v>1350</v>
      </c>
      <c r="C168" s="24" t="s">
        <v>1201</v>
      </c>
      <c r="D168" s="24" t="s">
        <v>1201</v>
      </c>
      <c r="E168" s="23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23"/>
      <c r="B169" s="24" t="s">
        <v>1351</v>
      </c>
      <c r="C169" s="24" t="s">
        <v>1148</v>
      </c>
      <c r="D169" s="24" t="s">
        <v>1148</v>
      </c>
      <c r="E169" s="23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23"/>
      <c r="B170" s="24" t="s">
        <v>1352</v>
      </c>
      <c r="C170" s="24" t="s">
        <v>1150</v>
      </c>
      <c r="D170" s="24" t="s">
        <v>1150</v>
      </c>
      <c r="E170" s="23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23"/>
      <c r="B171" s="24" t="s">
        <v>1353</v>
      </c>
      <c r="C171" s="24" t="s">
        <v>1354</v>
      </c>
      <c r="D171" s="24" t="s">
        <v>1354</v>
      </c>
      <c r="E171" s="23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23"/>
      <c r="B172" s="24" t="s">
        <v>1355</v>
      </c>
      <c r="C172" s="24" t="s">
        <v>1237</v>
      </c>
      <c r="D172" s="24" t="s">
        <v>1237</v>
      </c>
      <c r="E172" s="23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23"/>
      <c r="B173" s="24" t="s">
        <v>1356</v>
      </c>
      <c r="C173" s="24" t="s">
        <v>1357</v>
      </c>
      <c r="D173" s="24" t="s">
        <v>1357</v>
      </c>
      <c r="E173" s="23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23"/>
      <c r="B174" s="24" t="s">
        <v>1358</v>
      </c>
      <c r="C174" s="24" t="s">
        <v>1302</v>
      </c>
      <c r="D174" s="24" t="s">
        <v>1302</v>
      </c>
      <c r="E174" s="23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23"/>
      <c r="B175" s="24" t="s">
        <v>1359</v>
      </c>
      <c r="C175" s="24" t="s">
        <v>1302</v>
      </c>
      <c r="D175" s="24" t="s">
        <v>1302</v>
      </c>
      <c r="E175" s="23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23"/>
      <c r="B176" s="24" t="s">
        <v>1360</v>
      </c>
      <c r="C176" s="24" t="s">
        <v>1361</v>
      </c>
      <c r="D176" s="24" t="s">
        <v>1361</v>
      </c>
      <c r="E176" s="23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23"/>
      <c r="B177" s="24" t="s">
        <v>1362</v>
      </c>
      <c r="C177" s="24" t="s">
        <v>1335</v>
      </c>
      <c r="D177" s="24" t="s">
        <v>1335</v>
      </c>
      <c r="E177" s="23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23"/>
      <c r="B178" s="24" t="s">
        <v>1363</v>
      </c>
      <c r="C178" s="24" t="s">
        <v>1165</v>
      </c>
      <c r="D178" s="24" t="s">
        <v>1165</v>
      </c>
      <c r="E178" s="23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23"/>
      <c r="B179" s="24" t="s">
        <v>1364</v>
      </c>
      <c r="C179" s="24" t="s">
        <v>1256</v>
      </c>
      <c r="D179" s="24" t="s">
        <v>1256</v>
      </c>
      <c r="E179" s="23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23"/>
      <c r="B180" s="24" t="s">
        <v>1365</v>
      </c>
      <c r="C180" s="24" t="s">
        <v>1366</v>
      </c>
      <c r="D180" s="24" t="s">
        <v>1366</v>
      </c>
      <c r="E180" s="23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23"/>
      <c r="B181" s="24" t="s">
        <v>1367</v>
      </c>
      <c r="C181" s="24" t="s">
        <v>1368</v>
      </c>
      <c r="D181" s="24" t="s">
        <v>1368</v>
      </c>
      <c r="E181" s="23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23"/>
      <c r="B182" s="24" t="s">
        <v>1369</v>
      </c>
      <c r="C182" s="24" t="s">
        <v>1370</v>
      </c>
      <c r="D182" s="24" t="s">
        <v>1370</v>
      </c>
      <c r="E182" s="23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23"/>
      <c r="B183" s="24" t="s">
        <v>1371</v>
      </c>
      <c r="C183" s="24" t="s">
        <v>1370</v>
      </c>
      <c r="D183" s="24" t="s">
        <v>1370</v>
      </c>
      <c r="E183" s="23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23"/>
      <c r="B184" s="24" t="s">
        <v>1372</v>
      </c>
      <c r="C184" s="24" t="s">
        <v>1293</v>
      </c>
      <c r="D184" s="24" t="s">
        <v>1293</v>
      </c>
      <c r="E184" s="23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23"/>
      <c r="B185" s="24" t="s">
        <v>1373</v>
      </c>
      <c r="C185" s="24" t="s">
        <v>1307</v>
      </c>
      <c r="D185" s="24" t="s">
        <v>1307</v>
      </c>
      <c r="E185" s="23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23"/>
      <c r="B186" s="24" t="s">
        <v>1374</v>
      </c>
      <c r="C186" s="24" t="s">
        <v>1307</v>
      </c>
      <c r="D186" s="24" t="s">
        <v>1307</v>
      </c>
      <c r="E186" s="23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23"/>
      <c r="B187" s="24" t="s">
        <v>1375</v>
      </c>
      <c r="C187" s="24" t="s">
        <v>1154</v>
      </c>
      <c r="D187" s="24" t="s">
        <v>1154</v>
      </c>
      <c r="E187" s="23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23"/>
      <c r="B188" s="24" t="s">
        <v>1376</v>
      </c>
      <c r="C188" s="24" t="s">
        <v>1189</v>
      </c>
      <c r="D188" s="24" t="s">
        <v>1189</v>
      </c>
      <c r="E188" s="23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23"/>
      <c r="B189" s="24" t="s">
        <v>1377</v>
      </c>
      <c r="C189" s="24" t="s">
        <v>1378</v>
      </c>
      <c r="D189" s="24" t="s">
        <v>1379</v>
      </c>
      <c r="E189" s="23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23"/>
      <c r="B190" s="24" t="s">
        <v>1380</v>
      </c>
      <c r="C190" s="24" t="s">
        <v>1302</v>
      </c>
      <c r="D190" s="24" t="s">
        <v>1381</v>
      </c>
      <c r="E190" s="23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23"/>
      <c r="B191" s="24" t="s">
        <v>1382</v>
      </c>
      <c r="C191" s="24" t="s">
        <v>1381</v>
      </c>
      <c r="D191" s="24" t="s">
        <v>1381</v>
      </c>
      <c r="E191" s="23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23"/>
      <c r="B192" s="24" t="s">
        <v>1383</v>
      </c>
      <c r="C192" s="24" t="s">
        <v>1384</v>
      </c>
      <c r="D192" s="24" t="s">
        <v>1384</v>
      </c>
      <c r="E192" s="23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23"/>
      <c r="B193" s="24" t="s">
        <v>1385</v>
      </c>
      <c r="C193" s="24" t="s">
        <v>1384</v>
      </c>
      <c r="D193" s="24" t="s">
        <v>1384</v>
      </c>
      <c r="E193" s="23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23"/>
      <c r="B194" s="24" t="s">
        <v>1386</v>
      </c>
      <c r="C194" s="24" t="s">
        <v>1387</v>
      </c>
      <c r="D194" s="24" t="s">
        <v>1387</v>
      </c>
      <c r="E194" s="23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23"/>
      <c r="B195" s="24" t="s">
        <v>1388</v>
      </c>
      <c r="C195" s="24" t="s">
        <v>1302</v>
      </c>
      <c r="D195" s="24" t="s">
        <v>1381</v>
      </c>
      <c r="E195" s="23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23"/>
      <c r="B196" s="24" t="s">
        <v>1389</v>
      </c>
      <c r="C196" s="24" t="s">
        <v>1381</v>
      </c>
      <c r="D196" s="24" t="s">
        <v>1381</v>
      </c>
      <c r="E196" s="23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23"/>
      <c r="B197" s="24" t="s">
        <v>1390</v>
      </c>
      <c r="C197" s="24" t="s">
        <v>1384</v>
      </c>
      <c r="D197" s="24" t="s">
        <v>1384</v>
      </c>
      <c r="E197" s="23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23"/>
      <c r="B198" s="24" t="s">
        <v>1391</v>
      </c>
      <c r="C198" s="24" t="s">
        <v>1384</v>
      </c>
      <c r="D198" s="24" t="s">
        <v>1384</v>
      </c>
      <c r="E198" s="23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23"/>
      <c r="B199" s="24" t="s">
        <v>1392</v>
      </c>
      <c r="C199" s="24" t="s">
        <v>1387</v>
      </c>
      <c r="D199" s="24" t="s">
        <v>1387</v>
      </c>
      <c r="E199" s="23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23"/>
      <c r="B200" s="24" t="s">
        <v>1393</v>
      </c>
      <c r="C200" s="24" t="s">
        <v>1366</v>
      </c>
      <c r="D200" s="24" t="s">
        <v>1366</v>
      </c>
      <c r="E200" s="23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23"/>
      <c r="B201" s="24" t="s">
        <v>1394</v>
      </c>
      <c r="C201" s="24" t="s">
        <v>1368</v>
      </c>
      <c r="D201" s="24" t="s">
        <v>1368</v>
      </c>
      <c r="E201" s="23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23"/>
      <c r="B202" s="24" t="s">
        <v>1395</v>
      </c>
      <c r="C202" s="24" t="s">
        <v>1203</v>
      </c>
      <c r="D202" s="24" t="s">
        <v>1203</v>
      </c>
      <c r="E202" s="23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23"/>
      <c r="B203" s="24" t="s">
        <v>1396</v>
      </c>
      <c r="C203" s="24" t="s">
        <v>1203</v>
      </c>
      <c r="D203" s="24" t="s">
        <v>1203</v>
      </c>
      <c r="E203" s="23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23"/>
      <c r="B204" s="24" t="s">
        <v>1397</v>
      </c>
      <c r="C204" s="24" t="s">
        <v>1398</v>
      </c>
      <c r="D204" s="24" t="s">
        <v>1398</v>
      </c>
      <c r="E204" s="23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23"/>
      <c r="B205" s="24" t="s">
        <v>1399</v>
      </c>
      <c r="C205" s="24" t="s">
        <v>1198</v>
      </c>
      <c r="D205" s="24" t="s">
        <v>1198</v>
      </c>
      <c r="E205" s="23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23"/>
      <c r="B206" s="24" t="s">
        <v>1400</v>
      </c>
      <c r="C206" s="24" t="s">
        <v>1163</v>
      </c>
      <c r="D206" s="24" t="s">
        <v>1163</v>
      </c>
      <c r="E206" s="23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23"/>
      <c r="B207" s="24" t="s">
        <v>1401</v>
      </c>
      <c r="C207" s="24" t="s">
        <v>1402</v>
      </c>
      <c r="D207" s="24" t="s">
        <v>1402</v>
      </c>
      <c r="E207" s="23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23"/>
      <c r="B208" s="24" t="s">
        <v>1403</v>
      </c>
      <c r="C208" s="24" t="s">
        <v>1099</v>
      </c>
      <c r="D208" s="24" t="s">
        <v>1099</v>
      </c>
      <c r="E208" s="23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23"/>
      <c r="B209" s="24" t="s">
        <v>1404</v>
      </c>
      <c r="C209" s="24" t="s">
        <v>1101</v>
      </c>
      <c r="D209" s="24" t="s">
        <v>1101</v>
      </c>
      <c r="E209" s="23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23"/>
      <c r="B210" s="24" t="s">
        <v>1405</v>
      </c>
      <c r="C210" s="24" t="s">
        <v>1406</v>
      </c>
      <c r="D210" s="24" t="s">
        <v>1406</v>
      </c>
      <c r="E210" s="23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23"/>
      <c r="B211" s="24" t="s">
        <v>1407</v>
      </c>
      <c r="C211" s="24" t="s">
        <v>1335</v>
      </c>
      <c r="D211" s="24" t="s">
        <v>1335</v>
      </c>
      <c r="E211" s="23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23"/>
      <c r="B212" s="24" t="s">
        <v>1408</v>
      </c>
      <c r="C212" s="24" t="s">
        <v>1165</v>
      </c>
      <c r="D212" s="24" t="s">
        <v>1165</v>
      </c>
      <c r="E212" s="23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23"/>
      <c r="B213" s="24" t="s">
        <v>1409</v>
      </c>
      <c r="C213" s="24" t="s">
        <v>1189</v>
      </c>
      <c r="D213" s="24" t="s">
        <v>1189</v>
      </c>
      <c r="E213" s="23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23"/>
      <c r="B214" s="24" t="s">
        <v>1410</v>
      </c>
      <c r="C214" s="24" t="s">
        <v>1124</v>
      </c>
      <c r="D214" s="24" t="s">
        <v>1124</v>
      </c>
      <c r="E214" s="23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23"/>
      <c r="B215" s="24" t="s">
        <v>1411</v>
      </c>
      <c r="C215" s="24" t="s">
        <v>1335</v>
      </c>
      <c r="D215" s="24" t="s">
        <v>1335</v>
      </c>
      <c r="E215" s="23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23"/>
      <c r="B216" s="24" t="s">
        <v>1412</v>
      </c>
      <c r="C216" s="24" t="s">
        <v>1189</v>
      </c>
      <c r="D216" s="24" t="s">
        <v>1189</v>
      </c>
      <c r="E216" s="23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23"/>
      <c r="B217" s="24" t="s">
        <v>1413</v>
      </c>
      <c r="C217" s="24" t="s">
        <v>1414</v>
      </c>
      <c r="D217" s="24" t="s">
        <v>1414</v>
      </c>
      <c r="E217" s="23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23"/>
      <c r="B218" s="24" t="s">
        <v>1415</v>
      </c>
      <c r="C218" s="24" t="s">
        <v>1414</v>
      </c>
      <c r="D218" s="24" t="s">
        <v>1414</v>
      </c>
      <c r="E218" s="23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23"/>
      <c r="B219" s="24" t="s">
        <v>1416</v>
      </c>
      <c r="C219" s="24" t="s">
        <v>1417</v>
      </c>
      <c r="D219" s="24" t="s">
        <v>1417</v>
      </c>
      <c r="E219" s="23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23"/>
      <c r="B220" s="24" t="s">
        <v>1418</v>
      </c>
      <c r="C220" s="24" t="s">
        <v>1419</v>
      </c>
      <c r="D220" s="24" t="s">
        <v>1419</v>
      </c>
      <c r="E220" s="23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23"/>
      <c r="B221" s="24" t="s">
        <v>1420</v>
      </c>
      <c r="C221" s="24" t="s">
        <v>1340</v>
      </c>
      <c r="D221" s="24" t="s">
        <v>1340</v>
      </c>
      <c r="E221" s="23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23"/>
      <c r="B222" s="24" t="s">
        <v>1421</v>
      </c>
      <c r="C222" s="24" t="s">
        <v>1340</v>
      </c>
      <c r="D222" s="24" t="s">
        <v>1340</v>
      </c>
      <c r="E222" s="23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23"/>
      <c r="B223" s="24" t="s">
        <v>1422</v>
      </c>
      <c r="C223" s="24" t="s">
        <v>1384</v>
      </c>
      <c r="D223" s="24" t="s">
        <v>1384</v>
      </c>
      <c r="E223" s="23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23"/>
      <c r="B224" s="24" t="s">
        <v>1423</v>
      </c>
      <c r="C224" s="24" t="s">
        <v>1424</v>
      </c>
      <c r="D224" s="24" t="s">
        <v>1424</v>
      </c>
      <c r="E224" s="23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23"/>
      <c r="B225" s="24" t="s">
        <v>1425</v>
      </c>
      <c r="C225" s="24" t="s">
        <v>1424</v>
      </c>
      <c r="D225" s="24" t="s">
        <v>1424</v>
      </c>
      <c r="E225" s="23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23"/>
      <c r="B226" s="24" t="s">
        <v>1426</v>
      </c>
      <c r="C226" s="24" t="s">
        <v>1384</v>
      </c>
      <c r="D226" s="24" t="s">
        <v>1384</v>
      </c>
      <c r="E226" s="23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23"/>
      <c r="B227" s="24" t="s">
        <v>1427</v>
      </c>
      <c r="C227" s="24" t="s">
        <v>1428</v>
      </c>
      <c r="D227" s="24" t="s">
        <v>1428</v>
      </c>
      <c r="E227" s="23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23"/>
      <c r="B228" s="24" t="s">
        <v>1429</v>
      </c>
      <c r="C228" s="24" t="s">
        <v>1428</v>
      </c>
      <c r="D228" s="24" t="s">
        <v>1428</v>
      </c>
      <c r="E228" s="23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23"/>
      <c r="B229" s="24" t="s">
        <v>1430</v>
      </c>
      <c r="C229" s="24" t="s">
        <v>1431</v>
      </c>
      <c r="D229" s="24" t="s">
        <v>1431</v>
      </c>
      <c r="E229" s="23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23"/>
      <c r="B230" s="24" t="s">
        <v>1432</v>
      </c>
      <c r="C230" s="24" t="s">
        <v>1298</v>
      </c>
      <c r="D230" s="24" t="s">
        <v>1298</v>
      </c>
      <c r="E230" s="23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23"/>
      <c r="B231" s="24" t="s">
        <v>1433</v>
      </c>
      <c r="C231" s="24" t="s">
        <v>1298</v>
      </c>
      <c r="D231" s="24" t="s">
        <v>1298</v>
      </c>
      <c r="E231" s="23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23"/>
      <c r="B232" s="24" t="s">
        <v>1434</v>
      </c>
      <c r="C232" s="24" t="s">
        <v>1435</v>
      </c>
      <c r="D232" s="24" t="s">
        <v>1435</v>
      </c>
      <c r="E232" s="23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23"/>
      <c r="B233" s="24" t="s">
        <v>1436</v>
      </c>
      <c r="C233" s="24" t="s">
        <v>1342</v>
      </c>
      <c r="D233" s="24" t="s">
        <v>1342</v>
      </c>
      <c r="E233" s="23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23"/>
      <c r="B234" s="24" t="s">
        <v>1437</v>
      </c>
      <c r="C234" s="24" t="s">
        <v>1342</v>
      </c>
      <c r="D234" s="24" t="s">
        <v>1342</v>
      </c>
      <c r="E234" s="23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23"/>
      <c r="B235" s="24" t="s">
        <v>1438</v>
      </c>
      <c r="C235" s="24" t="s">
        <v>1439</v>
      </c>
      <c r="D235" s="24" t="s">
        <v>1439</v>
      </c>
      <c r="E235" s="23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23"/>
      <c r="B236" s="24" t="s">
        <v>1440</v>
      </c>
      <c r="C236" s="24" t="s">
        <v>1095</v>
      </c>
      <c r="D236" s="24" t="s">
        <v>1095</v>
      </c>
      <c r="E236" s="23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23"/>
      <c r="B237" s="24" t="s">
        <v>1441</v>
      </c>
      <c r="C237" s="24" t="s">
        <v>1124</v>
      </c>
      <c r="D237" s="24" t="s">
        <v>1124</v>
      </c>
      <c r="E237" s="23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23"/>
      <c r="B238" s="24" t="s">
        <v>1442</v>
      </c>
      <c r="C238" s="24" t="s">
        <v>1443</v>
      </c>
      <c r="D238" s="24" t="s">
        <v>1443</v>
      </c>
      <c r="E238" s="23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23"/>
      <c r="B239" s="24" t="s">
        <v>1444</v>
      </c>
      <c r="C239" s="24" t="s">
        <v>1445</v>
      </c>
      <c r="D239" s="24" t="s">
        <v>1439</v>
      </c>
      <c r="E239" s="23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23"/>
      <c r="B240" s="24" t="s">
        <v>1446</v>
      </c>
      <c r="C240" s="24" t="s">
        <v>1361</v>
      </c>
      <c r="D240" s="24" t="s">
        <v>1439</v>
      </c>
      <c r="E240" s="23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23"/>
      <c r="B241" s="24" t="s">
        <v>1447</v>
      </c>
      <c r="C241" s="24" t="s">
        <v>1448</v>
      </c>
      <c r="D241" s="24" t="s">
        <v>1449</v>
      </c>
      <c r="E241" s="23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23"/>
      <c r="B242" s="24" t="s">
        <v>1450</v>
      </c>
      <c r="C242" s="24" t="s">
        <v>1451</v>
      </c>
      <c r="D242" s="24" t="s">
        <v>1451</v>
      </c>
      <c r="E242" s="23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23"/>
      <c r="B243" s="24" t="s">
        <v>1452</v>
      </c>
      <c r="C243" s="24" t="s">
        <v>1453</v>
      </c>
      <c r="D243" s="24" t="s">
        <v>1453</v>
      </c>
      <c r="E243" s="23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23"/>
      <c r="B244" s="24" t="s">
        <v>1454</v>
      </c>
      <c r="C244" s="24" t="s">
        <v>1455</v>
      </c>
      <c r="D244" s="24" t="s">
        <v>1455</v>
      </c>
      <c r="E244" s="23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23"/>
      <c r="B245" s="24" t="s">
        <v>1456</v>
      </c>
      <c r="C245" s="24" t="s">
        <v>1455</v>
      </c>
      <c r="D245" s="24" t="s">
        <v>1457</v>
      </c>
      <c r="E245" s="23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23"/>
      <c r="B246" s="24" t="s">
        <v>1458</v>
      </c>
      <c r="C246" s="24" t="s">
        <v>1455</v>
      </c>
      <c r="D246" s="24" t="s">
        <v>1457</v>
      </c>
      <c r="E246" s="23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23"/>
      <c r="B247" s="24" t="s">
        <v>1459</v>
      </c>
      <c r="C247" s="24" t="s">
        <v>1455</v>
      </c>
      <c r="D247" s="24" t="s">
        <v>1290</v>
      </c>
      <c r="E247" s="23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23"/>
      <c r="B248" s="24" t="s">
        <v>1460</v>
      </c>
      <c r="C248" s="24" t="s">
        <v>1455</v>
      </c>
      <c r="D248" s="24" t="s">
        <v>1290</v>
      </c>
      <c r="E248" s="23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23"/>
      <c r="B249" s="24" t="s">
        <v>1461</v>
      </c>
      <c r="C249" s="24" t="s">
        <v>1455</v>
      </c>
      <c r="D249" s="24" t="s">
        <v>1462</v>
      </c>
      <c r="E249" s="23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23"/>
      <c r="B250" s="24" t="s">
        <v>1463</v>
      </c>
      <c r="C250" s="24" t="s">
        <v>1464</v>
      </c>
      <c r="D250" s="24" t="s">
        <v>1465</v>
      </c>
      <c r="E250" s="23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23"/>
      <c r="B251" s="24" t="s">
        <v>1466</v>
      </c>
      <c r="C251" s="24" t="s">
        <v>1464</v>
      </c>
      <c r="D251" s="24" t="s">
        <v>1465</v>
      </c>
      <c r="E251" s="23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23"/>
      <c r="B252" s="24" t="s">
        <v>1467</v>
      </c>
      <c r="C252" s="24" t="s">
        <v>1154</v>
      </c>
      <c r="D252" s="24" t="s">
        <v>1154</v>
      </c>
      <c r="E252" s="23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23"/>
      <c r="B253" s="24" t="s">
        <v>1468</v>
      </c>
      <c r="C253" s="24" t="s">
        <v>1189</v>
      </c>
      <c r="D253" s="24" t="s">
        <v>1189</v>
      </c>
      <c r="E253" s="23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23"/>
      <c r="B254" s="24" t="s">
        <v>1469</v>
      </c>
      <c r="C254" s="24" t="s">
        <v>1470</v>
      </c>
      <c r="D254" s="24" t="s">
        <v>1471</v>
      </c>
      <c r="E254" s="23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23"/>
      <c r="B255" s="24" t="s">
        <v>1472</v>
      </c>
      <c r="C255" s="24" t="s">
        <v>1473</v>
      </c>
      <c r="D255" s="24" t="s">
        <v>1473</v>
      </c>
      <c r="E255" s="23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23"/>
      <c r="B256" s="24" t="s">
        <v>1474</v>
      </c>
      <c r="C256" s="24" t="s">
        <v>1473</v>
      </c>
      <c r="D256" s="24" t="s">
        <v>1473</v>
      </c>
      <c r="E256" s="23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23"/>
      <c r="B257" s="24" t="s">
        <v>1475</v>
      </c>
      <c r="C257" s="24" t="s">
        <v>1099</v>
      </c>
      <c r="D257" s="24" t="s">
        <v>1099</v>
      </c>
      <c r="E257" s="23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23"/>
      <c r="B258" s="24" t="s">
        <v>1476</v>
      </c>
      <c r="C258" s="24" t="s">
        <v>1101</v>
      </c>
      <c r="D258" s="24" t="s">
        <v>1101</v>
      </c>
      <c r="E258" s="23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23"/>
      <c r="B259" s="24" t="s">
        <v>1477</v>
      </c>
      <c r="C259" s="24" t="s">
        <v>1478</v>
      </c>
      <c r="D259" s="24" t="s">
        <v>1478</v>
      </c>
      <c r="E259" s="23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23"/>
      <c r="B260" s="24" t="s">
        <v>1479</v>
      </c>
      <c r="C260" s="24" t="s">
        <v>1435</v>
      </c>
      <c r="D260" s="24" t="s">
        <v>1435</v>
      </c>
      <c r="E260" s="23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23"/>
      <c r="B261" s="24" t="s">
        <v>1480</v>
      </c>
      <c r="C261" s="24" t="s">
        <v>1435</v>
      </c>
      <c r="D261" s="24" t="s">
        <v>1435</v>
      </c>
      <c r="E261" s="23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23"/>
      <c r="B262" s="24" t="s">
        <v>1481</v>
      </c>
      <c r="C262" s="24" t="s">
        <v>1482</v>
      </c>
      <c r="D262" s="24" t="s">
        <v>1482</v>
      </c>
      <c r="E262" s="23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23"/>
      <c r="B263" s="24" t="s">
        <v>1483</v>
      </c>
      <c r="C263" s="24" t="s">
        <v>1269</v>
      </c>
      <c r="D263" s="24" t="s">
        <v>1269</v>
      </c>
      <c r="E263" s="23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23"/>
      <c r="B264" s="24" t="s">
        <v>1484</v>
      </c>
      <c r="C264" s="24" t="s">
        <v>1485</v>
      </c>
      <c r="D264" s="24" t="s">
        <v>1485</v>
      </c>
      <c r="E264" s="23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23"/>
      <c r="B265" s="24" t="s">
        <v>1486</v>
      </c>
      <c r="C265" s="24" t="s">
        <v>1487</v>
      </c>
      <c r="D265" s="24" t="s">
        <v>1487</v>
      </c>
      <c r="E265" s="23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23"/>
      <c r="B266" s="24" t="s">
        <v>1488</v>
      </c>
      <c r="C266" s="24" t="s">
        <v>1489</v>
      </c>
      <c r="D266" s="24" t="s">
        <v>1489</v>
      </c>
      <c r="E266" s="23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23"/>
      <c r="B267" s="24" t="s">
        <v>1490</v>
      </c>
      <c r="C267" s="24" t="s">
        <v>1491</v>
      </c>
      <c r="D267" s="24" t="s">
        <v>1491</v>
      </c>
      <c r="E267" s="23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23"/>
      <c r="B268" s="24" t="s">
        <v>1492</v>
      </c>
      <c r="C268" s="24" t="s">
        <v>1493</v>
      </c>
      <c r="D268" s="24" t="s">
        <v>1493</v>
      </c>
      <c r="E268" s="23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23"/>
      <c r="B269" s="24" t="s">
        <v>1494</v>
      </c>
      <c r="C269" s="25" t="s">
        <v>1103</v>
      </c>
      <c r="D269" s="25" t="s">
        <v>1103</v>
      </c>
      <c r="E269" s="23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23"/>
      <c r="B270" s="24" t="s">
        <v>1495</v>
      </c>
      <c r="C270" s="25" t="s">
        <v>1103</v>
      </c>
      <c r="D270" s="25" t="s">
        <v>1103</v>
      </c>
      <c r="E270" s="23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23"/>
      <c r="B271" s="24" t="s">
        <v>1496</v>
      </c>
      <c r="C271" s="24" t="s">
        <v>1497</v>
      </c>
      <c r="D271" s="24" t="s">
        <v>1497</v>
      </c>
      <c r="E271" s="23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23"/>
      <c r="B272" s="24" t="s">
        <v>1498</v>
      </c>
      <c r="C272" s="24" t="s">
        <v>1497</v>
      </c>
      <c r="D272" s="24" t="s">
        <v>1497</v>
      </c>
      <c r="E272" s="23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23"/>
      <c r="B273" s="24" t="s">
        <v>1499</v>
      </c>
      <c r="C273" s="24" t="s">
        <v>1500</v>
      </c>
      <c r="D273" s="24" t="s">
        <v>1500</v>
      </c>
      <c r="E273" s="23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23"/>
      <c r="B274" s="24" t="s">
        <v>1501</v>
      </c>
      <c r="C274" s="24" t="s">
        <v>1290</v>
      </c>
      <c r="D274" s="24" t="s">
        <v>1290</v>
      </c>
      <c r="E274" s="23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23"/>
      <c r="B275" s="24" t="s">
        <v>1502</v>
      </c>
      <c r="C275" s="24" t="s">
        <v>1290</v>
      </c>
      <c r="D275" s="24" t="s">
        <v>1290</v>
      </c>
      <c r="E275" s="23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23"/>
      <c r="B276" s="24" t="s">
        <v>1503</v>
      </c>
      <c r="C276" s="24" t="s">
        <v>1099</v>
      </c>
      <c r="D276" s="24" t="s">
        <v>1099</v>
      </c>
      <c r="E276" s="23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23"/>
      <c r="B277" s="24" t="s">
        <v>1504</v>
      </c>
      <c r="C277" s="24" t="s">
        <v>1101</v>
      </c>
      <c r="D277" s="24" t="s">
        <v>1101</v>
      </c>
      <c r="E277" s="23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23"/>
      <c r="B278" s="24" t="s">
        <v>1505</v>
      </c>
      <c r="C278" s="24" t="s">
        <v>1506</v>
      </c>
      <c r="D278" s="24" t="s">
        <v>1506</v>
      </c>
      <c r="E278" s="23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23"/>
      <c r="B279" s="24" t="s">
        <v>1507</v>
      </c>
      <c r="C279" s="24" t="s">
        <v>1508</v>
      </c>
      <c r="D279" s="24" t="s">
        <v>1508</v>
      </c>
      <c r="E279" s="23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23"/>
      <c r="B280" s="24" t="s">
        <v>1509</v>
      </c>
      <c r="C280" s="24" t="s">
        <v>1508</v>
      </c>
      <c r="D280" s="24" t="s">
        <v>1508</v>
      </c>
      <c r="E280" s="23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23"/>
      <c r="B281" s="24" t="s">
        <v>1510</v>
      </c>
      <c r="C281" s="24" t="s">
        <v>1428</v>
      </c>
      <c r="D281" s="24" t="s">
        <v>1428</v>
      </c>
      <c r="E281" s="23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23"/>
      <c r="B282" s="24" t="s">
        <v>1511</v>
      </c>
      <c r="C282" s="24" t="s">
        <v>1512</v>
      </c>
      <c r="D282" s="24" t="s">
        <v>1512</v>
      </c>
      <c r="E282" s="23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23"/>
      <c r="B283" s="24" t="s">
        <v>1513</v>
      </c>
      <c r="C283" s="24" t="s">
        <v>1514</v>
      </c>
      <c r="D283" s="24" t="s">
        <v>1514</v>
      </c>
      <c r="E283" s="23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23"/>
      <c r="B284" s="24" t="s">
        <v>1515</v>
      </c>
      <c r="C284" s="24" t="s">
        <v>1516</v>
      </c>
      <c r="D284" s="24" t="s">
        <v>1516</v>
      </c>
      <c r="E284" s="23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23"/>
      <c r="B285" s="24" t="s">
        <v>1517</v>
      </c>
      <c r="C285" s="24" t="s">
        <v>1146</v>
      </c>
      <c r="D285" s="24" t="s">
        <v>1146</v>
      </c>
      <c r="E285" s="23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23"/>
      <c r="B286" s="24" t="s">
        <v>1518</v>
      </c>
      <c r="C286" s="24" t="s">
        <v>1132</v>
      </c>
      <c r="D286" s="24" t="s">
        <v>1132</v>
      </c>
      <c r="E286" s="23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23"/>
      <c r="B287" s="24" t="s">
        <v>1519</v>
      </c>
      <c r="C287" s="24" t="s">
        <v>1124</v>
      </c>
      <c r="D287" s="24" t="s">
        <v>1124</v>
      </c>
      <c r="E287" s="23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23"/>
      <c r="B288" s="24" t="s">
        <v>1520</v>
      </c>
      <c r="C288" s="24" t="s">
        <v>1521</v>
      </c>
      <c r="D288" s="24" t="s">
        <v>1521</v>
      </c>
      <c r="E288" s="23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23"/>
      <c r="B289" s="24" t="s">
        <v>1522</v>
      </c>
      <c r="C289" s="24" t="s">
        <v>1521</v>
      </c>
      <c r="D289" s="24" t="s">
        <v>1521</v>
      </c>
      <c r="E289" s="23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23"/>
      <c r="B290" s="24" t="s">
        <v>1523</v>
      </c>
      <c r="C290" s="24" t="s">
        <v>1163</v>
      </c>
      <c r="D290" s="24" t="s">
        <v>1163</v>
      </c>
      <c r="E290" s="23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23"/>
      <c r="B291" s="24" t="s">
        <v>1524</v>
      </c>
      <c r="C291" s="24" t="s">
        <v>1099</v>
      </c>
      <c r="D291" s="24" t="s">
        <v>1099</v>
      </c>
      <c r="E291" s="23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23"/>
      <c r="B292" s="24" t="s">
        <v>1525</v>
      </c>
      <c r="C292" s="24" t="s">
        <v>1526</v>
      </c>
      <c r="D292" s="24" t="s">
        <v>1526</v>
      </c>
      <c r="E292" s="23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23"/>
      <c r="B293" s="24" t="s">
        <v>1527</v>
      </c>
      <c r="C293" s="24" t="s">
        <v>1526</v>
      </c>
      <c r="D293" s="24" t="s">
        <v>1526</v>
      </c>
      <c r="E293" s="23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23"/>
      <c r="B294" s="24" t="s">
        <v>1528</v>
      </c>
      <c r="C294" s="24" t="s">
        <v>1424</v>
      </c>
      <c r="D294" s="24" t="s">
        <v>1302</v>
      </c>
      <c r="E294" s="23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23"/>
      <c r="B295" s="24" t="s">
        <v>1529</v>
      </c>
      <c r="C295" s="24" t="s">
        <v>1424</v>
      </c>
      <c r="D295" s="24" t="s">
        <v>1302</v>
      </c>
      <c r="E295" s="23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23"/>
      <c r="B296" s="24" t="s">
        <v>1530</v>
      </c>
      <c r="C296" s="24" t="s">
        <v>1099</v>
      </c>
      <c r="D296" s="24" t="s">
        <v>1099</v>
      </c>
      <c r="E296" s="23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23"/>
      <c r="B297" s="24" t="s">
        <v>1531</v>
      </c>
      <c r="C297" s="24" t="s">
        <v>1473</v>
      </c>
      <c r="D297" s="24" t="s">
        <v>1384</v>
      </c>
      <c r="E297" s="23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23"/>
      <c r="B298" s="24" t="s">
        <v>1532</v>
      </c>
      <c r="C298" s="24" t="s">
        <v>1533</v>
      </c>
      <c r="D298" s="24" t="s">
        <v>1533</v>
      </c>
      <c r="E298" s="23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23"/>
      <c r="B299" s="24" t="s">
        <v>1534</v>
      </c>
      <c r="C299" s="24" t="s">
        <v>1533</v>
      </c>
      <c r="D299" s="24" t="s">
        <v>1533</v>
      </c>
      <c r="E299" s="23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23"/>
      <c r="B300" s="24" t="s">
        <v>1535</v>
      </c>
      <c r="C300" s="24" t="s">
        <v>1536</v>
      </c>
      <c r="D300" s="24" t="s">
        <v>1536</v>
      </c>
      <c r="E300" s="23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23"/>
      <c r="B301" s="24" t="s">
        <v>1537</v>
      </c>
      <c r="C301" s="24" t="s">
        <v>1536</v>
      </c>
      <c r="D301" s="24" t="s">
        <v>1536</v>
      </c>
      <c r="E301" s="23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23"/>
      <c r="B302" s="24" t="s">
        <v>1538</v>
      </c>
      <c r="C302" s="24" t="s">
        <v>1539</v>
      </c>
      <c r="D302" s="24" t="s">
        <v>1539</v>
      </c>
      <c r="E302" s="23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23"/>
      <c r="B303" s="24" t="s">
        <v>1540</v>
      </c>
      <c r="C303" s="24" t="s">
        <v>1541</v>
      </c>
      <c r="D303" s="24" t="s">
        <v>1541</v>
      </c>
      <c r="E303" s="23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23"/>
      <c r="B304" s="24" t="s">
        <v>1542</v>
      </c>
      <c r="C304" s="24" t="s">
        <v>1541</v>
      </c>
      <c r="D304" s="24" t="s">
        <v>1541</v>
      </c>
      <c r="E304" s="23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23"/>
      <c r="B305" s="24" t="s">
        <v>1543</v>
      </c>
      <c r="C305" s="24" t="s">
        <v>1544</v>
      </c>
      <c r="D305" s="24" t="s">
        <v>1544</v>
      </c>
      <c r="E305" s="23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23"/>
      <c r="B306" s="24" t="s">
        <v>1545</v>
      </c>
      <c r="C306" s="24" t="s">
        <v>1544</v>
      </c>
      <c r="D306" s="24" t="s">
        <v>1302</v>
      </c>
      <c r="E306" s="23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23"/>
      <c r="B307" s="24" t="s">
        <v>1546</v>
      </c>
      <c r="C307" s="24" t="s">
        <v>1544</v>
      </c>
      <c r="D307" s="24" t="s">
        <v>1302</v>
      </c>
      <c r="E307" s="23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23"/>
      <c r="B308" s="24" t="s">
        <v>1547</v>
      </c>
      <c r="C308" s="24" t="s">
        <v>1544</v>
      </c>
      <c r="D308" s="24" t="s">
        <v>1290</v>
      </c>
      <c r="E308" s="23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23"/>
      <c r="B309" s="24" t="s">
        <v>1548</v>
      </c>
      <c r="C309" s="24" t="s">
        <v>1508</v>
      </c>
      <c r="D309" s="24" t="s">
        <v>1508</v>
      </c>
      <c r="E309" s="23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23"/>
      <c r="B310" s="24" t="s">
        <v>1549</v>
      </c>
      <c r="C310" s="24" t="s">
        <v>1508</v>
      </c>
      <c r="D310" s="24" t="s">
        <v>1508</v>
      </c>
      <c r="E310" s="23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23"/>
      <c r="B311" s="24" t="s">
        <v>1550</v>
      </c>
      <c r="C311" s="24" t="s">
        <v>1551</v>
      </c>
      <c r="D311" s="24" t="s">
        <v>1551</v>
      </c>
      <c r="E311" s="23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23"/>
      <c r="B312" s="24" t="s">
        <v>1552</v>
      </c>
      <c r="C312" s="24" t="s">
        <v>1148</v>
      </c>
      <c r="D312" s="24" t="s">
        <v>1148</v>
      </c>
      <c r="E312" s="23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23"/>
      <c r="B313" s="24" t="s">
        <v>1553</v>
      </c>
      <c r="C313" s="24" t="s">
        <v>1150</v>
      </c>
      <c r="D313" s="24" t="s">
        <v>1150</v>
      </c>
      <c r="E313" s="23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23"/>
      <c r="B314" s="24" t="s">
        <v>1554</v>
      </c>
      <c r="C314" s="24" t="s">
        <v>1370</v>
      </c>
      <c r="D314" s="24" t="s">
        <v>1370</v>
      </c>
      <c r="E314" s="23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>
      <c r="A315" s="23"/>
      <c r="B315" s="24" t="s">
        <v>1555</v>
      </c>
      <c r="C315" s="24" t="s">
        <v>1370</v>
      </c>
      <c r="D315" s="24" t="s">
        <v>1370</v>
      </c>
      <c r="E315" s="23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>
      <c r="A316" s="23"/>
      <c r="B316" s="24" t="s">
        <v>1556</v>
      </c>
      <c r="C316" s="24" t="s">
        <v>1557</v>
      </c>
      <c r="D316" s="24" t="s">
        <v>1557</v>
      </c>
      <c r="E316" s="23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>
      <c r="A317" s="23"/>
      <c r="B317" s="24" t="s">
        <v>1558</v>
      </c>
      <c r="C317" s="24" t="s">
        <v>1557</v>
      </c>
      <c r="D317" s="24" t="s">
        <v>1557</v>
      </c>
      <c r="E317" s="23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>
      <c r="A318" s="23"/>
      <c r="B318" s="24" t="s">
        <v>1559</v>
      </c>
      <c r="C318" s="24" t="s">
        <v>1557</v>
      </c>
      <c r="D318" s="24" t="s">
        <v>1557</v>
      </c>
      <c r="E318" s="23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>
      <c r="A319" s="23"/>
      <c r="B319" s="24" t="s">
        <v>1560</v>
      </c>
      <c r="C319" s="24" t="s">
        <v>1557</v>
      </c>
      <c r="D319" s="24" t="s">
        <v>1557</v>
      </c>
      <c r="E319" s="23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>
      <c r="A320" s="23"/>
      <c r="B320" s="24" t="s">
        <v>1561</v>
      </c>
      <c r="C320" s="24" t="s">
        <v>1132</v>
      </c>
      <c r="D320" s="24" t="s">
        <v>1132</v>
      </c>
      <c r="E320" s="23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>
      <c r="A321" s="23"/>
      <c r="B321" s="24" t="s">
        <v>1562</v>
      </c>
      <c r="C321" s="24" t="s">
        <v>1093</v>
      </c>
      <c r="D321" s="24" t="s">
        <v>1093</v>
      </c>
      <c r="E321" s="23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>
      <c r="A322" s="23"/>
      <c r="B322" s="24" t="s">
        <v>1563</v>
      </c>
      <c r="C322" s="24" t="s">
        <v>1198</v>
      </c>
      <c r="D322" s="24" t="s">
        <v>1198</v>
      </c>
      <c r="E322" s="23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>
      <c r="A323" s="23"/>
      <c r="B323" s="24" t="s">
        <v>1564</v>
      </c>
      <c r="C323" s="24" t="s">
        <v>1565</v>
      </c>
      <c r="D323" s="24" t="s">
        <v>1565</v>
      </c>
      <c r="E323" s="23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>
      <c r="A324" s="23"/>
      <c r="B324" s="24" t="s">
        <v>1566</v>
      </c>
      <c r="C324" s="24" t="s">
        <v>1567</v>
      </c>
      <c r="D324" s="24" t="s">
        <v>1567</v>
      </c>
      <c r="E324" s="23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>
      <c r="A325" s="23"/>
      <c r="B325" s="24" t="s">
        <v>1568</v>
      </c>
      <c r="C325" s="24" t="s">
        <v>1569</v>
      </c>
      <c r="D325" s="24" t="s">
        <v>1569</v>
      </c>
      <c r="E325" s="23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>
      <c r="A326" s="23"/>
      <c r="B326" s="24" t="s">
        <v>1570</v>
      </c>
      <c r="C326" s="26" t="s">
        <v>1569</v>
      </c>
      <c r="D326" s="26" t="s">
        <v>1569</v>
      </c>
      <c r="E326" s="23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>
      <c r="A327" s="23"/>
      <c r="B327" s="24" t="s">
        <v>1571</v>
      </c>
      <c r="C327" s="26" t="s">
        <v>1569</v>
      </c>
      <c r="D327" s="26" t="s">
        <v>1569</v>
      </c>
      <c r="E327" s="23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>
      <c r="A328" s="23"/>
      <c r="B328" s="24" t="s">
        <v>1572</v>
      </c>
      <c r="C328" s="26" t="s">
        <v>1569</v>
      </c>
      <c r="D328" s="26" t="s">
        <v>1569</v>
      </c>
      <c r="E328" s="23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>
      <c r="A329" s="23"/>
      <c r="B329" s="24" t="s">
        <v>1573</v>
      </c>
      <c r="C329" s="26" t="s">
        <v>1569</v>
      </c>
      <c r="D329" s="26" t="s">
        <v>1569</v>
      </c>
      <c r="E329" s="23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>
      <c r="A330" s="23"/>
      <c r="B330" s="24" t="s">
        <v>1574</v>
      </c>
      <c r="C330" s="26" t="s">
        <v>1569</v>
      </c>
      <c r="D330" s="26" t="s">
        <v>1569</v>
      </c>
      <c r="E330" s="23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>
      <c r="A331" s="23"/>
      <c r="B331" s="24" t="s">
        <v>1575</v>
      </c>
      <c r="C331" s="24" t="s">
        <v>1198</v>
      </c>
      <c r="D331" s="24" t="s">
        <v>1198</v>
      </c>
      <c r="E331" s="23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>
      <c r="A332" s="23"/>
      <c r="B332" s="24" t="s">
        <v>1576</v>
      </c>
      <c r="C332" s="24" t="s">
        <v>1163</v>
      </c>
      <c r="D332" s="24" t="s">
        <v>1163</v>
      </c>
      <c r="E332" s="23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>
      <c r="A333" s="23"/>
      <c r="B333" s="24" t="s">
        <v>1577</v>
      </c>
      <c r="C333" s="24" t="s">
        <v>1578</v>
      </c>
      <c r="D333" s="24" t="s">
        <v>1578</v>
      </c>
      <c r="E333" s="23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>
      <c r="A334" s="23"/>
      <c r="B334" s="24" t="s">
        <v>1579</v>
      </c>
      <c r="C334" s="24" t="s">
        <v>1580</v>
      </c>
      <c r="D334" s="24" t="s">
        <v>1580</v>
      </c>
      <c r="E334" s="23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>
      <c r="A335" s="23"/>
      <c r="B335" s="24" t="s">
        <v>1581</v>
      </c>
      <c r="C335" s="24" t="s">
        <v>1580</v>
      </c>
      <c r="D335" s="24" t="s">
        <v>1580</v>
      </c>
      <c r="E335" s="23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>
      <c r="A336" s="23"/>
      <c r="B336" s="24" t="s">
        <v>1582</v>
      </c>
      <c r="C336" s="24" t="s">
        <v>1414</v>
      </c>
      <c r="D336" s="24" t="s">
        <v>1414</v>
      </c>
      <c r="E336" s="23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>
      <c r="A337" s="23"/>
      <c r="B337" s="24" t="s">
        <v>1583</v>
      </c>
      <c r="C337" s="24" t="s">
        <v>1414</v>
      </c>
      <c r="D337" s="24" t="s">
        <v>1424</v>
      </c>
      <c r="E337" s="23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>
      <c r="A338" s="23"/>
      <c r="B338" s="24" t="s">
        <v>1584</v>
      </c>
      <c r="C338" s="24" t="s">
        <v>1414</v>
      </c>
      <c r="D338" s="24" t="s">
        <v>1424</v>
      </c>
      <c r="E338" s="23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>
      <c r="A339" s="23"/>
      <c r="B339" s="24" t="s">
        <v>1585</v>
      </c>
      <c r="C339" s="24" t="s">
        <v>1414</v>
      </c>
      <c r="D339" s="24" t="s">
        <v>1279</v>
      </c>
      <c r="E339" s="23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>
      <c r="A340" s="23"/>
      <c r="B340" s="24" t="s">
        <v>1586</v>
      </c>
      <c r="C340" s="24" t="s">
        <v>1414</v>
      </c>
      <c r="D340" s="24" t="s">
        <v>1279</v>
      </c>
      <c r="E340" s="23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>
      <c r="A341" s="23"/>
      <c r="B341" s="24" t="s">
        <v>1587</v>
      </c>
      <c r="C341" s="24" t="s">
        <v>1414</v>
      </c>
      <c r="D341" s="24" t="s">
        <v>1588</v>
      </c>
      <c r="E341" s="23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>
      <c r="A342" s="23"/>
      <c r="B342" s="24" t="s">
        <v>1589</v>
      </c>
      <c r="C342" s="24" t="s">
        <v>1290</v>
      </c>
      <c r="D342" s="24" t="s">
        <v>1590</v>
      </c>
      <c r="E342" s="23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>
      <c r="A343" s="23"/>
      <c r="B343" s="24" t="s">
        <v>1591</v>
      </c>
      <c r="C343" s="24" t="s">
        <v>1290</v>
      </c>
      <c r="D343" s="24" t="s">
        <v>1290</v>
      </c>
      <c r="E343" s="23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>
      <c r="A344" s="23"/>
      <c r="B344" s="24" t="s">
        <v>1592</v>
      </c>
      <c r="C344" s="24" t="s">
        <v>1593</v>
      </c>
      <c r="D344" s="24" t="s">
        <v>1593</v>
      </c>
      <c r="E344" s="23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>
      <c r="A345" s="23"/>
      <c r="B345" s="24" t="s">
        <v>1594</v>
      </c>
      <c r="C345" s="24" t="s">
        <v>1595</v>
      </c>
      <c r="D345" s="24" t="s">
        <v>1366</v>
      </c>
      <c r="E345" s="23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>
      <c r="A346" s="23"/>
      <c r="B346" s="24" t="s">
        <v>1596</v>
      </c>
      <c r="C346" s="24" t="s">
        <v>1117</v>
      </c>
      <c r="D346" s="24" t="s">
        <v>1368</v>
      </c>
      <c r="E346" s="23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>
      <c r="A347" s="23"/>
      <c r="B347" s="24" t="s">
        <v>1597</v>
      </c>
      <c r="C347" s="24" t="s">
        <v>1101</v>
      </c>
      <c r="D347" s="24" t="s">
        <v>1598</v>
      </c>
      <c r="E347" s="23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>
      <c r="A348" s="23"/>
      <c r="B348" s="24" t="s">
        <v>1599</v>
      </c>
      <c r="C348" s="24" t="s">
        <v>1154</v>
      </c>
      <c r="D348" s="24" t="s">
        <v>1234</v>
      </c>
      <c r="E348" s="23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>
      <c r="A349" s="23"/>
      <c r="B349" s="24" t="s">
        <v>1600</v>
      </c>
      <c r="C349" s="24" t="s">
        <v>1473</v>
      </c>
      <c r="D349" s="24" t="s">
        <v>1473</v>
      </c>
      <c r="E349" s="23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>
      <c r="A350" s="23"/>
      <c r="B350" s="24" t="s">
        <v>1601</v>
      </c>
      <c r="C350" s="24" t="s">
        <v>1148</v>
      </c>
      <c r="D350" s="24" t="s">
        <v>1148</v>
      </c>
      <c r="E350" s="23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>
      <c r="A351" s="23"/>
      <c r="B351" s="24" t="s">
        <v>1602</v>
      </c>
      <c r="C351" s="24" t="s">
        <v>1150</v>
      </c>
      <c r="D351" s="24" t="s">
        <v>1150</v>
      </c>
      <c r="E351" s="23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>
      <c r="A352" s="23"/>
      <c r="B352" s="24" t="s">
        <v>1603</v>
      </c>
      <c r="C352" s="24" t="s">
        <v>1604</v>
      </c>
      <c r="D352" s="24" t="s">
        <v>1604</v>
      </c>
      <c r="E352" s="23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>
      <c r="A353" s="23"/>
      <c r="B353" s="24" t="s">
        <v>1605</v>
      </c>
      <c r="C353" s="24" t="s">
        <v>1606</v>
      </c>
      <c r="D353" s="24" t="s">
        <v>1606</v>
      </c>
      <c r="E353" s="23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>
      <c r="A354" s="23"/>
      <c r="B354" s="24" t="s">
        <v>1607</v>
      </c>
      <c r="C354" s="24" t="s">
        <v>1580</v>
      </c>
      <c r="D354" s="24" t="s">
        <v>1580</v>
      </c>
      <c r="E354" s="23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>
      <c r="A355" s="23"/>
      <c r="B355" s="24" t="s">
        <v>1608</v>
      </c>
      <c r="C355" s="24" t="s">
        <v>1148</v>
      </c>
      <c r="D355" s="24" t="s">
        <v>1148</v>
      </c>
      <c r="E355" s="23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>
      <c r="A356" s="23"/>
      <c r="B356" s="24" t="s">
        <v>1609</v>
      </c>
      <c r="C356" s="24" t="s">
        <v>1150</v>
      </c>
      <c r="D356" s="24" t="s">
        <v>1150</v>
      </c>
      <c r="E356" s="23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>
      <c r="A357" s="23"/>
      <c r="B357" s="24" t="s">
        <v>1610</v>
      </c>
      <c r="C357" s="24" t="s">
        <v>1093</v>
      </c>
      <c r="D357" s="24" t="s">
        <v>1093</v>
      </c>
      <c r="E357" s="23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>
      <c r="A358" s="23"/>
      <c r="B358" s="24" t="s">
        <v>1611</v>
      </c>
      <c r="C358" s="24" t="s">
        <v>1095</v>
      </c>
      <c r="D358" s="24" t="s">
        <v>1095</v>
      </c>
      <c r="E358" s="23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>
      <c r="A359" s="23"/>
      <c r="B359" s="24" t="s">
        <v>1612</v>
      </c>
      <c r="C359" s="24" t="s">
        <v>1198</v>
      </c>
      <c r="D359" s="24" t="s">
        <v>1198</v>
      </c>
      <c r="E359" s="23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>
      <c r="A360" s="23"/>
      <c r="B360" s="24" t="s">
        <v>1613</v>
      </c>
      <c r="C360" s="24" t="s">
        <v>1198</v>
      </c>
      <c r="D360" s="24" t="s">
        <v>1198</v>
      </c>
      <c r="E360" s="23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>
      <c r="A361" s="23"/>
      <c r="B361" s="24" t="s">
        <v>1614</v>
      </c>
      <c r="C361" s="24" t="s">
        <v>1198</v>
      </c>
      <c r="D361" s="24" t="s">
        <v>1198</v>
      </c>
      <c r="E361" s="23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>
      <c r="A362" s="23"/>
      <c r="B362" s="24" t="s">
        <v>1615</v>
      </c>
      <c r="C362" s="24" t="s">
        <v>1198</v>
      </c>
      <c r="D362" s="24" t="s">
        <v>1198</v>
      </c>
      <c r="E362" s="23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>
      <c r="A363" s="23"/>
      <c r="B363" s="24" t="s">
        <v>1616</v>
      </c>
      <c r="C363" s="24" t="s">
        <v>1617</v>
      </c>
      <c r="D363" s="24" t="s">
        <v>1617</v>
      </c>
      <c r="E363" s="23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>
      <c r="A364" s="23"/>
      <c r="B364" s="24" t="s">
        <v>1618</v>
      </c>
      <c r="C364" s="24" t="s">
        <v>1619</v>
      </c>
      <c r="D364" s="24" t="s">
        <v>1619</v>
      </c>
      <c r="E364" s="23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>
      <c r="A365" s="23"/>
      <c r="B365" s="24" t="s">
        <v>1620</v>
      </c>
      <c r="C365" s="24" t="s">
        <v>1109</v>
      </c>
      <c r="D365" s="24" t="s">
        <v>1109</v>
      </c>
      <c r="E365" s="23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>
      <c r="A366" s="23"/>
      <c r="B366" s="24" t="s">
        <v>1621</v>
      </c>
      <c r="C366" s="24" t="s">
        <v>1622</v>
      </c>
      <c r="D366" s="24" t="s">
        <v>1622</v>
      </c>
      <c r="E366" s="23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>
      <c r="A367" s="23"/>
      <c r="B367" s="24" t="s">
        <v>1623</v>
      </c>
      <c r="C367" s="24" t="s">
        <v>1622</v>
      </c>
      <c r="D367" s="24" t="s">
        <v>1622</v>
      </c>
      <c r="E367" s="23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>
      <c r="A368" s="23"/>
      <c r="B368" s="24" t="s">
        <v>1624</v>
      </c>
      <c r="C368" s="24" t="s">
        <v>1625</v>
      </c>
      <c r="D368" s="24" t="s">
        <v>1625</v>
      </c>
      <c r="E368" s="23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>
      <c r="A369" s="23"/>
      <c r="B369" s="24" t="s">
        <v>1626</v>
      </c>
      <c r="C369" s="24" t="s">
        <v>1093</v>
      </c>
      <c r="D369" s="24" t="s">
        <v>1093</v>
      </c>
      <c r="E369" s="23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>
      <c r="A370" s="23"/>
      <c r="B370" s="24" t="s">
        <v>1627</v>
      </c>
      <c r="C370" s="24" t="s">
        <v>1095</v>
      </c>
      <c r="D370" s="24" t="s">
        <v>1095</v>
      </c>
      <c r="E370" s="23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>
      <c r="A371" s="23"/>
      <c r="B371" s="24" t="s">
        <v>1628</v>
      </c>
      <c r="C371" s="24" t="s">
        <v>1165</v>
      </c>
      <c r="D371" s="24" t="s">
        <v>1165</v>
      </c>
      <c r="E371" s="23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>
      <c r="A372" s="23"/>
      <c r="B372" s="24" t="s">
        <v>1629</v>
      </c>
      <c r="C372" s="24" t="s">
        <v>1232</v>
      </c>
      <c r="D372" s="24" t="s">
        <v>1232</v>
      </c>
      <c r="E372" s="23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>
      <c r="A373" s="23"/>
      <c r="B373" s="24" t="s">
        <v>1630</v>
      </c>
      <c r="C373" s="24" t="s">
        <v>1631</v>
      </c>
      <c r="D373" s="24" t="s">
        <v>1631</v>
      </c>
      <c r="E373" s="23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>
      <c r="A374" s="23"/>
      <c r="B374" s="24" t="s">
        <v>1632</v>
      </c>
      <c r="C374" s="24" t="s">
        <v>1142</v>
      </c>
      <c r="D374" s="24" t="s">
        <v>1142</v>
      </c>
      <c r="E374" s="23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>
      <c r="A375" s="23"/>
      <c r="B375" s="24" t="s">
        <v>1633</v>
      </c>
      <c r="C375" s="24" t="s">
        <v>1593</v>
      </c>
      <c r="D375" s="24" t="s">
        <v>1634</v>
      </c>
      <c r="E375" s="23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>
      <c r="A376" s="23"/>
      <c r="B376" s="24" t="s">
        <v>1635</v>
      </c>
      <c r="C376" s="24" t="s">
        <v>1593</v>
      </c>
      <c r="D376" s="24" t="s">
        <v>1634</v>
      </c>
      <c r="E376" s="23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>
      <c r="A377" s="23"/>
      <c r="B377" s="24" t="s">
        <v>1636</v>
      </c>
      <c r="C377" s="24" t="s">
        <v>1637</v>
      </c>
      <c r="D377" s="24" t="s">
        <v>1637</v>
      </c>
      <c r="E377" s="23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>
      <c r="A378" s="23"/>
      <c r="B378" s="24" t="s">
        <v>1638</v>
      </c>
      <c r="C378" s="24" t="s">
        <v>1637</v>
      </c>
      <c r="D378" s="24" t="s">
        <v>1637</v>
      </c>
      <c r="E378" s="23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>
      <c r="A379" s="23"/>
      <c r="B379" s="24" t="s">
        <v>1639</v>
      </c>
      <c r="C379" s="24" t="s">
        <v>1637</v>
      </c>
      <c r="D379" s="24" t="s">
        <v>1637</v>
      </c>
      <c r="E379" s="23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>
      <c r="A380" s="23"/>
      <c r="B380" s="24" t="s">
        <v>1640</v>
      </c>
      <c r="C380" s="24" t="s">
        <v>1637</v>
      </c>
      <c r="D380" s="24" t="s">
        <v>1637</v>
      </c>
      <c r="E380" s="23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>
      <c r="A381" s="23"/>
      <c r="B381" s="24" t="s">
        <v>1641</v>
      </c>
      <c r="C381" s="24" t="s">
        <v>1342</v>
      </c>
      <c r="D381" s="24" t="s">
        <v>1342</v>
      </c>
      <c r="E381" s="23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>
      <c r="A382" s="23"/>
      <c r="B382" s="24" t="s">
        <v>1642</v>
      </c>
      <c r="C382" s="24" t="s">
        <v>1342</v>
      </c>
      <c r="D382" s="24" t="s">
        <v>1342</v>
      </c>
      <c r="E382" s="23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>
      <c r="A383" s="23"/>
      <c r="B383" s="24" t="s">
        <v>1643</v>
      </c>
      <c r="C383" s="24" t="s">
        <v>1414</v>
      </c>
      <c r="D383" s="24" t="s">
        <v>1414</v>
      </c>
      <c r="E383" s="23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>
      <c r="A384" s="23"/>
      <c r="B384" s="24" t="s">
        <v>1644</v>
      </c>
      <c r="C384" s="24" t="s">
        <v>1645</v>
      </c>
      <c r="D384" s="24" t="s">
        <v>1645</v>
      </c>
      <c r="E384" s="23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>
      <c r="A385" s="23"/>
      <c r="B385" s="24" t="s">
        <v>1646</v>
      </c>
      <c r="C385" s="24" t="s">
        <v>1645</v>
      </c>
      <c r="D385" s="24" t="s">
        <v>1645</v>
      </c>
      <c r="E385" s="23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>
      <c r="A386" s="23"/>
      <c r="B386" s="24" t="s">
        <v>1647</v>
      </c>
      <c r="C386" s="24" t="s">
        <v>1384</v>
      </c>
      <c r="D386" s="24" t="s">
        <v>1384</v>
      </c>
      <c r="E386" s="23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>
      <c r="A387" s="23"/>
      <c r="B387" s="24" t="s">
        <v>1648</v>
      </c>
      <c r="C387" s="24" t="s">
        <v>1649</v>
      </c>
      <c r="D387" s="24" t="s">
        <v>1649</v>
      </c>
      <c r="E387" s="23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>
      <c r="A388" s="23"/>
      <c r="B388" s="24" t="s">
        <v>1650</v>
      </c>
      <c r="C388" s="24" t="s">
        <v>1649</v>
      </c>
      <c r="D388" s="24" t="s">
        <v>1649</v>
      </c>
      <c r="E388" s="23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>
      <c r="A389" s="23"/>
      <c r="B389" s="24" t="s">
        <v>1651</v>
      </c>
      <c r="C389" s="24" t="s">
        <v>1652</v>
      </c>
      <c r="D389" s="24" t="s">
        <v>1652</v>
      </c>
      <c r="E389" s="23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>
      <c r="A390" s="23"/>
      <c r="B390" s="24" t="s">
        <v>1653</v>
      </c>
      <c r="C390" s="24" t="s">
        <v>1279</v>
      </c>
      <c r="D390" s="24" t="s">
        <v>1279</v>
      </c>
      <c r="E390" s="23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>
      <c r="A391" s="23"/>
      <c r="B391" s="24" t="s">
        <v>1654</v>
      </c>
      <c r="C391" s="24" t="s">
        <v>1279</v>
      </c>
      <c r="D391" s="24" t="s">
        <v>1279</v>
      </c>
      <c r="E391" s="23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>
      <c r="A392" s="23"/>
      <c r="B392" s="24" t="s">
        <v>1655</v>
      </c>
      <c r="C392" s="24" t="s">
        <v>1361</v>
      </c>
      <c r="D392" s="24" t="s">
        <v>1361</v>
      </c>
      <c r="E392" s="23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>
      <c r="A393" s="23"/>
      <c r="B393" s="24" t="s">
        <v>1656</v>
      </c>
      <c r="C393" s="26" t="s">
        <v>1457</v>
      </c>
      <c r="D393" s="26" t="s">
        <v>1457</v>
      </c>
      <c r="E393" s="23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>
      <c r="A394" s="23"/>
      <c r="B394" s="24" t="s">
        <v>1657</v>
      </c>
      <c r="C394" s="26" t="s">
        <v>1457</v>
      </c>
      <c r="D394" s="26" t="s">
        <v>1457</v>
      </c>
      <c r="E394" s="23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>
      <c r="A395" s="23"/>
      <c r="B395" s="24" t="s">
        <v>1658</v>
      </c>
      <c r="C395" s="24" t="s">
        <v>1457</v>
      </c>
      <c r="D395" s="24" t="s">
        <v>1457</v>
      </c>
      <c r="E395" s="23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>
      <c r="A396" s="23"/>
      <c r="B396" s="24" t="s">
        <v>1659</v>
      </c>
      <c r="C396" s="24" t="s">
        <v>1457</v>
      </c>
      <c r="D396" s="24" t="s">
        <v>1457</v>
      </c>
      <c r="E396" s="23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>
      <c r="A397" s="23"/>
      <c r="B397" s="24" t="s">
        <v>1660</v>
      </c>
      <c r="C397" s="24" t="s">
        <v>1661</v>
      </c>
      <c r="D397" s="24" t="s">
        <v>1661</v>
      </c>
      <c r="E397" s="23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>
      <c r="A398" s="23"/>
      <c r="B398" s="24" t="s">
        <v>1662</v>
      </c>
      <c r="C398" s="26" t="s">
        <v>1663</v>
      </c>
      <c r="D398" s="26" t="s">
        <v>1663</v>
      </c>
      <c r="E398" s="23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>
      <c r="A399" s="23"/>
      <c r="B399" s="24" t="s">
        <v>1664</v>
      </c>
      <c r="C399" s="26" t="s">
        <v>1663</v>
      </c>
      <c r="D399" s="26" t="s">
        <v>1663</v>
      </c>
      <c r="E399" s="23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>
      <c r="A400" s="23"/>
      <c r="B400" s="24" t="s">
        <v>1665</v>
      </c>
      <c r="C400" s="24" t="s">
        <v>1431</v>
      </c>
      <c r="D400" s="24" t="s">
        <v>1431</v>
      </c>
      <c r="E400" s="23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>
      <c r="A401" s="23"/>
      <c r="B401" s="24" t="s">
        <v>1666</v>
      </c>
      <c r="C401" s="24" t="s">
        <v>1431</v>
      </c>
      <c r="D401" s="24" t="s">
        <v>1431</v>
      </c>
      <c r="E401" s="23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>
      <c r="A402" s="23"/>
      <c r="B402" s="24" t="s">
        <v>1667</v>
      </c>
      <c r="C402" s="24" t="s">
        <v>1668</v>
      </c>
      <c r="D402" s="24" t="s">
        <v>1669</v>
      </c>
      <c r="E402" s="23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>
      <c r="A403" s="23"/>
      <c r="B403" s="24" t="s">
        <v>1670</v>
      </c>
      <c r="C403" s="24" t="s">
        <v>1580</v>
      </c>
      <c r="D403" s="24" t="s">
        <v>1671</v>
      </c>
      <c r="E403" s="23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>
      <c r="A404" s="23"/>
      <c r="B404" s="24" t="s">
        <v>1672</v>
      </c>
      <c r="C404" s="24" t="s">
        <v>1580</v>
      </c>
      <c r="D404" s="24" t="s">
        <v>1673</v>
      </c>
      <c r="E404" s="23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>
      <c r="A405" s="23"/>
      <c r="B405" s="24" t="s">
        <v>1674</v>
      </c>
      <c r="C405" s="24" t="s">
        <v>1099</v>
      </c>
      <c r="D405" s="24" t="s">
        <v>1203</v>
      </c>
      <c r="E405" s="23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>
      <c r="A406" s="23"/>
      <c r="B406" s="24" t="s">
        <v>1675</v>
      </c>
      <c r="C406" s="24" t="s">
        <v>1101</v>
      </c>
      <c r="D406" s="24" t="s">
        <v>1203</v>
      </c>
      <c r="E406" s="23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>
      <c r="A407" s="23"/>
      <c r="B407" s="24" t="s">
        <v>1676</v>
      </c>
      <c r="C407" s="24" t="s">
        <v>1462</v>
      </c>
      <c r="D407" s="24" t="s">
        <v>1462</v>
      </c>
      <c r="E407" s="23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>
      <c r="A408" s="23"/>
      <c r="B408" s="24" t="s">
        <v>1677</v>
      </c>
      <c r="C408" s="24" t="s">
        <v>1462</v>
      </c>
      <c r="D408" s="24" t="s">
        <v>1462</v>
      </c>
      <c r="E408" s="23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>
      <c r="A409" s="23"/>
      <c r="B409" s="24" t="s">
        <v>1678</v>
      </c>
      <c r="C409" s="24" t="s">
        <v>1462</v>
      </c>
      <c r="D409" s="24" t="s">
        <v>1462</v>
      </c>
      <c r="E409" s="23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>
      <c r="A410" s="23"/>
      <c r="B410" s="24" t="s">
        <v>1679</v>
      </c>
      <c r="C410" s="24" t="s">
        <v>1462</v>
      </c>
      <c r="D410" s="24" t="s">
        <v>1462</v>
      </c>
      <c r="E410" s="23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>
      <c r="A411" s="23"/>
      <c r="B411" s="24" t="s">
        <v>1680</v>
      </c>
      <c r="C411" s="24" t="s">
        <v>1681</v>
      </c>
      <c r="D411" s="24" t="s">
        <v>1681</v>
      </c>
      <c r="E411" s="23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>
      <c r="A412" s="23"/>
      <c r="B412" s="24" t="s">
        <v>1682</v>
      </c>
      <c r="C412" s="24" t="s">
        <v>1193</v>
      </c>
      <c r="D412" s="24" t="s">
        <v>1193</v>
      </c>
      <c r="E412" s="23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>
      <c r="A413" s="23"/>
      <c r="B413" s="24" t="s">
        <v>1683</v>
      </c>
      <c r="C413" s="24" t="s">
        <v>1331</v>
      </c>
      <c r="D413" s="24" t="s">
        <v>1331</v>
      </c>
      <c r="E413" s="23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>
      <c r="A414" s="23"/>
      <c r="B414" s="24" t="s">
        <v>1684</v>
      </c>
      <c r="C414" s="26" t="s">
        <v>1593</v>
      </c>
      <c r="D414" s="26" t="s">
        <v>1593</v>
      </c>
      <c r="E414" s="23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>
      <c r="A415" s="23"/>
      <c r="B415" s="24" t="s">
        <v>1685</v>
      </c>
      <c r="C415" s="26" t="s">
        <v>1593</v>
      </c>
      <c r="D415" s="26" t="s">
        <v>1593</v>
      </c>
      <c r="E415" s="23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>
      <c r="A416" s="23"/>
      <c r="B416" s="24" t="s">
        <v>1686</v>
      </c>
      <c r="C416" s="26" t="s">
        <v>1687</v>
      </c>
      <c r="D416" s="26" t="s">
        <v>1687</v>
      </c>
      <c r="E416" s="23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>
      <c r="A417" s="23"/>
      <c r="B417" s="24" t="s">
        <v>1688</v>
      </c>
      <c r="C417" s="24" t="s">
        <v>1687</v>
      </c>
      <c r="D417" s="24" t="s">
        <v>1687</v>
      </c>
      <c r="E417" s="23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>
      <c r="A418" s="23"/>
      <c r="B418" s="24" t="s">
        <v>1689</v>
      </c>
      <c r="C418" s="24" t="s">
        <v>1687</v>
      </c>
      <c r="D418" s="24" t="s">
        <v>1687</v>
      </c>
      <c r="E418" s="23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>
      <c r="A419" s="23"/>
      <c r="B419" s="24" t="s">
        <v>1690</v>
      </c>
      <c r="C419" s="24" t="s">
        <v>1687</v>
      </c>
      <c r="D419" s="24" t="s">
        <v>1687</v>
      </c>
      <c r="E419" s="23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>
      <c r="A420" s="23"/>
      <c r="B420" s="24" t="s">
        <v>1691</v>
      </c>
      <c r="C420" s="24" t="s">
        <v>1687</v>
      </c>
      <c r="D420" s="24" t="s">
        <v>1687</v>
      </c>
      <c r="E420" s="23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>
      <c r="A421" s="23"/>
      <c r="B421" s="24" t="s">
        <v>1692</v>
      </c>
      <c r="C421" s="24" t="s">
        <v>1687</v>
      </c>
      <c r="D421" s="24" t="s">
        <v>1687</v>
      </c>
      <c r="E421" s="23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>
      <c r="A422" s="23"/>
      <c r="B422" s="24" t="s">
        <v>1693</v>
      </c>
      <c r="C422" s="26" t="s">
        <v>1687</v>
      </c>
      <c r="D422" s="26" t="s">
        <v>1687</v>
      </c>
      <c r="E422" s="23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>
      <c r="A423" s="23"/>
      <c r="B423" s="24" t="s">
        <v>1694</v>
      </c>
      <c r="C423" s="26" t="s">
        <v>1687</v>
      </c>
      <c r="D423" s="26" t="s">
        <v>1687</v>
      </c>
      <c r="E423" s="23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>
      <c r="A424" s="23"/>
      <c r="B424" s="24" t="s">
        <v>1695</v>
      </c>
      <c r="C424" s="26" t="s">
        <v>1687</v>
      </c>
      <c r="D424" s="26" t="s">
        <v>1687</v>
      </c>
      <c r="E424" s="23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>
      <c r="A425" s="23"/>
      <c r="B425" s="24" t="s">
        <v>1696</v>
      </c>
      <c r="C425" s="24" t="s">
        <v>1124</v>
      </c>
      <c r="D425" s="24" t="s">
        <v>1124</v>
      </c>
      <c r="E425" s="23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>
      <c r="A426" s="23"/>
      <c r="B426" s="24" t="s">
        <v>1697</v>
      </c>
      <c r="C426" s="24" t="s">
        <v>1335</v>
      </c>
      <c r="D426" s="24" t="s">
        <v>1335</v>
      </c>
      <c r="E426" s="23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>
      <c r="A427" s="23"/>
      <c r="B427" s="24" t="s">
        <v>1698</v>
      </c>
      <c r="C427" s="24" t="s">
        <v>1189</v>
      </c>
      <c r="D427" s="24" t="s">
        <v>1189</v>
      </c>
      <c r="E427" s="23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>
      <c r="A428" s="23"/>
      <c r="B428" s="24" t="s">
        <v>1699</v>
      </c>
      <c r="C428" s="24" t="s">
        <v>1700</v>
      </c>
      <c r="D428" s="24" t="s">
        <v>1700</v>
      </c>
      <c r="E428" s="23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>
      <c r="A429" s="23"/>
      <c r="B429" s="24" t="s">
        <v>1701</v>
      </c>
      <c r="C429" s="24" t="s">
        <v>1700</v>
      </c>
      <c r="D429" s="24" t="s">
        <v>1700</v>
      </c>
      <c r="E429" s="23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>
      <c r="A430" s="23"/>
      <c r="B430" s="24" t="s">
        <v>1702</v>
      </c>
      <c r="C430" s="24" t="s">
        <v>1500</v>
      </c>
      <c r="D430" s="24" t="s">
        <v>1500</v>
      </c>
      <c r="E430" s="23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>
      <c r="A431" s="23"/>
      <c r="B431" s="24" t="s">
        <v>1703</v>
      </c>
      <c r="C431" s="24" t="s">
        <v>1279</v>
      </c>
      <c r="D431" s="24" t="s">
        <v>1279</v>
      </c>
      <c r="E431" s="23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>
      <c r="A432" s="23"/>
      <c r="B432" s="24" t="s">
        <v>1704</v>
      </c>
      <c r="C432" s="24" t="s">
        <v>1279</v>
      </c>
      <c r="D432" s="24" t="s">
        <v>1279</v>
      </c>
      <c r="E432" s="23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>
      <c r="A433" s="23"/>
      <c r="B433" s="24" t="s">
        <v>1705</v>
      </c>
      <c r="C433" s="24" t="s">
        <v>1706</v>
      </c>
      <c r="D433" s="24" t="s">
        <v>1706</v>
      </c>
      <c r="E433" s="23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>
      <c r="A434" s="23"/>
      <c r="B434" s="24" t="s">
        <v>1707</v>
      </c>
      <c r="C434" s="26" t="s">
        <v>1706</v>
      </c>
      <c r="D434" s="26" t="s">
        <v>1706</v>
      </c>
      <c r="E434" s="23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>
      <c r="A435" s="23"/>
      <c r="B435" s="24" t="s">
        <v>1708</v>
      </c>
      <c r="C435" s="26" t="s">
        <v>1706</v>
      </c>
      <c r="D435" s="26" t="s">
        <v>1706</v>
      </c>
      <c r="E435" s="23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>
      <c r="A436" s="23"/>
      <c r="B436" s="24" t="s">
        <v>1709</v>
      </c>
      <c r="C436" s="24" t="s">
        <v>1414</v>
      </c>
      <c r="D436" s="24" t="s">
        <v>1414</v>
      </c>
      <c r="E436" s="23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23"/>
      <c r="B437" s="24" t="s">
        <v>1710</v>
      </c>
      <c r="C437" s="24" t="s">
        <v>1414</v>
      </c>
      <c r="D437" s="24" t="s">
        <v>1414</v>
      </c>
      <c r="E437" s="23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3"/>
      <c r="B438" s="24" t="s">
        <v>1711</v>
      </c>
      <c r="C438" s="24" t="s">
        <v>1712</v>
      </c>
      <c r="D438" s="24" t="s">
        <v>1712</v>
      </c>
      <c r="E438" s="23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>
      <c r="A439" s="23"/>
      <c r="B439" s="24" t="s">
        <v>1713</v>
      </c>
      <c r="C439" s="24" t="s">
        <v>1414</v>
      </c>
      <c r="D439" s="24" t="s">
        <v>1414</v>
      </c>
      <c r="E439" s="23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>
      <c r="A440" s="23"/>
      <c r="B440" s="24" t="s">
        <v>1714</v>
      </c>
      <c r="C440" s="24" t="s">
        <v>1414</v>
      </c>
      <c r="D440" s="24" t="s">
        <v>1414</v>
      </c>
      <c r="E440" s="23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23"/>
      <c r="B441" s="24" t="s">
        <v>1715</v>
      </c>
      <c r="C441" s="24" t="s">
        <v>1700</v>
      </c>
      <c r="D441" s="24" t="s">
        <v>1700</v>
      </c>
      <c r="E441" s="23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>
      <c r="A442" s="23"/>
      <c r="B442" s="24" t="s">
        <v>1716</v>
      </c>
      <c r="C442" s="24" t="s">
        <v>1163</v>
      </c>
      <c r="D442" s="24" t="s">
        <v>1163</v>
      </c>
      <c r="E442" s="23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>
      <c r="A443" s="23"/>
      <c r="B443" s="24" t="s">
        <v>1717</v>
      </c>
      <c r="C443" s="24" t="s">
        <v>1099</v>
      </c>
      <c r="D443" s="24" t="s">
        <v>1099</v>
      </c>
      <c r="E443" s="23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>
      <c r="A444" s="23"/>
      <c r="B444" s="24" t="s">
        <v>1718</v>
      </c>
      <c r="C444" s="24" t="s">
        <v>1234</v>
      </c>
      <c r="D444" s="24" t="s">
        <v>1234</v>
      </c>
      <c r="E444" s="23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>
      <c r="A445" s="23"/>
      <c r="B445" s="24" t="s">
        <v>1719</v>
      </c>
      <c r="C445" s="24" t="s">
        <v>1093</v>
      </c>
      <c r="D445" s="24" t="s">
        <v>1093</v>
      </c>
      <c r="E445" s="23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>
      <c r="A446" s="23"/>
      <c r="B446" s="24" t="s">
        <v>1720</v>
      </c>
      <c r="C446" s="24" t="s">
        <v>1095</v>
      </c>
      <c r="D446" s="24" t="s">
        <v>1095</v>
      </c>
      <c r="E446" s="23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>
      <c r="A447" s="23"/>
      <c r="B447" s="24" t="s">
        <v>1721</v>
      </c>
      <c r="C447" s="24" t="s">
        <v>1167</v>
      </c>
      <c r="D447" s="24" t="s">
        <v>1167</v>
      </c>
      <c r="E447" s="23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>
      <c r="A448" s="23"/>
      <c r="B448" s="24" t="s">
        <v>1722</v>
      </c>
      <c r="C448" s="24" t="s">
        <v>1335</v>
      </c>
      <c r="D448" s="24" t="s">
        <v>1335</v>
      </c>
      <c r="E448" s="23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>
      <c r="A449" s="23"/>
      <c r="B449" s="24" t="s">
        <v>1723</v>
      </c>
      <c r="C449" s="24" t="s">
        <v>1165</v>
      </c>
      <c r="D449" s="24" t="s">
        <v>1165</v>
      </c>
      <c r="E449" s="23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>
      <c r="A450" s="23"/>
      <c r="B450" s="24" t="s">
        <v>1724</v>
      </c>
      <c r="C450" s="24" t="s">
        <v>1681</v>
      </c>
      <c r="D450" s="24" t="s">
        <v>1681</v>
      </c>
      <c r="E450" s="23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>
      <c r="A451" s="23"/>
      <c r="B451" s="24" t="s">
        <v>1725</v>
      </c>
      <c r="C451" s="24" t="s">
        <v>1335</v>
      </c>
      <c r="D451" s="24" t="s">
        <v>1335</v>
      </c>
      <c r="E451" s="23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>
      <c r="A452" s="23"/>
      <c r="B452" s="24" t="s">
        <v>1726</v>
      </c>
      <c r="C452" s="24" t="s">
        <v>1165</v>
      </c>
      <c r="D452" s="24" t="s">
        <v>1165</v>
      </c>
      <c r="E452" s="23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>
      <c r="A453" s="23"/>
      <c r="B453" s="24" t="s">
        <v>1727</v>
      </c>
      <c r="C453" s="24" t="s">
        <v>1101</v>
      </c>
      <c r="D453" s="24" t="s">
        <v>1101</v>
      </c>
      <c r="E453" s="23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>
      <c r="A454" s="23"/>
      <c r="B454" s="24" t="s">
        <v>1728</v>
      </c>
      <c r="C454" s="24" t="s">
        <v>1539</v>
      </c>
      <c r="D454" s="24" t="s">
        <v>1539</v>
      </c>
      <c r="E454" s="23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>
      <c r="A455" s="23"/>
      <c r="B455" s="24" t="s">
        <v>1729</v>
      </c>
      <c r="C455" s="24" t="s">
        <v>1539</v>
      </c>
      <c r="D455" s="24" t="s">
        <v>1539</v>
      </c>
      <c r="E455" s="23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>
      <c r="A456" s="23"/>
      <c r="B456" s="24" t="s">
        <v>1730</v>
      </c>
      <c r="C456" s="24" t="s">
        <v>1445</v>
      </c>
      <c r="D456" s="24" t="s">
        <v>1445</v>
      </c>
      <c r="E456" s="23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>
      <c r="A457" s="23"/>
      <c r="B457" s="24" t="s">
        <v>1731</v>
      </c>
      <c r="C457" s="24" t="s">
        <v>1445</v>
      </c>
      <c r="D457" s="24" t="s">
        <v>1445</v>
      </c>
      <c r="E457" s="23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>
      <c r="A458" s="23"/>
      <c r="B458" s="24" t="s">
        <v>1732</v>
      </c>
      <c r="C458" s="24" t="s">
        <v>1733</v>
      </c>
      <c r="D458" s="24" t="s">
        <v>1733</v>
      </c>
      <c r="E458" s="23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>
      <c r="A459" s="23"/>
      <c r="B459" s="24" t="s">
        <v>1734</v>
      </c>
      <c r="C459" s="24" t="s">
        <v>1645</v>
      </c>
      <c r="D459" s="24" t="s">
        <v>1645</v>
      </c>
      <c r="E459" s="23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>
      <c r="A460" s="23"/>
      <c r="B460" s="24" t="s">
        <v>1735</v>
      </c>
      <c r="C460" s="24" t="s">
        <v>1645</v>
      </c>
      <c r="D460" s="24" t="s">
        <v>1645</v>
      </c>
      <c r="E460" s="23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23"/>
      <c r="B461" s="24" t="s">
        <v>1736</v>
      </c>
      <c r="C461" s="24" t="s">
        <v>1506</v>
      </c>
      <c r="D461" s="24" t="s">
        <v>1506</v>
      </c>
      <c r="E461" s="23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>
      <c r="A462" s="23"/>
      <c r="B462" s="24" t="s">
        <v>1737</v>
      </c>
      <c r="C462" s="24" t="s">
        <v>1622</v>
      </c>
      <c r="D462" s="24" t="s">
        <v>1622</v>
      </c>
      <c r="E462" s="23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>
      <c r="A463" s="23"/>
      <c r="B463" s="24" t="s">
        <v>1738</v>
      </c>
      <c r="C463" s="24" t="s">
        <v>1622</v>
      </c>
      <c r="D463" s="24" t="s">
        <v>1622</v>
      </c>
      <c r="E463" s="23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23"/>
      <c r="B464" s="24" t="s">
        <v>1739</v>
      </c>
      <c r="C464" s="24" t="s">
        <v>1431</v>
      </c>
      <c r="D464" s="24" t="s">
        <v>1431</v>
      </c>
      <c r="E464" s="23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3"/>
      <c r="B465" s="24" t="s">
        <v>1740</v>
      </c>
      <c r="C465" s="24" t="s">
        <v>1191</v>
      </c>
      <c r="D465" s="24" t="s">
        <v>1191</v>
      </c>
      <c r="E465" s="23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>
      <c r="A466" s="23"/>
      <c r="B466" s="24" t="s">
        <v>1741</v>
      </c>
      <c r="C466" s="24" t="s">
        <v>1201</v>
      </c>
      <c r="D466" s="24" t="s">
        <v>1201</v>
      </c>
      <c r="E466" s="23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>
      <c r="A467" s="23"/>
      <c r="B467" s="24" t="s">
        <v>1742</v>
      </c>
      <c r="C467" s="24" t="s">
        <v>1619</v>
      </c>
      <c r="D467" s="24" t="s">
        <v>1619</v>
      </c>
      <c r="E467" s="23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>
      <c r="A468" s="23"/>
      <c r="B468" s="24" t="s">
        <v>1743</v>
      </c>
      <c r="C468" s="24" t="s">
        <v>1189</v>
      </c>
      <c r="D468" s="24" t="s">
        <v>1189</v>
      </c>
      <c r="E468" s="23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>
      <c r="A469" s="23"/>
      <c r="B469" s="24" t="s">
        <v>1744</v>
      </c>
      <c r="C469" s="24" t="s">
        <v>1191</v>
      </c>
      <c r="D469" s="24" t="s">
        <v>1191</v>
      </c>
      <c r="E469" s="23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>
      <c r="A470" s="23"/>
      <c r="B470" s="24" t="s">
        <v>1745</v>
      </c>
      <c r="C470" s="24" t="s">
        <v>1746</v>
      </c>
      <c r="D470" s="24" t="s">
        <v>1746</v>
      </c>
      <c r="E470" s="23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>
      <c r="A471" s="23"/>
      <c r="B471" s="24" t="s">
        <v>1747</v>
      </c>
      <c r="C471" s="24" t="s">
        <v>1748</v>
      </c>
      <c r="D471" s="24" t="s">
        <v>1748</v>
      </c>
      <c r="E471" s="23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>
      <c r="A472" s="23"/>
      <c r="B472" s="24" t="s">
        <v>1749</v>
      </c>
      <c r="C472" s="24" t="s">
        <v>1748</v>
      </c>
      <c r="D472" s="24" t="s">
        <v>1748</v>
      </c>
      <c r="E472" s="23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23"/>
      <c r="B473" s="24" t="s">
        <v>1750</v>
      </c>
      <c r="C473" s="24" t="s">
        <v>1634</v>
      </c>
      <c r="D473" s="24" t="s">
        <v>1634</v>
      </c>
      <c r="E473" s="23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>
      <c r="A474" s="23"/>
      <c r="B474" s="24" t="s">
        <v>1751</v>
      </c>
      <c r="C474" s="24" t="s">
        <v>1752</v>
      </c>
      <c r="D474" s="24" t="s">
        <v>1752</v>
      </c>
      <c r="E474" s="23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>
      <c r="A475" s="23" t="s">
        <v>1753</v>
      </c>
      <c r="B475" s="24" t="s">
        <v>1754</v>
      </c>
      <c r="C475" s="24" t="s">
        <v>1673</v>
      </c>
      <c r="D475" s="24" t="s">
        <v>1673</v>
      </c>
      <c r="E475" s="23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>
      <c r="A476" s="23"/>
      <c r="B476" s="24" t="s">
        <v>1755</v>
      </c>
      <c r="C476" s="24" t="s">
        <v>1756</v>
      </c>
      <c r="D476" s="24" t="s">
        <v>1756</v>
      </c>
      <c r="E476" s="23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>
      <c r="A477" s="23"/>
      <c r="B477" s="24" t="s">
        <v>1757</v>
      </c>
      <c r="C477" s="24" t="s">
        <v>1302</v>
      </c>
      <c r="D477" s="24" t="s">
        <v>1302</v>
      </c>
      <c r="E477" s="23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>
      <c r="A478" s="23" t="s">
        <v>1753</v>
      </c>
      <c r="B478" s="24" t="s">
        <v>1758</v>
      </c>
      <c r="C478" s="24" t="s">
        <v>1124</v>
      </c>
      <c r="D478" s="24" t="s">
        <v>1124</v>
      </c>
      <c r="E478" s="23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>
      <c r="A479" s="23"/>
      <c r="B479" s="24" t="s">
        <v>1759</v>
      </c>
      <c r="C479" s="24" t="s">
        <v>1335</v>
      </c>
      <c r="D479" s="24" t="s">
        <v>1335</v>
      </c>
      <c r="E479" s="23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>
      <c r="A480" s="23"/>
      <c r="B480" s="24" t="s">
        <v>1760</v>
      </c>
      <c r="C480" s="24" t="s">
        <v>1237</v>
      </c>
      <c r="D480" s="24" t="s">
        <v>1237</v>
      </c>
      <c r="E480" s="23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>
      <c r="A481" s="23"/>
      <c r="B481" s="24" t="s">
        <v>1761</v>
      </c>
      <c r="C481" s="24" t="s">
        <v>1649</v>
      </c>
      <c r="D481" s="24" t="s">
        <v>1649</v>
      </c>
      <c r="E481" s="23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>
      <c r="A482" s="23"/>
      <c r="B482" s="24" t="s">
        <v>1762</v>
      </c>
      <c r="C482" s="24" t="s">
        <v>1649</v>
      </c>
      <c r="D482" s="24" t="s">
        <v>1649</v>
      </c>
      <c r="E482" s="23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>
      <c r="A483" s="23"/>
      <c r="B483" s="24" t="s">
        <v>1763</v>
      </c>
      <c r="C483" s="24" t="s">
        <v>1764</v>
      </c>
      <c r="D483" s="24" t="s">
        <v>1764</v>
      </c>
      <c r="E483" s="23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>
      <c r="A484" s="23"/>
      <c r="B484" s="24" t="s">
        <v>1765</v>
      </c>
      <c r="C484" s="24" t="s">
        <v>1279</v>
      </c>
      <c r="D484" s="24" t="s">
        <v>1279</v>
      </c>
      <c r="E484" s="23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>
      <c r="A485" s="23"/>
      <c r="B485" s="24" t="s">
        <v>1766</v>
      </c>
      <c r="C485" s="24" t="s">
        <v>1279</v>
      </c>
      <c r="D485" s="24" t="s">
        <v>1279</v>
      </c>
      <c r="E485" s="23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>
      <c r="A486" s="23"/>
      <c r="B486" s="24" t="s">
        <v>1767</v>
      </c>
      <c r="C486" s="24" t="s">
        <v>1593</v>
      </c>
      <c r="D486" s="24" t="s">
        <v>1622</v>
      </c>
      <c r="E486" s="23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>
      <c r="A487" s="23"/>
      <c r="B487" s="24" t="s">
        <v>1768</v>
      </c>
      <c r="C487" s="24" t="s">
        <v>1598</v>
      </c>
      <c r="D487" s="24" t="s">
        <v>1598</v>
      </c>
      <c r="E487" s="23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>
      <c r="A488" s="23"/>
      <c r="B488" s="24" t="s">
        <v>1769</v>
      </c>
      <c r="C488" s="24" t="s">
        <v>1234</v>
      </c>
      <c r="D488" s="24" t="s">
        <v>1234</v>
      </c>
      <c r="E488" s="23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>
      <c r="A489" s="23"/>
      <c r="B489" s="24" t="s">
        <v>1770</v>
      </c>
      <c r="C489" s="24" t="s">
        <v>1771</v>
      </c>
      <c r="D489" s="24" t="s">
        <v>1771</v>
      </c>
      <c r="E489" s="23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>
      <c r="A490" s="23"/>
      <c r="B490" s="24" t="s">
        <v>1772</v>
      </c>
      <c r="C490" s="24" t="s">
        <v>1290</v>
      </c>
      <c r="D490" s="24" t="s">
        <v>1290</v>
      </c>
      <c r="E490" s="23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>
      <c r="A491" s="23"/>
      <c r="B491" s="24" t="s">
        <v>1773</v>
      </c>
      <c r="C491" s="24" t="s">
        <v>1290</v>
      </c>
      <c r="D491" s="24" t="s">
        <v>1290</v>
      </c>
      <c r="E491" s="23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>
      <c r="A492" s="23"/>
      <c r="B492" s="24" t="s">
        <v>1774</v>
      </c>
      <c r="C492" s="24" t="s">
        <v>1340</v>
      </c>
      <c r="D492" s="24" t="s">
        <v>1340</v>
      </c>
      <c r="E492" s="23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>
      <c r="A493" s="23"/>
      <c r="B493" s="24" t="s">
        <v>1775</v>
      </c>
      <c r="C493" s="24" t="s">
        <v>1148</v>
      </c>
      <c r="D493" s="24" t="s">
        <v>1148</v>
      </c>
      <c r="E493" s="23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>
      <c r="A494" s="23"/>
      <c r="B494" s="24" t="s">
        <v>1776</v>
      </c>
      <c r="C494" s="24" t="s">
        <v>1150</v>
      </c>
      <c r="D494" s="24" t="s">
        <v>1150</v>
      </c>
      <c r="E494" s="23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>
      <c r="A495" s="23"/>
      <c r="B495" s="24" t="s">
        <v>1777</v>
      </c>
      <c r="C495" s="24" t="s">
        <v>1113</v>
      </c>
      <c r="D495" s="24" t="s">
        <v>1113</v>
      </c>
      <c r="E495" s="23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>
      <c r="A496" s="23"/>
      <c r="B496" s="24" t="s">
        <v>1778</v>
      </c>
      <c r="C496" s="24" t="s">
        <v>1779</v>
      </c>
      <c r="D496" s="24" t="s">
        <v>1779</v>
      </c>
      <c r="E496" s="23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>
      <c r="A497" s="23"/>
      <c r="B497" s="24" t="s">
        <v>1780</v>
      </c>
      <c r="C497" s="24" t="s">
        <v>1239</v>
      </c>
      <c r="D497" s="24" t="s">
        <v>1239</v>
      </c>
      <c r="E497" s="23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>
      <c r="A498" s="23"/>
      <c r="B498" s="24" t="s">
        <v>1781</v>
      </c>
      <c r="C498" s="24" t="s">
        <v>1184</v>
      </c>
      <c r="D498" s="24" t="s">
        <v>1234</v>
      </c>
      <c r="E498" s="23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>
      <c r="A499" s="23"/>
      <c r="B499" s="24" t="s">
        <v>1782</v>
      </c>
      <c r="C499" s="24" t="s">
        <v>1169</v>
      </c>
      <c r="D499" s="24" t="s">
        <v>1184</v>
      </c>
      <c r="E499" s="23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>
      <c r="A500" s="23"/>
      <c r="B500" s="24" t="s">
        <v>1783</v>
      </c>
      <c r="C500" s="24" t="s">
        <v>1302</v>
      </c>
      <c r="D500" s="24" t="s">
        <v>1302</v>
      </c>
      <c r="E500" s="23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3:4">
      <c r="C501" s="6"/>
      <c r="D501" s="6"/>
    </row>
    <row r="502" spans="3:4">
      <c r="C502" s="27"/>
      <c r="D502" s="27"/>
    </row>
    <row r="503" spans="3:4">
      <c r="C503" s="27"/>
      <c r="D503" s="27"/>
    </row>
    <row r="504" spans="3:4">
      <c r="C504" s="27"/>
      <c r="D504" s="27"/>
    </row>
    <row r="505" spans="3:4">
      <c r="C505" s="27"/>
      <c r="D505" s="27"/>
    </row>
    <row r="506" spans="3:4">
      <c r="C506" s="27"/>
      <c r="D506" s="27"/>
    </row>
    <row r="507" spans="3:4">
      <c r="C507" s="27"/>
      <c r="D507" s="27"/>
    </row>
    <row r="508" spans="3:4">
      <c r="C508" s="27"/>
      <c r="D508" s="27"/>
    </row>
    <row r="509" spans="3:4">
      <c r="C509" s="27"/>
      <c r="D509" s="27"/>
    </row>
    <row r="510" spans="3:4">
      <c r="C510" s="27"/>
      <c r="D510" s="27"/>
    </row>
    <row r="511" spans="3:4">
      <c r="C511" s="27"/>
      <c r="D511" s="27"/>
    </row>
    <row r="512" spans="3:4">
      <c r="C512" s="27"/>
      <c r="D512" s="27"/>
    </row>
    <row r="513" spans="3:4">
      <c r="C513" s="27"/>
      <c r="D513" s="27"/>
    </row>
    <row r="514" spans="3:4">
      <c r="C514" s="27"/>
      <c r="D514" s="27"/>
    </row>
    <row r="515" spans="3:4">
      <c r="C515" s="27"/>
      <c r="D515" s="27"/>
    </row>
    <row r="516" spans="3:4">
      <c r="C516" s="27"/>
      <c r="D516" s="27"/>
    </row>
    <row r="517" spans="3:4">
      <c r="C517" s="27"/>
      <c r="D517" s="27"/>
    </row>
    <row r="518" spans="3:4">
      <c r="C518" s="27"/>
      <c r="D518" s="27"/>
    </row>
    <row r="519" spans="3:4">
      <c r="C519" s="27"/>
      <c r="D519" s="27"/>
    </row>
    <row r="520" spans="3:4">
      <c r="C520" s="27"/>
      <c r="D520" s="27"/>
    </row>
    <row r="521" spans="3:4">
      <c r="C521" s="27"/>
      <c r="D521" s="27"/>
    </row>
    <row r="522" spans="3:4">
      <c r="C522" s="27"/>
      <c r="D522" s="27"/>
    </row>
    <row r="523" spans="3:4">
      <c r="C523" s="27"/>
      <c r="D523" s="27"/>
    </row>
    <row r="524" spans="3:4">
      <c r="C524" s="27"/>
      <c r="D524" s="27"/>
    </row>
    <row r="525" spans="3:4">
      <c r="C525" s="27"/>
      <c r="D525" s="27"/>
    </row>
    <row r="526" spans="3:4">
      <c r="C526" s="27"/>
      <c r="D526" s="27"/>
    </row>
    <row r="527" spans="3:4">
      <c r="C527" s="27"/>
      <c r="D527" s="27"/>
    </row>
    <row r="528" spans="3:4">
      <c r="C528" s="27"/>
      <c r="D528" s="27"/>
    </row>
    <row r="529" spans="3:4">
      <c r="C529" s="27"/>
      <c r="D529" s="27"/>
    </row>
    <row r="530" spans="3:4">
      <c r="C530" s="27"/>
      <c r="D530" s="27"/>
    </row>
    <row r="531" spans="3:4">
      <c r="C531" s="27"/>
      <c r="D531" s="27"/>
    </row>
    <row r="532" spans="3:4">
      <c r="C532" s="27"/>
      <c r="D532" s="27"/>
    </row>
    <row r="533" spans="3:4">
      <c r="C533" s="27"/>
      <c r="D533" s="27"/>
    </row>
    <row r="534" spans="3:4">
      <c r="C534" s="27"/>
      <c r="D534" s="27"/>
    </row>
    <row r="535" spans="3:4">
      <c r="C535" s="27"/>
      <c r="D535" s="27"/>
    </row>
    <row r="536" spans="3:4">
      <c r="C536" s="27"/>
      <c r="D536" s="27"/>
    </row>
    <row r="537" spans="3:4">
      <c r="C537" s="27"/>
      <c r="D537" s="27"/>
    </row>
    <row r="538" spans="3:4">
      <c r="C538" s="27"/>
      <c r="D538" s="27"/>
    </row>
    <row r="539" spans="3:4">
      <c r="C539" s="27"/>
      <c r="D539" s="27"/>
    </row>
    <row r="540" spans="3:4">
      <c r="C540" s="27"/>
      <c r="D540" s="27"/>
    </row>
    <row r="541" spans="3:4">
      <c r="C541" s="27"/>
      <c r="D541" s="27"/>
    </row>
    <row r="542" spans="3:4">
      <c r="C542" s="27"/>
      <c r="D542" s="27"/>
    </row>
    <row r="543" spans="3:4">
      <c r="C543" s="27"/>
      <c r="D543" s="27"/>
    </row>
    <row r="544" spans="3:4">
      <c r="C544" s="27"/>
      <c r="D544" s="27"/>
    </row>
    <row r="545" spans="3:4">
      <c r="C545" s="27"/>
      <c r="D545" s="27"/>
    </row>
    <row r="546" spans="3:4">
      <c r="C546" s="27"/>
      <c r="D546" s="27"/>
    </row>
    <row r="547" spans="3:4">
      <c r="C547" s="27"/>
      <c r="D547" s="27"/>
    </row>
    <row r="548" spans="3:4">
      <c r="C548" s="27"/>
      <c r="D548" s="27"/>
    </row>
    <row r="549" spans="3:4">
      <c r="C549" s="27"/>
      <c r="D549" s="27"/>
    </row>
    <row r="550" spans="3:4">
      <c r="C550" s="27"/>
      <c r="D550" s="27"/>
    </row>
    <row r="551" spans="3:4">
      <c r="C551" s="27"/>
      <c r="D551" s="27"/>
    </row>
    <row r="552" spans="3:4">
      <c r="C552" s="27"/>
      <c r="D552" s="27"/>
    </row>
    <row r="553" spans="3:4">
      <c r="C553" s="27"/>
      <c r="D553" s="27"/>
    </row>
    <row r="554" spans="3:4">
      <c r="C554" s="27"/>
      <c r="D554" s="27"/>
    </row>
    <row r="555" spans="3:4">
      <c r="C555" s="27"/>
      <c r="D555" s="27"/>
    </row>
    <row r="556" spans="3:4">
      <c r="C556" s="27"/>
      <c r="D556" s="27"/>
    </row>
    <row r="557" spans="3:4">
      <c r="C557" s="27"/>
      <c r="D557" s="27"/>
    </row>
    <row r="558" spans="3:4">
      <c r="C558" s="27"/>
      <c r="D558" s="27"/>
    </row>
    <row r="559" spans="3:4">
      <c r="C559" s="27"/>
      <c r="D559" s="27"/>
    </row>
    <row r="560" spans="3:4">
      <c r="C560" s="27"/>
      <c r="D560" s="27"/>
    </row>
    <row r="561" spans="3:4">
      <c r="C561" s="27"/>
      <c r="D561" s="27"/>
    </row>
    <row r="562" spans="3:4">
      <c r="C562" s="27"/>
      <c r="D562" s="27"/>
    </row>
    <row r="563" spans="3:4">
      <c r="C563" s="27"/>
      <c r="D563" s="27"/>
    </row>
    <row r="564" spans="3:4">
      <c r="C564" s="27"/>
      <c r="D564" s="27"/>
    </row>
    <row r="565" spans="3:4">
      <c r="C565" s="27"/>
      <c r="D565" s="27"/>
    </row>
    <row r="566" spans="3:4">
      <c r="C566" s="27"/>
      <c r="D566" s="27"/>
    </row>
    <row r="567" spans="3:4">
      <c r="C567" s="27"/>
      <c r="D567" s="27"/>
    </row>
    <row r="568" spans="3:4">
      <c r="C568" s="27"/>
      <c r="D568" s="27"/>
    </row>
    <row r="569" spans="3:4">
      <c r="C569" s="27"/>
      <c r="D569" s="27"/>
    </row>
    <row r="570" spans="3:4">
      <c r="C570" s="27"/>
      <c r="D570" s="27"/>
    </row>
    <row r="571" spans="3:4">
      <c r="C571" s="27"/>
      <c r="D571" s="27"/>
    </row>
    <row r="572" spans="3:4">
      <c r="C572" s="27"/>
      <c r="D572" s="27"/>
    </row>
    <row r="573" spans="3:4">
      <c r="C573" s="27"/>
      <c r="D573" s="27"/>
    </row>
    <row r="574" spans="3:4">
      <c r="C574" s="27"/>
      <c r="D574" s="27"/>
    </row>
    <row r="575" spans="3:4">
      <c r="C575" s="27"/>
      <c r="D575" s="27"/>
    </row>
    <row r="576" spans="3:4">
      <c r="C576" s="27"/>
      <c r="D576" s="27"/>
    </row>
    <row r="577" spans="3:4">
      <c r="C577" s="27"/>
      <c r="D577" s="27"/>
    </row>
    <row r="578" spans="3:4">
      <c r="C578" s="27"/>
      <c r="D578" s="27"/>
    </row>
    <row r="579" spans="3:4">
      <c r="C579" s="27"/>
      <c r="D579" s="27"/>
    </row>
    <row r="580" spans="3:4">
      <c r="C580" s="27"/>
      <c r="D580" s="27"/>
    </row>
    <row r="581" spans="3:4">
      <c r="C581" s="27"/>
      <c r="D581" s="27"/>
    </row>
    <row r="582" spans="3:4">
      <c r="C582" s="27"/>
      <c r="D582" s="27"/>
    </row>
    <row r="583" spans="3:4">
      <c r="C583" s="27"/>
      <c r="D583" s="27"/>
    </row>
    <row r="584" spans="3:4">
      <c r="C584" s="27"/>
      <c r="D584" s="27"/>
    </row>
    <row r="585" spans="3:4">
      <c r="C585" s="27"/>
      <c r="D585" s="27"/>
    </row>
    <row r="586" spans="3:4">
      <c r="C586" s="27"/>
      <c r="D586" s="27"/>
    </row>
    <row r="587" spans="3:4">
      <c r="C587" s="27"/>
      <c r="D587" s="27"/>
    </row>
    <row r="588" spans="3:4">
      <c r="C588" s="27"/>
      <c r="D588" s="27"/>
    </row>
    <row r="589" spans="3:4">
      <c r="C589" s="27"/>
      <c r="D589" s="27"/>
    </row>
    <row r="590" spans="3:4">
      <c r="C590" s="27"/>
      <c r="D590" s="27"/>
    </row>
    <row r="591" spans="3:4">
      <c r="C591" s="27"/>
      <c r="D591" s="27"/>
    </row>
    <row r="592" spans="3:4">
      <c r="C592" s="27"/>
      <c r="D592" s="27"/>
    </row>
    <row r="593" spans="3:4">
      <c r="C593" s="27"/>
      <c r="D593" s="27"/>
    </row>
    <row r="594" spans="3:4">
      <c r="C594" s="27"/>
      <c r="D594" s="27"/>
    </row>
    <row r="595" spans="3:4">
      <c r="C595" s="27"/>
      <c r="D595" s="27"/>
    </row>
    <row r="596" spans="3:4">
      <c r="C596" s="27"/>
      <c r="D596" s="27"/>
    </row>
    <row r="597" spans="3:4">
      <c r="C597" s="27"/>
      <c r="D597" s="27"/>
    </row>
    <row r="598" spans="3:4">
      <c r="C598" s="27"/>
      <c r="D598" s="27"/>
    </row>
    <row r="599" spans="3:4">
      <c r="C599" s="27"/>
      <c r="D599" s="27"/>
    </row>
    <row r="600" spans="3:4">
      <c r="C600" s="27"/>
      <c r="D600" s="27"/>
    </row>
    <row r="601" spans="3:4">
      <c r="C601" s="27"/>
      <c r="D601" s="27"/>
    </row>
    <row r="602" spans="3:4">
      <c r="C602" s="27"/>
      <c r="D602" s="27"/>
    </row>
    <row r="603" spans="3:4">
      <c r="C603" s="27"/>
      <c r="D603" s="27"/>
    </row>
    <row r="604" spans="3:4">
      <c r="C604" s="27"/>
      <c r="D604" s="27"/>
    </row>
    <row r="605" spans="3:4">
      <c r="C605" s="27"/>
      <c r="D605" s="27"/>
    </row>
    <row r="606" spans="3:4">
      <c r="C606" s="27"/>
      <c r="D606" s="27"/>
    </row>
    <row r="607" spans="3:4">
      <c r="C607" s="27"/>
      <c r="D607" s="27"/>
    </row>
    <row r="608" spans="3:4">
      <c r="C608" s="27"/>
      <c r="D608" s="27"/>
    </row>
    <row r="609" spans="3:4">
      <c r="C609" s="27"/>
      <c r="D609" s="27"/>
    </row>
    <row r="610" spans="3:4">
      <c r="C610" s="27"/>
      <c r="D610" s="27"/>
    </row>
    <row r="611" spans="3:4">
      <c r="C611" s="27"/>
      <c r="D611" s="27"/>
    </row>
    <row r="612" spans="3:4">
      <c r="C612" s="27"/>
      <c r="D612" s="27"/>
    </row>
    <row r="613" spans="3:4">
      <c r="C613" s="27"/>
      <c r="D613" s="27"/>
    </row>
    <row r="614" spans="3:4">
      <c r="C614" s="27"/>
      <c r="D614" s="27"/>
    </row>
    <row r="615" spans="3:4">
      <c r="C615" s="27"/>
      <c r="D615" s="27"/>
    </row>
    <row r="616" spans="3:4">
      <c r="C616" s="27"/>
      <c r="D616" s="27"/>
    </row>
    <row r="617" spans="3:4">
      <c r="C617" s="27"/>
      <c r="D617" s="27"/>
    </row>
    <row r="618" spans="3:4">
      <c r="C618" s="27"/>
      <c r="D618" s="27"/>
    </row>
    <row r="619" spans="3:4">
      <c r="C619" s="27"/>
      <c r="D619" s="27"/>
    </row>
    <row r="620" spans="3:4">
      <c r="C620" s="27"/>
      <c r="D620" s="27"/>
    </row>
    <row r="621" spans="3:4">
      <c r="C621" s="27"/>
      <c r="D621" s="27"/>
    </row>
    <row r="622" spans="3:4">
      <c r="C622" s="27"/>
      <c r="D622" s="27"/>
    </row>
    <row r="623" spans="3:4">
      <c r="C623" s="27"/>
      <c r="D623" s="27"/>
    </row>
    <row r="624" spans="3:4">
      <c r="C624" s="27"/>
      <c r="D624" s="27"/>
    </row>
    <row r="625" spans="3:4">
      <c r="C625" s="27"/>
      <c r="D625" s="27"/>
    </row>
    <row r="626" spans="3:4">
      <c r="C626" s="27"/>
      <c r="D626" s="27"/>
    </row>
    <row r="627" spans="3:4">
      <c r="C627" s="27"/>
      <c r="D627" s="27"/>
    </row>
    <row r="628" spans="3:4">
      <c r="C628" s="27"/>
      <c r="D628" s="27"/>
    </row>
    <row r="629" spans="3:4">
      <c r="C629" s="27"/>
      <c r="D629" s="27"/>
    </row>
    <row r="630" spans="3:4">
      <c r="C630" s="27"/>
      <c r="D630" s="27"/>
    </row>
    <row r="631" spans="3:4">
      <c r="C631" s="27"/>
      <c r="D631" s="27"/>
    </row>
    <row r="632" spans="3:4">
      <c r="C632" s="27"/>
      <c r="D632" s="27"/>
    </row>
    <row r="633" spans="3:4">
      <c r="C633" s="27"/>
      <c r="D633" s="27"/>
    </row>
    <row r="634" spans="3:4">
      <c r="C634" s="27"/>
      <c r="D634" s="27"/>
    </row>
    <row r="635" spans="3:4">
      <c r="C635" s="27"/>
      <c r="D635" s="27"/>
    </row>
    <row r="636" spans="3:4">
      <c r="C636" s="27"/>
      <c r="D636" s="27"/>
    </row>
    <row r="637" spans="3:4">
      <c r="C637" s="27"/>
      <c r="D637" s="27"/>
    </row>
    <row r="638" spans="3:4">
      <c r="C638" s="27"/>
      <c r="D638" s="27"/>
    </row>
    <row r="639" spans="3:4">
      <c r="C639" s="27"/>
      <c r="D639" s="27"/>
    </row>
    <row r="640" spans="3:4">
      <c r="C640" s="27"/>
      <c r="D640" s="27"/>
    </row>
    <row r="641" spans="3:4">
      <c r="C641" s="27"/>
      <c r="D641" s="27"/>
    </row>
    <row r="642" spans="3:4">
      <c r="C642" s="27"/>
      <c r="D642" s="27"/>
    </row>
    <row r="643" spans="3:4">
      <c r="C643" s="27"/>
      <c r="D643" s="27"/>
    </row>
    <row r="644" spans="3:4">
      <c r="C644" s="27"/>
      <c r="D644" s="27"/>
    </row>
    <row r="645" spans="3:4">
      <c r="C645" s="27"/>
      <c r="D645" s="27"/>
    </row>
    <row r="646" spans="3:4">
      <c r="C646" s="27"/>
      <c r="D646" s="27"/>
    </row>
    <row r="647" spans="3:4">
      <c r="C647" s="27"/>
      <c r="D647" s="27"/>
    </row>
    <row r="648" spans="3:4">
      <c r="C648" s="27"/>
      <c r="D648" s="27"/>
    </row>
    <row r="649" spans="3:4">
      <c r="C649" s="27"/>
      <c r="D649" s="27"/>
    </row>
    <row r="650" spans="3:4">
      <c r="C650" s="27"/>
      <c r="D650" s="27"/>
    </row>
    <row r="651" spans="3:4">
      <c r="C651" s="27"/>
      <c r="D651" s="27"/>
    </row>
    <row r="652" spans="3:4">
      <c r="C652" s="27"/>
      <c r="D652" s="27"/>
    </row>
    <row r="653" spans="3:4">
      <c r="C653" s="27"/>
      <c r="D653" s="27"/>
    </row>
    <row r="654" spans="3:4">
      <c r="C654" s="27"/>
      <c r="D654" s="27"/>
    </row>
    <row r="655" spans="3:4">
      <c r="C655" s="27"/>
      <c r="D655" s="27"/>
    </row>
    <row r="656" spans="3:4">
      <c r="C656" s="27"/>
      <c r="D656" s="27"/>
    </row>
    <row r="657" spans="3:4">
      <c r="C657" s="27"/>
      <c r="D657" s="27"/>
    </row>
    <row r="658" spans="3:4">
      <c r="C658" s="27"/>
      <c r="D658" s="27"/>
    </row>
    <row r="659" spans="3:4">
      <c r="C659" s="27"/>
      <c r="D659" s="27"/>
    </row>
    <row r="660" spans="3:4">
      <c r="C660" s="27"/>
      <c r="D660" s="27"/>
    </row>
    <row r="661" spans="3:4">
      <c r="C661" s="27"/>
      <c r="D661" s="27"/>
    </row>
    <row r="662" spans="3:4">
      <c r="C662" s="27"/>
      <c r="D662" s="27"/>
    </row>
    <row r="663" spans="3:4">
      <c r="C663" s="27"/>
      <c r="D663" s="27"/>
    </row>
    <row r="664" spans="3:4">
      <c r="C664" s="27"/>
      <c r="D664" s="27"/>
    </row>
    <row r="665" spans="3:4">
      <c r="C665" s="27"/>
      <c r="D665" s="27"/>
    </row>
    <row r="666" spans="3:4">
      <c r="C666" s="27"/>
      <c r="D666" s="27"/>
    </row>
    <row r="667" spans="3:4">
      <c r="C667" s="27"/>
      <c r="D667" s="27"/>
    </row>
    <row r="668" spans="3:4">
      <c r="C668" s="27"/>
      <c r="D668" s="27"/>
    </row>
    <row r="669" spans="3:4">
      <c r="C669" s="27"/>
      <c r="D669" s="27"/>
    </row>
    <row r="670" spans="3:4">
      <c r="C670" s="27"/>
      <c r="D670" s="27"/>
    </row>
    <row r="671" spans="3:4">
      <c r="C671" s="27"/>
      <c r="D671" s="27"/>
    </row>
    <row r="672" spans="3:4">
      <c r="C672" s="27"/>
      <c r="D672" s="27"/>
    </row>
    <row r="673" spans="3:4">
      <c r="C673" s="27"/>
      <c r="D673" s="27"/>
    </row>
    <row r="674" spans="3:4">
      <c r="C674" s="27"/>
      <c r="D674" s="27"/>
    </row>
    <row r="675" spans="3:4">
      <c r="C675" s="27"/>
      <c r="D675" s="27"/>
    </row>
    <row r="676" spans="3:4">
      <c r="C676" s="27"/>
      <c r="D676" s="27"/>
    </row>
    <row r="677" spans="3:4">
      <c r="C677" s="27"/>
      <c r="D677" s="27"/>
    </row>
    <row r="678" spans="3:4">
      <c r="C678" s="27"/>
      <c r="D678" s="27"/>
    </row>
    <row r="679" spans="3:4">
      <c r="C679" s="27"/>
      <c r="D679" s="27"/>
    </row>
    <row r="680" spans="3:4">
      <c r="C680" s="27"/>
      <c r="D680" s="27"/>
    </row>
    <row r="681" spans="3:4">
      <c r="C681" s="27"/>
      <c r="D681" s="27"/>
    </row>
    <row r="682" spans="3:4">
      <c r="C682" s="27"/>
      <c r="D682" s="27"/>
    </row>
    <row r="683" spans="3:4">
      <c r="C683" s="27"/>
      <c r="D683" s="27"/>
    </row>
    <row r="684" spans="3:4">
      <c r="C684" s="27"/>
      <c r="D684" s="27"/>
    </row>
    <row r="685" spans="3:4">
      <c r="C685" s="27"/>
      <c r="D685" s="27"/>
    </row>
    <row r="686" spans="3:4">
      <c r="C686" s="27"/>
      <c r="D686" s="27"/>
    </row>
    <row r="687" spans="3:4">
      <c r="C687" s="27"/>
      <c r="D687" s="27"/>
    </row>
    <row r="688" spans="3:4">
      <c r="C688" s="27"/>
      <c r="D688" s="27"/>
    </row>
    <row r="689" spans="3:4">
      <c r="C689" s="27"/>
      <c r="D689" s="27"/>
    </row>
    <row r="690" spans="3:4">
      <c r="C690" s="27"/>
      <c r="D690" s="27"/>
    </row>
    <row r="691" spans="3:4">
      <c r="C691" s="27"/>
      <c r="D691" s="27"/>
    </row>
    <row r="692" spans="3:4">
      <c r="C692" s="27"/>
      <c r="D692" s="27"/>
    </row>
    <row r="693" spans="3:4">
      <c r="C693" s="27"/>
      <c r="D693" s="27"/>
    </row>
    <row r="694" spans="3:4">
      <c r="C694" s="27"/>
      <c r="D694" s="27"/>
    </row>
    <row r="695" spans="3:4">
      <c r="C695" s="27"/>
      <c r="D695" s="27"/>
    </row>
    <row r="696" spans="3:4">
      <c r="C696" s="27"/>
      <c r="D696" s="27"/>
    </row>
    <row r="697" spans="3:4">
      <c r="C697" s="27"/>
      <c r="D697" s="27"/>
    </row>
    <row r="698" spans="3:4">
      <c r="C698" s="27"/>
      <c r="D698" s="27"/>
    </row>
    <row r="699" spans="3:4">
      <c r="C699" s="27"/>
      <c r="D699" s="27"/>
    </row>
    <row r="700" spans="3:4">
      <c r="C700" s="27"/>
      <c r="D700" s="2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topLeftCell="E1" workbookViewId="0">
      <selection activeCell="AM16" sqref="AM16"/>
    </sheetView>
  </sheetViews>
  <sheetFormatPr defaultColWidth="11" defaultRowHeight="17.6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CD542ICA H R07</vt:lpstr>
      <vt:lpstr>jira遗留buglist</vt:lpstr>
      <vt:lpstr>百度自测buglist</vt:lpstr>
      <vt:lpstr>埋点测试</vt:lpstr>
      <vt:lpstr>APP Source</vt:lpstr>
      <vt:lpstr>综合评分</vt:lpstr>
      <vt:lpstr>响应时间</vt:lpstr>
      <vt:lpstr>baidu APP</vt:lpstr>
      <vt:lpstr>内存走势图</vt:lpstr>
      <vt:lpstr>Scenes 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2023-03-22T23:14:00Z</dcterms:created>
  <dcterms:modified xsi:type="dcterms:W3CDTF">2023-03-27T17:42:05Z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6300DE984F28791F7FB61A64D4E37416_43</vt:lpwstr>
  </property>
  <property fmtid="{D5CDD505-2E9C-101B-9397-08002B2CF9AE}" pid="4" name="KSOReadingLayout">
    <vt:bool>true</vt:bool>
  </property>
</Properties>
</file>