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CD542H/R12/测试报告/"/>
    </mc:Choice>
  </mc:AlternateContent>
  <xr:revisionPtr revIDLastSave="0" documentId="13_ncr:1_{856B9C54-BBB7-314C-9EF4-D1A6B221A5A1}" xr6:coauthVersionLast="47" xr6:coauthVersionMax="47" xr10:uidLastSave="{00000000-0000-0000-0000-000000000000}"/>
  <bookViews>
    <workbookView xWindow="0" yWindow="500" windowWidth="38400" windowHeight="19340" activeTab="2" xr2:uid="{00000000-000D-0000-FFFF-FFFF00000000}"/>
  </bookViews>
  <sheets>
    <sheet name="测试报告" sheetId="1" r:id="rId1"/>
    <sheet name="icafe遗留buglist" sheetId="15" r:id="rId2"/>
    <sheet name="Jira遗留buglist" sheetId="14" r:id="rId3"/>
  </sheets>
  <definedNames>
    <definedName name="_xlnm._FilterDatabase" localSheetId="1" hidden="1">icafe遗留buglist!$A$1:$I$4</definedName>
    <definedName name="_xlnm._FilterDatabase" localSheetId="2" hidden="1">Jira遗留buglist!$A$1:$I$11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1" l="1"/>
  <c r="G49" i="1"/>
  <c r="D49" i="1"/>
  <c r="F48" i="1"/>
  <c r="H48" i="1"/>
  <c r="I48" i="1"/>
  <c r="I47" i="1"/>
  <c r="F46" i="1"/>
  <c r="H46" i="1"/>
  <c r="I46" i="1"/>
  <c r="F45" i="1"/>
  <c r="H45" i="1"/>
  <c r="I45" i="1"/>
  <c r="I44" i="1"/>
  <c r="I43" i="1"/>
  <c r="F42" i="1"/>
  <c r="H42" i="1"/>
  <c r="I42" i="1"/>
  <c r="I41" i="1"/>
  <c r="I40" i="1"/>
  <c r="I39" i="1"/>
  <c r="I38" i="1"/>
  <c r="F37" i="1"/>
  <c r="H37" i="1"/>
  <c r="I37" i="1"/>
  <c r="F36" i="1"/>
  <c r="H36" i="1"/>
  <c r="I36" i="1"/>
  <c r="I35" i="1"/>
  <c r="F34" i="1"/>
  <c r="H34" i="1"/>
  <c r="I34" i="1"/>
  <c r="I33" i="1"/>
  <c r="I32" i="1"/>
  <c r="F31" i="1"/>
  <c r="H31" i="1"/>
  <c r="I31" i="1"/>
  <c r="I30" i="1"/>
  <c r="I29" i="1"/>
</calcChain>
</file>

<file path=xl/sharedStrings.xml><?xml version="1.0" encoding="utf-8"?>
<sst xmlns="http://schemas.openxmlformats.org/spreadsheetml/2006/main" count="221" uniqueCount="149">
  <si>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</si>
  <si>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</si>
  <si>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</si>
  <si>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</si>
  <si>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</si>
  <si>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</si>
  <si>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</si>
  <si>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</si>
  <si>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</si>
  <si>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</si>
  <si>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</si>
  <si>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</si>
  <si>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</si>
  <si>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</si>
  <si>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</si>
  <si>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</si>
  <si>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</si>
  <si>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</si>
  <si>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地图存在crash</t>
  </si>
  <si>
    <t>内存泄漏</t>
  </si>
  <si>
    <t>无内存泄漏</t>
  </si>
  <si>
    <t>无</t>
  </si>
  <si>
    <t>版本性能</t>
  </si>
  <si>
    <t>流畅度</t>
  </si>
  <si>
    <t>无卡顿</t>
  </si>
  <si>
    <t>地图存在卡顿</t>
  </si>
  <si>
    <t>Cpu</t>
  </si>
  <si>
    <t>NA</t>
  </si>
  <si>
    <t>见性能测试表格数据</t>
  </si>
  <si>
    <t>内存</t>
  </si>
  <si>
    <t>二、Bug解决情况</t>
  </si>
  <si>
    <t>三、版本已知风险/遗留问题</t>
  </si>
  <si>
    <t>1.严重问题</t>
  </si>
  <si>
    <t>【实车】【CD542H】【地图】【必现】开启分屏主驾显示地图，车标显示在诱导面板下，路线被遮挡</t>
  </si>
  <si>
    <t xml:space="preserve">【实车】【CD542H】【地图】【必现】分屏副驾地图导航中，关闭分屏，全屏进入地图，地图不显示诱导面板5秒左右 </t>
  </si>
  <si>
    <t>2.项目风险（阻塞项、进度风险、功能需求未实现、质量风险、依赖实车、依赖环境、成熟度/通过率低的原因）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</si>
  <si>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</si>
  <si>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</si>
  <si>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</si>
  <si>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</si>
  <si>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</si>
  <si>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</si>
  <si>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</si>
  <si>
    <t>R12版本成熟度</t>
  </si>
  <si>
    <t>未测/漏测原因和分析</t>
  </si>
  <si>
    <t>预约保养</t>
  </si>
  <si>
    <t>账号&amp;支付&amp;个人中心</t>
  </si>
  <si>
    <t>地图</t>
  </si>
  <si>
    <t>随心看</t>
  </si>
  <si>
    <t>车家互联</t>
  </si>
  <si>
    <t>launcher+AAR</t>
  </si>
  <si>
    <t>激活</t>
  </si>
  <si>
    <t>1.车机启动时获取，通过抓包工具无法抓取
2.ROM无原生设置入口，无法使用抓包工具</t>
  </si>
  <si>
    <t>语音</t>
  </si>
  <si>
    <t>消息中心</t>
  </si>
  <si>
    <t>随心听</t>
  </si>
  <si>
    <t>安全</t>
  </si>
  <si>
    <t>图像</t>
  </si>
  <si>
    <t xml:space="preserve">1. 实车无法模拟摄像头温度异常   </t>
  </si>
  <si>
    <t>EM/PAAK</t>
  </si>
  <si>
    <t>电影票</t>
  </si>
  <si>
    <t>酒店预订</t>
  </si>
  <si>
    <t>随心拍</t>
  </si>
  <si>
    <t>外卖</t>
  </si>
  <si>
    <t>智慧停车场</t>
  </si>
  <si>
    <t>输入法</t>
  </si>
  <si>
    <t>唱吧</t>
  </si>
  <si>
    <t>项目整体测试覆盖率</t>
  </si>
  <si>
    <t>六、测试环境及版本说明</t>
  </si>
  <si>
    <t>SOC版本</t>
  </si>
  <si>
    <t xml:space="preserve">20221206_0847_B1F27_R12.PRO_Debug 
20230106_0865_B1F27_R12.PRO_Debug </t>
  </si>
  <si>
    <t>MCU版本</t>
  </si>
  <si>
    <t xml:space="preserve">20221210_561_PRO
20221212_563_PRO 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</si>
  <si>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</si>
  <si>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</si>
  <si>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</si>
  <si>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</si>
  <si>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</si>
  <si>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</si>
  <si>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</si>
  <si>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</si>
  <si>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修复版本</t>
  </si>
  <si>
    <t>优先级</t>
  </si>
  <si>
    <t>FordPhase4Scrum-6569</t>
  </si>
  <si>
    <t>Bug</t>
  </si>
  <si>
    <t>已分析</t>
  </si>
  <si>
    <t>张化旭(v_zhanghuaxu)</t>
  </si>
  <si>
    <t/>
  </si>
  <si>
    <t>P1-High</t>
  </si>
  <si>
    <t>胡金广(hujinguang)</t>
  </si>
  <si>
    <t>项目</t>
  </si>
  <si>
    <t>FordPhase4Scrum-19009</t>
  </si>
  <si>
    <t>【依赖语音技术部 】【台架】【542H】【语音】【必现】语音输入指令：播放AM531，回复TTS错误</t>
  </si>
  <si>
    <t>周文博(v_zhouwenbo),马龙(malong03),王俊(wangjun49),陈冰(chenbing07)</t>
  </si>
  <si>
    <t>FordPhase4Scrum-6526</t>
  </si>
  <si>
    <t>5.0.1.106</t>
  </si>
  <si>
    <t>APIMCIS-29570</t>
  </si>
  <si>
    <t>APIMCIS-28201</t>
  </si>
  <si>
    <t>密钥</t>
  </si>
  <si>
    <t>摘要</t>
  </si>
  <si>
    <t>事务类型</t>
  </si>
  <si>
    <t>状态</t>
  </si>
  <si>
    <t>解决方案</t>
  </si>
  <si>
    <t>经办人</t>
  </si>
  <si>
    <t>报告人</t>
  </si>
  <si>
    <t>缺陷</t>
  </si>
  <si>
    <t>正在进行</t>
  </si>
  <si>
    <t>未解决</t>
  </si>
  <si>
    <t>Tang Manman</t>
  </si>
  <si>
    <t>CLONE - Phase4:[必现]消息中心下拉效果未做到渐隐渐显</t>
  </si>
  <si>
    <t>紧急</t>
  </si>
  <si>
    <t>leilei xia</t>
  </si>
  <si>
    <t>ysun87</t>
  </si>
  <si>
    <t>Sun, Ying (Y.)</t>
  </si>
  <si>
    <t>一、测试报告</t>
    <phoneticPr fontId="16" type="noConversion"/>
  </si>
  <si>
    <t>Jira未解决10个（其中IG 0个，Gating 2个）</t>
    <phoneticPr fontId="16" type="noConversion"/>
  </si>
  <si>
    <t>创建者</t>
  </si>
  <si>
    <t>Ford-P4-32621 [Bug] 【台架】【CD542H】【随心看】【必现】主驾爱奇艺，副驾launcher点击爱奇艺卡片下方收藏夹，主驾黑1-2秒</t>
  </si>
  <si>
    <t>APIMCIS-32378</t>
  </si>
  <si>
    <t>[CD542H][Phase4][TSP][必现]无人脸识别隐私协议</t>
  </si>
  <si>
    <t>High</t>
  </si>
  <si>
    <t>Yalan Qian</t>
  </si>
  <si>
    <t>APIMCIS-22013</t>
  </si>
  <si>
    <t>Phase4: Some pictures can't display when query VPA</t>
  </si>
  <si>
    <t>已重新打开</t>
  </si>
  <si>
    <t>hu zhang</t>
  </si>
  <si>
    <t>APIMCIS-20544</t>
  </si>
  <si>
    <t>Phase4: 【CD542H】【stressTest】点击USB音乐的上一曲后，车机显示‘该资源无法播放，正在尝试下一首’，自动跳曲到下一首。</t>
  </si>
  <si>
    <t>Amy Xu</t>
  </si>
  <si>
    <t>APIMCIS-17713</t>
  </si>
  <si>
    <t>[CD542H][偶现][Media]删除搜索关键词后仍显示搜索建议</t>
  </si>
  <si>
    <t>Ying Liu</t>
  </si>
  <si>
    <t>APIMCIS-17606</t>
  </si>
  <si>
    <t>Phase4:【CD542H】VID_20210911_165135分屏之后，连接蓝牙耳机，主驾随心看，在副驾launch卡片，点击随心听播放，无法播放</t>
  </si>
  <si>
    <t>Zhengxi Xiang</t>
  </si>
  <si>
    <t>APIMCIS-17600</t>
  </si>
  <si>
    <t>Phase4:【CD542H】VID_20210911_163210搜索到usb视频后，播放，拔掉u盘，显示设备已经断开弹框后，和显示上次搜索的记录</t>
  </si>
  <si>
    <t>Mao, Yuyan (Y.)</t>
  </si>
  <si>
    <t>APIMCIS-11401</t>
  </si>
  <si>
    <t>Phase4:[CD542H]巡航模式时地图上的中间摄像头（电子眼）位置显示异常</t>
  </si>
  <si>
    <t>Medium</t>
  </si>
  <si>
    <t>Leilei, Xia (X.) [X]</t>
  </si>
  <si>
    <t>APIMCIS-8049</t>
  </si>
  <si>
    <t>Phase4:[CD542H][必现]爱奇艺播放视频进入沉浸模式后，视频顶部底部有很大缝隙，常驻栏未被覆盖</t>
  </si>
  <si>
    <t>Zhang, Jiawei (J.)</t>
  </si>
  <si>
    <t>5个</t>
    <phoneticPr fontId="16" type="noConversion"/>
  </si>
  <si>
    <t>图像模块（1） 实车测试无法模拟摄像头温度异常，阻塞测试用例</t>
    <phoneticPr fontId="16" type="noConversion"/>
  </si>
  <si>
    <t>OTA升级（1）目前未有台架/实车执行</t>
    <phoneticPr fontId="16" type="noConversion"/>
  </si>
  <si>
    <t>icafe未解决3个（其中P0 0个，P1 3个）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</si>
</sst>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%"/>
  </numFmts>
  <fonts count="20">
    <font>
      <sz val="12"/>
      <color theme="1"/>
      <name val="等线"/>
      <charset val="134"/>
      <scheme val="minor"/>
    </font>
    <font>
      <sz val="7"/>
      <color rgb="FF000000"/>
      <name val="Arial"/>
      <family val="2"/>
    </font>
    <font>
      <u/>
      <sz val="11"/>
      <color theme="10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u/>
      <sz val="11"/>
      <color indexed="12"/>
      <name val="Calibri"/>
      <family val="2"/>
    </font>
    <font>
      <sz val="10.5"/>
      <color theme="1"/>
      <name val="等线"/>
      <family val="4"/>
      <charset val="134"/>
      <scheme val="minor"/>
    </font>
    <font>
      <b/>
      <sz val="10.5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indexed="8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8840296639912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/>
    <xf numFmtId="0" fontId="12" fillId="0" borderId="0">
      <alignment vertical="center"/>
    </xf>
    <xf numFmtId="0" fontId="15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12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7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9" fontId="8" fillId="0" borderId="10" xfId="0" applyNumberFormat="1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justify" vertical="center" wrapText="1"/>
    </xf>
    <xf numFmtId="0" fontId="9" fillId="0" borderId="10" xfId="0" applyFont="1" applyBorder="1" applyAlignment="1">
      <alignment horizontal="justify" vertical="center" wrapText="1"/>
    </xf>
    <xf numFmtId="0" fontId="8" fillId="0" borderId="6" xfId="0" applyFont="1" applyBorder="1">
      <alignment vertical="center"/>
    </xf>
    <xf numFmtId="0" fontId="8" fillId="0" borderId="0" xfId="0" applyFont="1">
      <alignment vertical="center"/>
    </xf>
    <xf numFmtId="0" fontId="6" fillId="4" borderId="7" xfId="0" applyFont="1" applyFill="1" applyBorder="1" applyAlignment="1">
      <alignment horizontal="justify" vertical="center" wrapText="1"/>
    </xf>
    <xf numFmtId="0" fontId="6" fillId="4" borderId="8" xfId="0" applyFont="1" applyFill="1" applyBorder="1" applyAlignment="1">
      <alignment horizontal="justify" vertical="center" wrapText="1"/>
    </xf>
    <xf numFmtId="0" fontId="8" fillId="0" borderId="10" xfId="0" applyFont="1" applyBorder="1" applyAlignment="1">
      <alignment horizontal="justify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16" applyFont="1" applyBorder="1" applyAlignment="1">
      <alignment horizontal="justify" vertical="center" wrapText="1"/>
    </xf>
    <xf numFmtId="0" fontId="10" fillId="0" borderId="7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177" fontId="8" fillId="0" borderId="5" xfId="0" applyNumberFormat="1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177" fontId="8" fillId="0" borderId="0" xfId="0" applyNumberFormat="1" applyFont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9" fontId="8" fillId="0" borderId="7" xfId="16" applyNumberFormat="1" applyFont="1" applyBorder="1" applyAlignment="1">
      <alignment horizontal="justify" vertical="center" wrapText="1"/>
    </xf>
    <xf numFmtId="0" fontId="8" fillId="0" borderId="7" xfId="16" applyFont="1" applyBorder="1" applyAlignment="1">
      <alignment horizontal="left" vertical="center" wrapText="1"/>
    </xf>
    <xf numFmtId="9" fontId="8" fillId="0" borderId="7" xfId="0" applyNumberFormat="1" applyFont="1" applyBorder="1" applyAlignment="1">
      <alignment horizontal="justify" vertical="center" wrapText="1"/>
    </xf>
    <xf numFmtId="9" fontId="10" fillId="0" borderId="7" xfId="0" applyNumberFormat="1" applyFont="1" applyBorder="1" applyAlignment="1">
      <alignment horizontal="justify" vertical="center" wrapText="1"/>
    </xf>
    <xf numFmtId="0" fontId="10" fillId="0" borderId="7" xfId="0" applyFont="1" applyBorder="1" applyAlignment="1">
      <alignment horizontal="left" vertical="center" wrapText="1"/>
    </xf>
    <xf numFmtId="0" fontId="8" fillId="0" borderId="13" xfId="0" applyFont="1" applyBorder="1">
      <alignment vertical="center"/>
    </xf>
    <xf numFmtId="0" fontId="6" fillId="0" borderId="13" xfId="0" applyFont="1" applyBorder="1" applyAlignment="1">
      <alignment vertical="center" wrapText="1"/>
    </xf>
    <xf numFmtId="0" fontId="5" fillId="0" borderId="13" xfId="0" applyFont="1" applyBorder="1">
      <alignment vertical="center"/>
    </xf>
    <xf numFmtId="0" fontId="8" fillId="0" borderId="0" xfId="0" applyFont="1" applyAlignment="1">
      <alignment vertical="center" wrapText="1"/>
    </xf>
    <xf numFmtId="0" fontId="11" fillId="0" borderId="7" xfId="0" applyFont="1" applyBorder="1" applyAlignment="1">
      <alignment horizontal="justify" vertical="center" wrapText="1"/>
    </xf>
    <xf numFmtId="0" fontId="5" fillId="0" borderId="7" xfId="0" applyFont="1" applyBorder="1">
      <alignment vertical="center"/>
    </xf>
    <xf numFmtId="0" fontId="5" fillId="0" borderId="0" xfId="0" applyFont="1" applyAlignment="1">
      <alignment vertical="center" wrapText="1"/>
    </xf>
    <xf numFmtId="0" fontId="5" fillId="0" borderId="9" xfId="0" applyFont="1" applyBorder="1">
      <alignment vertical="center"/>
    </xf>
    <xf numFmtId="49" fontId="14" fillId="0" borderId="1" xfId="13" applyNumberForma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49" fontId="18" fillId="0" borderId="1" xfId="0" applyNumberFormat="1" applyFont="1" applyBorder="1" applyAlignment="1">
      <alignment horizontal="left" vertical="top" wrapText="1"/>
    </xf>
    <xf numFmtId="0" fontId="19" fillId="0" borderId="1" xfId="0" applyFont="1" applyBorder="1" applyAlignment="1">
      <alignment vertical="top" wrapText="1"/>
    </xf>
    <xf numFmtId="49" fontId="3" fillId="2" borderId="14" xfId="0" applyNumberFormat="1" applyFont="1" applyFill="1" applyBorder="1" applyAlignment="1"/>
    <xf numFmtId="49" fontId="4" fillId="0" borderId="15" xfId="0" applyNumberFormat="1" applyFont="1" applyBorder="1" applyAlignment="1"/>
    <xf numFmtId="49" fontId="3" fillId="0" borderId="15" xfId="0" applyNumberFormat="1" applyFont="1" applyBorder="1" applyAlignment="1"/>
    <xf numFmtId="176" fontId="3" fillId="0" borderId="15" xfId="0" applyNumberFormat="1" applyFont="1" applyBorder="1" applyAlignment="1"/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8" xfId="0" applyFont="1" applyBorder="1">
      <alignment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justify" vertical="center" wrapText="1"/>
    </xf>
    <xf numFmtId="9" fontId="8" fillId="0" borderId="5" xfId="0" applyNumberFormat="1" applyFont="1" applyBorder="1" applyAlignment="1">
      <alignment horizontal="justify" vertical="center" wrapText="1"/>
    </xf>
    <xf numFmtId="9" fontId="8" fillId="0" borderId="10" xfId="0" applyNumberFormat="1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</cellXfs>
  <cellStyles count="17">
    <cellStyle name="Normal 2" xfId="14" xr:uid="{00000000-0005-0000-0000-000039000000}"/>
    <cellStyle name="Normal 2 2" xfId="1" xr:uid="{00000000-0005-0000-0000-000001000000}"/>
    <cellStyle name="常规" xfId="0" builtinId="0"/>
    <cellStyle name="常规 2" xfId="2" xr:uid="{00000000-0005-0000-0000-000002000000}"/>
    <cellStyle name="常规 3" xfId="16" xr:uid="{00000000-0005-0000-0000-00003E000000}"/>
    <cellStyle name="常规 4" xfId="3" xr:uid="{00000000-0005-0000-0000-000003000000}"/>
    <cellStyle name="常规 4 2" xfId="4" xr:uid="{00000000-0005-0000-0000-000004000000}"/>
    <cellStyle name="常规 4 2 2" xfId="5" xr:uid="{00000000-0005-0000-0000-000005000000}"/>
    <cellStyle name="常规 4 3" xfId="11" xr:uid="{00000000-0005-0000-0000-000022000000}"/>
    <cellStyle name="常规 5" xfId="6" xr:uid="{00000000-0005-0000-0000-000006000000}"/>
    <cellStyle name="常规 5 2" xfId="7" xr:uid="{00000000-0005-0000-0000-000007000000}"/>
    <cellStyle name="常规 6" xfId="8" xr:uid="{00000000-0005-0000-0000-000008000000}"/>
    <cellStyle name="常规 6 2" xfId="9" xr:uid="{00000000-0005-0000-0000-000009000000}"/>
    <cellStyle name="常规 7" xfId="15" xr:uid="{00000000-0005-0000-0000-00003C000000}"/>
    <cellStyle name="常规 8" xfId="12" xr:uid="{00000000-0005-0000-0000-00002D000000}"/>
    <cellStyle name="超链接" xfId="13" builtinId="8"/>
    <cellStyle name="超链接 2" xfId="10" xr:uid="{00000000-0005-0000-0000-00001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19009/show" TargetMode="External"/><Relationship Id="rId2" Type="http://schemas.openxmlformats.org/officeDocument/2006/relationships/hyperlink" Target="https://console.cloud.baidu-int.com/devops/icafe/issue/FordPhase4Scrum-6569/show" TargetMode="External"/><Relationship Id="rId1" Type="http://schemas.openxmlformats.org/officeDocument/2006/relationships/hyperlink" Target="https://console.cloud.baidu-int.com/devops/icafe/issue/FordPhase4Scrum-6569/show" TargetMode="External"/><Relationship Id="rId6" Type="http://schemas.openxmlformats.org/officeDocument/2006/relationships/hyperlink" Target="https://console.cloud.baidu-int.com/devops/icafe/issue/FordPhase4Scrum-6526/show" TargetMode="External"/><Relationship Id="rId5" Type="http://schemas.openxmlformats.org/officeDocument/2006/relationships/hyperlink" Target="https://console.cloud.baidu-int.com/devops/icafe/issue/FordPhase4Scrum-6526/show" TargetMode="External"/><Relationship Id="rId4" Type="http://schemas.openxmlformats.org/officeDocument/2006/relationships/hyperlink" Target="https://console.cloud.baidu-int.com/devops/icafe/issue/FordPhase4Scrum-19009/show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.atlassian.net/browse/APIMCIS-17600" TargetMode="External"/><Relationship Id="rId3" Type="http://schemas.openxmlformats.org/officeDocument/2006/relationships/hyperlink" Target="https://ford.atlassian.net/browse/APIMCIS-32378" TargetMode="External"/><Relationship Id="rId7" Type="http://schemas.openxmlformats.org/officeDocument/2006/relationships/hyperlink" Target="https://ford.atlassian.net/browse/APIMCIS-17606" TargetMode="External"/><Relationship Id="rId2" Type="http://schemas.openxmlformats.org/officeDocument/2006/relationships/hyperlink" Target="https://ford.atlassian.net/browse/APIMCIS-28201" TargetMode="External"/><Relationship Id="rId1" Type="http://schemas.openxmlformats.org/officeDocument/2006/relationships/hyperlink" Target="https://ford.atlassian.net/browse/APIMCIS-29570" TargetMode="External"/><Relationship Id="rId6" Type="http://schemas.openxmlformats.org/officeDocument/2006/relationships/hyperlink" Target="https://ford.atlassian.net/browse/APIMCIS-17713" TargetMode="External"/><Relationship Id="rId5" Type="http://schemas.openxmlformats.org/officeDocument/2006/relationships/hyperlink" Target="https://ford.atlassian.net/browse/APIMCIS-20544" TargetMode="External"/><Relationship Id="rId10" Type="http://schemas.openxmlformats.org/officeDocument/2006/relationships/hyperlink" Target="https://ford.atlassian.net/browse/APIMCIS-8049" TargetMode="External"/><Relationship Id="rId4" Type="http://schemas.openxmlformats.org/officeDocument/2006/relationships/hyperlink" Target="https://ford.atlassian.net/browse/APIMCIS-22013" TargetMode="External"/><Relationship Id="rId9" Type="http://schemas.openxmlformats.org/officeDocument/2006/relationships/hyperlink" Target="https://ford.atlassian.net/browse/APIMCIS-11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14" zoomScaleNormal="100" workbookViewId="0">
      <selection activeCell="E6" sqref="E6"/>
    </sheetView>
  </sheetViews>
  <sheetFormatPr baseColWidth="10" defaultColWidth="11" defaultRowHeight="16"/>
  <cols>
    <col min="1" max="1" width="16.6640625" customWidth="1"/>
    <col min="2" max="2" width="22.33203125" customWidth="1"/>
    <col min="3" max="3" width="23.5" customWidth="1"/>
    <col min="4" max="4" width="32.6640625" customWidth="1"/>
    <col min="5" max="5" width="23.6640625" customWidth="1"/>
    <col min="6" max="6" width="17.6640625" customWidth="1"/>
    <col min="7" max="7" width="15.1640625" customWidth="1"/>
    <col min="8" max="8" width="25.33203125" customWidth="1"/>
    <col min="9" max="10" width="19.33203125" customWidth="1"/>
    <col min="11" max="11" width="23.33203125" customWidth="1"/>
  </cols>
  <sheetData>
    <row r="1" spans="1:11" ht="17" customHeight="1">
      <c r="A1" s="51" t="s">
        <v>114</v>
      </c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1" ht="11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7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9"/>
    </row>
    <row r="4" spans="1:11">
      <c r="A4" s="4" t="s">
        <v>1</v>
      </c>
      <c r="B4" s="5" t="s">
        <v>2</v>
      </c>
      <c r="C4" s="5" t="s">
        <v>3</v>
      </c>
      <c r="D4" s="5" t="s">
        <v>4</v>
      </c>
      <c r="E4" s="19" t="s">
        <v>5</v>
      </c>
      <c r="F4" s="20"/>
      <c r="G4" s="21"/>
      <c r="H4" s="21"/>
      <c r="I4" s="21"/>
      <c r="J4" s="21"/>
      <c r="K4" s="34"/>
    </row>
    <row r="5" spans="1:11">
      <c r="A5" s="6" t="s">
        <v>6</v>
      </c>
      <c r="B5" s="6" t="s">
        <v>7</v>
      </c>
      <c r="C5" s="7">
        <v>1</v>
      </c>
      <c r="D5" s="7">
        <v>1</v>
      </c>
      <c r="E5" s="22" t="s">
        <v>8</v>
      </c>
      <c r="F5" s="23"/>
      <c r="G5" s="24"/>
      <c r="H5" s="25"/>
      <c r="I5" s="25"/>
      <c r="J5" s="25"/>
      <c r="K5" s="34"/>
    </row>
    <row r="6" spans="1:11" ht="17" thickBot="1">
      <c r="A6" s="8" t="s">
        <v>9</v>
      </c>
      <c r="B6" s="9" t="s">
        <v>10</v>
      </c>
      <c r="C6" s="7" t="s">
        <v>11</v>
      </c>
      <c r="D6" s="10" t="s">
        <v>145</v>
      </c>
      <c r="E6" s="26" t="s">
        <v>12</v>
      </c>
      <c r="F6" s="23"/>
      <c r="G6" s="24"/>
      <c r="H6" s="25"/>
      <c r="I6" s="25"/>
      <c r="J6" s="25"/>
      <c r="K6" s="34"/>
    </row>
    <row r="7" spans="1:11" ht="17" customHeight="1" thickBot="1">
      <c r="A7" s="11"/>
      <c r="B7" s="12"/>
      <c r="C7" s="12"/>
      <c r="D7" s="12"/>
      <c r="E7" s="12"/>
      <c r="F7" s="12"/>
      <c r="G7" s="12"/>
      <c r="H7" s="12"/>
      <c r="I7" s="12"/>
      <c r="J7" s="12"/>
      <c r="K7" s="34"/>
    </row>
    <row r="8" spans="1:11" ht="17" customHeight="1">
      <c r="A8" s="60" t="s">
        <v>13</v>
      </c>
      <c r="B8" s="61"/>
      <c r="C8" s="61"/>
      <c r="D8" s="61"/>
      <c r="E8" s="62"/>
      <c r="F8" s="27"/>
      <c r="G8" s="27"/>
      <c r="H8" s="27"/>
      <c r="I8" s="27"/>
      <c r="J8" s="27"/>
      <c r="K8" s="35"/>
    </row>
    <row r="9" spans="1:11" s="3" customFormat="1" ht="15">
      <c r="A9" s="13" t="s">
        <v>14</v>
      </c>
      <c r="B9" s="14" t="s">
        <v>2</v>
      </c>
      <c r="C9" s="14" t="s">
        <v>3</v>
      </c>
      <c r="D9" s="14" t="s">
        <v>4</v>
      </c>
      <c r="E9" s="14" t="s">
        <v>5</v>
      </c>
      <c r="F9" s="12"/>
      <c r="G9" s="12"/>
      <c r="H9" s="12"/>
      <c r="I9" s="12"/>
      <c r="J9" s="12"/>
      <c r="K9" s="36"/>
    </row>
    <row r="10" spans="1:11" s="3" customFormat="1" ht="15">
      <c r="A10" s="93" t="s">
        <v>15</v>
      </c>
      <c r="B10" s="15" t="s">
        <v>16</v>
      </c>
      <c r="C10" s="15" t="s">
        <v>17</v>
      </c>
      <c r="D10" s="16" t="s">
        <v>18</v>
      </c>
      <c r="E10" s="28" t="s">
        <v>8</v>
      </c>
      <c r="F10" s="12"/>
      <c r="G10" s="12"/>
      <c r="H10" s="12"/>
      <c r="I10" s="12"/>
      <c r="J10" s="12"/>
      <c r="K10" s="36"/>
    </row>
    <row r="11" spans="1:11" s="3" customFormat="1" ht="15">
      <c r="A11" s="94"/>
      <c r="B11" s="15" t="s">
        <v>19</v>
      </c>
      <c r="C11" s="15" t="s">
        <v>20</v>
      </c>
      <c r="D11" s="15" t="s">
        <v>21</v>
      </c>
      <c r="E11" s="28" t="s">
        <v>8</v>
      </c>
      <c r="F11" s="12"/>
      <c r="G11" s="12"/>
      <c r="H11" s="12"/>
      <c r="I11" s="12"/>
      <c r="J11" s="12"/>
      <c r="K11" s="36"/>
    </row>
    <row r="12" spans="1:11" s="3" customFormat="1" ht="15">
      <c r="A12" s="95" t="s">
        <v>22</v>
      </c>
      <c r="B12" s="15" t="s">
        <v>23</v>
      </c>
      <c r="C12" s="9" t="s">
        <v>24</v>
      </c>
      <c r="D12" s="9" t="s">
        <v>25</v>
      </c>
      <c r="E12" s="28" t="s">
        <v>8</v>
      </c>
      <c r="F12" s="12"/>
      <c r="G12" s="12"/>
      <c r="H12" s="12"/>
      <c r="I12" s="12"/>
      <c r="J12" s="12"/>
      <c r="K12" s="36"/>
    </row>
    <row r="13" spans="1:11" s="3" customFormat="1" ht="15">
      <c r="A13" s="96"/>
      <c r="B13" s="15" t="s">
        <v>26</v>
      </c>
      <c r="C13" s="9" t="s">
        <v>27</v>
      </c>
      <c r="D13" s="7" t="s">
        <v>28</v>
      </c>
      <c r="E13" s="9" t="s">
        <v>27</v>
      </c>
      <c r="F13" s="12"/>
      <c r="G13" s="12"/>
      <c r="H13" s="12"/>
      <c r="I13" s="12"/>
      <c r="J13" s="12"/>
      <c r="K13" s="36"/>
    </row>
    <row r="14" spans="1:11" s="3" customFormat="1" thickBot="1">
      <c r="A14" s="97"/>
      <c r="B14" s="15" t="s">
        <v>29</v>
      </c>
      <c r="C14" s="9" t="s">
        <v>27</v>
      </c>
      <c r="D14" s="7" t="s">
        <v>28</v>
      </c>
      <c r="E14" s="9" t="s">
        <v>27</v>
      </c>
      <c r="F14" s="12"/>
      <c r="G14" s="12"/>
      <c r="H14" s="12"/>
      <c r="I14" s="12"/>
      <c r="J14" s="12"/>
      <c r="K14" s="36"/>
    </row>
    <row r="15" spans="1:1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34"/>
    </row>
    <row r="16" spans="1:11">
      <c r="A16" s="11"/>
      <c r="B16" s="12"/>
      <c r="C16" s="12"/>
      <c r="D16" s="12"/>
      <c r="E16" s="12"/>
      <c r="F16" s="12"/>
      <c r="G16" s="12"/>
      <c r="H16" s="12"/>
      <c r="I16" s="12"/>
      <c r="J16" s="12"/>
    </row>
    <row r="17" spans="1:13" ht="24" customHeight="1" thickBot="1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5"/>
    </row>
    <row r="18" spans="1:13">
      <c r="A18" s="72" t="s">
        <v>30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</row>
    <row r="19" spans="1:13">
      <c r="A19" s="76" t="s">
        <v>148</v>
      </c>
      <c r="B19" s="77"/>
      <c r="C19" s="77"/>
      <c r="D19" s="77"/>
      <c r="E19" s="77"/>
      <c r="F19" s="77"/>
      <c r="G19" s="77"/>
      <c r="H19" s="77"/>
      <c r="I19" s="77"/>
      <c r="J19" s="77"/>
      <c r="K19" s="78"/>
      <c r="L19" s="37"/>
      <c r="M19" s="37"/>
    </row>
    <row r="20" spans="1:13">
      <c r="A20" s="76" t="s">
        <v>115</v>
      </c>
      <c r="B20" s="77"/>
      <c r="C20" s="77"/>
      <c r="D20" s="77"/>
      <c r="E20" s="77"/>
      <c r="F20" s="77"/>
      <c r="G20" s="77"/>
      <c r="H20" s="77"/>
      <c r="I20" s="77"/>
      <c r="J20" s="77"/>
      <c r="K20" s="78"/>
      <c r="L20" s="37"/>
      <c r="M20" s="37"/>
    </row>
    <row r="21" spans="1:13" ht="30" customHeight="1">
      <c r="A21" s="72" t="s">
        <v>31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</row>
    <row r="22" spans="1:13" ht="17" thickBot="1">
      <c r="A22" s="72" t="s">
        <v>32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</row>
    <row r="23" spans="1:13" ht="17" thickBot="1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5"/>
    </row>
    <row r="24" spans="1:13" ht="17" thickBot="1">
      <c r="A24" s="66" t="s">
        <v>35</v>
      </c>
      <c r="B24" s="67"/>
      <c r="C24" s="67"/>
      <c r="D24" s="67"/>
      <c r="E24" s="67"/>
      <c r="F24" s="67"/>
      <c r="G24" s="67"/>
      <c r="H24" s="67"/>
      <c r="I24" s="67"/>
      <c r="J24" s="67"/>
      <c r="K24" s="68"/>
    </row>
    <row r="25" spans="1:13" ht="17" thickBot="1">
      <c r="A25" s="69" t="s">
        <v>146</v>
      </c>
      <c r="B25" s="70"/>
      <c r="C25" s="70"/>
      <c r="D25" s="70"/>
      <c r="E25" s="70"/>
      <c r="F25" s="70"/>
      <c r="G25" s="70"/>
      <c r="H25" s="70"/>
      <c r="I25" s="70"/>
      <c r="J25" s="70"/>
      <c r="K25" s="71"/>
    </row>
    <row r="26" spans="1:13">
      <c r="A26" s="63" t="s">
        <v>147</v>
      </c>
      <c r="B26" s="64"/>
      <c r="C26" s="64"/>
      <c r="D26" s="64"/>
      <c r="E26" s="64"/>
      <c r="F26" s="64"/>
      <c r="G26" s="64"/>
      <c r="H26" s="64"/>
      <c r="I26" s="64"/>
      <c r="J26" s="64"/>
      <c r="K26" s="65"/>
    </row>
    <row r="27" spans="1:13">
      <c r="A27" s="79" t="s">
        <v>36</v>
      </c>
      <c r="B27" s="79"/>
      <c r="C27" s="79"/>
      <c r="D27" s="79"/>
      <c r="E27" s="79"/>
      <c r="F27" s="80"/>
      <c r="G27" s="80"/>
      <c r="H27" s="80"/>
      <c r="I27" s="80"/>
      <c r="J27" s="80"/>
      <c r="K27" s="80"/>
    </row>
    <row r="28" spans="1:13" ht="30">
      <c r="A28" s="81" t="s">
        <v>37</v>
      </c>
      <c r="B28" s="82"/>
      <c r="C28" s="83"/>
      <c r="D28" s="9" t="s">
        <v>38</v>
      </c>
      <c r="E28" s="9" t="s">
        <v>39</v>
      </c>
      <c r="F28" s="9" t="s">
        <v>40</v>
      </c>
      <c r="G28" s="15" t="s">
        <v>41</v>
      </c>
      <c r="H28" s="15" t="s">
        <v>42</v>
      </c>
      <c r="I28" s="84" t="s">
        <v>43</v>
      </c>
      <c r="J28" s="85"/>
      <c r="K28" s="8" t="s">
        <v>44</v>
      </c>
    </row>
    <row r="29" spans="1:13">
      <c r="A29" s="76" t="s">
        <v>45</v>
      </c>
      <c r="B29" s="77"/>
      <c r="C29" s="78"/>
      <c r="D29" s="17">
        <v>105</v>
      </c>
      <c r="E29" s="17">
        <v>105</v>
      </c>
      <c r="F29" s="29">
        <v>1</v>
      </c>
      <c r="G29" s="30">
        <v>105</v>
      </c>
      <c r="H29" s="29">
        <v>1</v>
      </c>
      <c r="I29" s="86">
        <f>F29*H29</f>
        <v>1</v>
      </c>
      <c r="J29" s="87"/>
      <c r="K29" s="9"/>
    </row>
    <row r="30" spans="1:13" ht="17" customHeight="1">
      <c r="A30" s="88" t="s">
        <v>46</v>
      </c>
      <c r="B30" s="89"/>
      <c r="C30" s="90"/>
      <c r="D30" s="9">
        <v>355</v>
      </c>
      <c r="E30" s="9">
        <v>355</v>
      </c>
      <c r="F30" s="31">
        <v>1</v>
      </c>
      <c r="G30" s="8">
        <v>355</v>
      </c>
      <c r="H30" s="31">
        <v>1</v>
      </c>
      <c r="I30" s="86">
        <f t="shared" ref="I30:I48" si="0">F30*H30</f>
        <v>1</v>
      </c>
      <c r="J30" s="87"/>
      <c r="K30" s="9"/>
    </row>
    <row r="31" spans="1:13">
      <c r="A31" s="88" t="s">
        <v>47</v>
      </c>
      <c r="B31" s="89"/>
      <c r="C31" s="90"/>
      <c r="D31" s="9">
        <v>2392</v>
      </c>
      <c r="E31" s="9">
        <v>2392</v>
      </c>
      <c r="F31" s="31">
        <f t="shared" ref="F31:F37" si="1">E31/D31</f>
        <v>1</v>
      </c>
      <c r="G31" s="8">
        <v>2380</v>
      </c>
      <c r="H31" s="31">
        <f t="shared" ref="H31:H37" si="2">G31/E31</f>
        <v>0.99498327759197325</v>
      </c>
      <c r="I31" s="86">
        <f t="shared" si="0"/>
        <v>0.99498327759197325</v>
      </c>
      <c r="J31" s="87"/>
      <c r="K31" s="9"/>
    </row>
    <row r="32" spans="1:13">
      <c r="A32" s="88" t="s">
        <v>48</v>
      </c>
      <c r="B32" s="89"/>
      <c r="C32" s="90"/>
      <c r="D32" s="17">
        <v>308</v>
      </c>
      <c r="E32" s="17">
        <v>308</v>
      </c>
      <c r="F32" s="29">
        <v>1</v>
      </c>
      <c r="G32" s="30">
        <v>305</v>
      </c>
      <c r="H32" s="29">
        <v>0.99025974025973995</v>
      </c>
      <c r="I32" s="86">
        <f t="shared" si="0"/>
        <v>0.99025974025973995</v>
      </c>
      <c r="J32" s="87"/>
      <c r="K32" s="9"/>
    </row>
    <row r="33" spans="1:12">
      <c r="A33" s="88" t="s">
        <v>49</v>
      </c>
      <c r="B33" s="89"/>
      <c r="C33" s="90"/>
      <c r="D33" s="17">
        <v>90</v>
      </c>
      <c r="E33" s="17">
        <v>90</v>
      </c>
      <c r="F33" s="29">
        <v>1</v>
      </c>
      <c r="G33" s="30">
        <v>87</v>
      </c>
      <c r="H33" s="29">
        <v>0.96666666666666701</v>
      </c>
      <c r="I33" s="86">
        <f t="shared" si="0"/>
        <v>0.96666666666666701</v>
      </c>
      <c r="J33" s="87"/>
      <c r="K33" s="9"/>
    </row>
    <row r="34" spans="1:12">
      <c r="A34" s="88" t="s">
        <v>50</v>
      </c>
      <c r="B34" s="89"/>
      <c r="C34" s="90"/>
      <c r="D34" s="18">
        <v>401</v>
      </c>
      <c r="E34" s="18">
        <v>401</v>
      </c>
      <c r="F34" s="32">
        <f>E34/D34</f>
        <v>1</v>
      </c>
      <c r="G34" s="33">
        <v>400</v>
      </c>
      <c r="H34" s="32">
        <f>G34/E34</f>
        <v>0.99750623441396513</v>
      </c>
      <c r="I34" s="86">
        <f t="shared" si="0"/>
        <v>0.99750623441396513</v>
      </c>
      <c r="J34" s="87"/>
      <c r="K34" s="9"/>
    </row>
    <row r="35" spans="1:12" ht="60">
      <c r="A35" s="88" t="s">
        <v>51</v>
      </c>
      <c r="B35" s="89"/>
      <c r="C35" s="90"/>
      <c r="D35" s="17">
        <v>76</v>
      </c>
      <c r="E35" s="17">
        <v>72</v>
      </c>
      <c r="F35" s="29">
        <v>0.94736842105263197</v>
      </c>
      <c r="G35" s="30">
        <v>72</v>
      </c>
      <c r="H35" s="29">
        <v>1</v>
      </c>
      <c r="I35" s="86">
        <f t="shared" si="0"/>
        <v>0.94736842105263197</v>
      </c>
      <c r="J35" s="87"/>
      <c r="K35" s="9" t="s">
        <v>52</v>
      </c>
    </row>
    <row r="36" spans="1:12">
      <c r="A36" s="88" t="s">
        <v>53</v>
      </c>
      <c r="B36" s="89"/>
      <c r="C36" s="90"/>
      <c r="D36" s="18">
        <v>1639</v>
      </c>
      <c r="E36" s="18">
        <v>1639</v>
      </c>
      <c r="F36" s="32">
        <f>E36/D36</f>
        <v>1</v>
      </c>
      <c r="G36" s="33">
        <v>1606</v>
      </c>
      <c r="H36" s="32">
        <f>G36/E36</f>
        <v>0.97986577181208057</v>
      </c>
      <c r="I36" s="86">
        <f t="shared" si="0"/>
        <v>0.97986577181208057</v>
      </c>
      <c r="J36" s="87"/>
      <c r="K36" s="9"/>
    </row>
    <row r="37" spans="1:12">
      <c r="A37" s="88" t="s">
        <v>54</v>
      </c>
      <c r="B37" s="89"/>
      <c r="C37" s="90"/>
      <c r="D37" s="9">
        <v>112</v>
      </c>
      <c r="E37" s="9">
        <v>112</v>
      </c>
      <c r="F37" s="31">
        <f t="shared" si="1"/>
        <v>1</v>
      </c>
      <c r="G37" s="8">
        <v>112</v>
      </c>
      <c r="H37" s="31">
        <f t="shared" si="2"/>
        <v>1</v>
      </c>
      <c r="I37" s="86">
        <f t="shared" si="0"/>
        <v>1</v>
      </c>
      <c r="J37" s="87"/>
      <c r="K37" s="9"/>
    </row>
    <row r="38" spans="1:12">
      <c r="A38" s="88" t="s">
        <v>55</v>
      </c>
      <c r="B38" s="89"/>
      <c r="C38" s="90"/>
      <c r="D38" s="17">
        <v>912</v>
      </c>
      <c r="E38" s="17">
        <v>912</v>
      </c>
      <c r="F38" s="29">
        <v>1</v>
      </c>
      <c r="G38" s="30">
        <v>907</v>
      </c>
      <c r="H38" s="29">
        <v>0.99451754385964897</v>
      </c>
      <c r="I38" s="86">
        <f t="shared" si="0"/>
        <v>0.99451754385964897</v>
      </c>
      <c r="J38" s="87"/>
      <c r="K38" s="9"/>
    </row>
    <row r="39" spans="1:12">
      <c r="A39" s="88" t="s">
        <v>56</v>
      </c>
      <c r="B39" s="89"/>
      <c r="C39" s="90"/>
      <c r="D39" s="9">
        <v>381</v>
      </c>
      <c r="E39" s="9">
        <v>381</v>
      </c>
      <c r="F39" s="31">
        <v>1</v>
      </c>
      <c r="G39" s="8">
        <v>377</v>
      </c>
      <c r="H39" s="31">
        <v>0.98950131233595795</v>
      </c>
      <c r="I39" s="86">
        <f t="shared" si="0"/>
        <v>0.98950131233595795</v>
      </c>
      <c r="J39" s="87"/>
      <c r="K39" s="9"/>
    </row>
    <row r="40" spans="1:12" ht="30">
      <c r="A40" s="88" t="s">
        <v>57</v>
      </c>
      <c r="B40" s="89"/>
      <c r="C40" s="89"/>
      <c r="D40" s="17">
        <v>881</v>
      </c>
      <c r="E40" s="17">
        <v>845</v>
      </c>
      <c r="F40" s="29">
        <v>0.95913734392735495</v>
      </c>
      <c r="G40" s="30">
        <v>842</v>
      </c>
      <c r="H40" s="29">
        <v>0.99644970414201195</v>
      </c>
      <c r="I40" s="86">
        <f t="shared" si="0"/>
        <v>0.95573212258796802</v>
      </c>
      <c r="J40" s="87"/>
      <c r="K40" s="9" t="s">
        <v>58</v>
      </c>
    </row>
    <row r="41" spans="1:12">
      <c r="A41" s="88" t="s">
        <v>59</v>
      </c>
      <c r="B41" s="89"/>
      <c r="C41" s="89"/>
      <c r="D41" s="17">
        <v>136</v>
      </c>
      <c r="E41" s="17">
        <v>132</v>
      </c>
      <c r="F41" s="29">
        <v>0.97058823529411797</v>
      </c>
      <c r="G41" s="30">
        <v>132</v>
      </c>
      <c r="H41" s="29">
        <v>1</v>
      </c>
      <c r="I41" s="86">
        <f t="shared" si="0"/>
        <v>0.97058823529411797</v>
      </c>
      <c r="J41" s="87"/>
      <c r="K41" s="38"/>
    </row>
    <row r="42" spans="1:12">
      <c r="A42" s="76" t="s">
        <v>60</v>
      </c>
      <c r="B42" s="77"/>
      <c r="C42" s="77"/>
      <c r="D42" s="9">
        <v>167</v>
      </c>
      <c r="E42" s="9">
        <v>167</v>
      </c>
      <c r="F42" s="31">
        <f t="shared" ref="F42:F46" si="3">E42/D42</f>
        <v>1</v>
      </c>
      <c r="G42" s="9">
        <v>167</v>
      </c>
      <c r="H42" s="31">
        <f t="shared" ref="H42:H46" si="4">G42/E42</f>
        <v>1</v>
      </c>
      <c r="I42" s="86">
        <f t="shared" si="0"/>
        <v>1</v>
      </c>
      <c r="J42" s="87"/>
      <c r="K42" s="9"/>
    </row>
    <row r="43" spans="1:12">
      <c r="A43" s="76" t="s">
        <v>61</v>
      </c>
      <c r="B43" s="77"/>
      <c r="C43" s="77"/>
      <c r="D43" s="9">
        <v>104</v>
      </c>
      <c r="E43" s="9">
        <v>104</v>
      </c>
      <c r="F43" s="31">
        <v>1</v>
      </c>
      <c r="G43" s="8">
        <v>104</v>
      </c>
      <c r="H43" s="31">
        <v>1</v>
      </c>
      <c r="I43" s="86">
        <f t="shared" si="0"/>
        <v>1</v>
      </c>
      <c r="J43" s="87"/>
      <c r="K43" s="9"/>
    </row>
    <row r="44" spans="1:12">
      <c r="A44" s="76" t="s">
        <v>62</v>
      </c>
      <c r="B44" s="77"/>
      <c r="C44" s="77"/>
      <c r="D44" s="17">
        <v>77</v>
      </c>
      <c r="E44" s="17">
        <v>77</v>
      </c>
      <c r="F44" s="29">
        <v>1</v>
      </c>
      <c r="G44" s="30">
        <v>75</v>
      </c>
      <c r="H44" s="29">
        <v>0.97402597402597402</v>
      </c>
      <c r="I44" s="86">
        <f t="shared" si="0"/>
        <v>0.97402597402597402</v>
      </c>
      <c r="J44" s="87"/>
      <c r="K44" s="9"/>
    </row>
    <row r="45" spans="1:12">
      <c r="A45" s="76" t="s">
        <v>63</v>
      </c>
      <c r="B45" s="77"/>
      <c r="C45" s="77"/>
      <c r="D45" s="9">
        <v>552</v>
      </c>
      <c r="E45" s="9">
        <v>552</v>
      </c>
      <c r="F45" s="31">
        <f t="shared" si="3"/>
        <v>1</v>
      </c>
      <c r="G45" s="8">
        <v>552</v>
      </c>
      <c r="H45" s="31">
        <f t="shared" si="4"/>
        <v>1</v>
      </c>
      <c r="I45" s="86">
        <f t="shared" si="0"/>
        <v>1</v>
      </c>
      <c r="J45" s="87"/>
      <c r="K45" s="9"/>
    </row>
    <row r="46" spans="1:12">
      <c r="A46" s="76" t="s">
        <v>64</v>
      </c>
      <c r="B46" s="77"/>
      <c r="C46" s="77"/>
      <c r="D46" s="9">
        <v>146</v>
      </c>
      <c r="E46" s="9">
        <v>146</v>
      </c>
      <c r="F46" s="31">
        <f t="shared" si="3"/>
        <v>1</v>
      </c>
      <c r="G46" s="8">
        <v>146</v>
      </c>
      <c r="H46" s="31">
        <f t="shared" si="4"/>
        <v>1</v>
      </c>
      <c r="I46" s="86">
        <f t="shared" si="0"/>
        <v>1</v>
      </c>
      <c r="J46" s="87"/>
      <c r="K46" s="9"/>
    </row>
    <row r="47" spans="1:12">
      <c r="A47" s="91" t="s">
        <v>65</v>
      </c>
      <c r="B47" s="91"/>
      <c r="C47" s="91"/>
      <c r="D47" s="17">
        <v>67</v>
      </c>
      <c r="E47" s="17">
        <v>67</v>
      </c>
      <c r="F47" s="29">
        <v>1</v>
      </c>
      <c r="G47" s="30">
        <v>67</v>
      </c>
      <c r="H47" s="29">
        <v>1</v>
      </c>
      <c r="I47" s="86">
        <f t="shared" si="0"/>
        <v>1</v>
      </c>
      <c r="J47" s="87"/>
      <c r="K47" s="9"/>
    </row>
    <row r="48" spans="1:12" s="3" customFormat="1" ht="16" customHeight="1">
      <c r="A48" s="92" t="s">
        <v>66</v>
      </c>
      <c r="B48" s="92"/>
      <c r="C48" s="92"/>
      <c r="D48" s="18">
        <v>912</v>
      </c>
      <c r="E48" s="18">
        <v>912</v>
      </c>
      <c r="F48" s="32">
        <f>E48/D48</f>
        <v>1</v>
      </c>
      <c r="G48" s="33">
        <v>907</v>
      </c>
      <c r="H48" s="32">
        <f>G48/E48</f>
        <v>0.99451754385964908</v>
      </c>
      <c r="I48" s="86">
        <f t="shared" si="0"/>
        <v>0.99451754385964908</v>
      </c>
      <c r="J48" s="87"/>
      <c r="K48" s="39"/>
      <c r="L48" s="40"/>
    </row>
    <row r="49" spans="1:12" s="3" customFormat="1" ht="16" customHeight="1">
      <c r="A49" s="98" t="s">
        <v>67</v>
      </c>
      <c r="B49" s="84"/>
      <c r="C49" s="85"/>
      <c r="D49" s="98" t="str">
        <f>CONCATENATE("全部模块用例总执行数/全部模块用例总数=",TEXT(SUM(E29:E47)/SUM(D29:D47),"0%"))</f>
        <v>全部模块用例总执行数/全部模块用例总数=100%</v>
      </c>
      <c r="E49" s="84"/>
      <c r="F49" s="85"/>
      <c r="G49" s="99" t="str">
        <f>CONCATENATE("执行通过率(执行成功数/测试执行数）=",TEXT(SUM(G29:G47)/SUM(E29:E47),"0%"))</f>
        <v>执行通过率(执行成功数/测试执行数）=99%</v>
      </c>
      <c r="H49" s="100"/>
      <c r="I49" s="99" t="str">
        <f>CONCATENATE("总体成熟度(执行成功数/用例总数）=",TEXT(SUM(G29:G47)/SUM(D29:D47),"0%"))</f>
        <v>总体成熟度(执行成功数/用例总数）=99%</v>
      </c>
      <c r="J49" s="100"/>
      <c r="K49" s="41"/>
      <c r="L49" s="40"/>
    </row>
    <row r="50" spans="1:12">
      <c r="A50" s="79" t="s">
        <v>68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1:12" ht="32" customHeight="1">
      <c r="A51" s="92" t="s">
        <v>69</v>
      </c>
      <c r="B51" s="92"/>
      <c r="C51" s="92"/>
      <c r="D51" s="92" t="s">
        <v>70</v>
      </c>
      <c r="E51" s="92"/>
      <c r="F51" s="92"/>
      <c r="G51" s="92"/>
      <c r="H51" s="92"/>
      <c r="I51" s="92"/>
      <c r="J51" s="92"/>
      <c r="K51" s="92"/>
    </row>
    <row r="52" spans="1:12" ht="35" customHeight="1">
      <c r="A52" s="92" t="s">
        <v>71</v>
      </c>
      <c r="B52" s="92"/>
      <c r="C52" s="92"/>
      <c r="D52" s="92" t="s">
        <v>72</v>
      </c>
      <c r="E52" s="92"/>
      <c r="F52" s="92"/>
      <c r="G52" s="92"/>
      <c r="H52" s="92"/>
      <c r="I52" s="92"/>
      <c r="J52" s="92"/>
      <c r="K52" s="92"/>
    </row>
    <row r="53" spans="1:12">
      <c r="A53" s="92" t="s">
        <v>73</v>
      </c>
      <c r="B53" s="92"/>
      <c r="C53" s="92"/>
      <c r="D53" s="92">
        <v>27</v>
      </c>
      <c r="E53" s="92"/>
      <c r="F53" s="92"/>
      <c r="G53" s="92"/>
      <c r="H53" s="92"/>
      <c r="I53" s="92"/>
      <c r="J53" s="92"/>
      <c r="K53" s="92"/>
    </row>
  </sheetData>
  <mergeCells count="70">
    <mergeCell ref="A53:C53"/>
    <mergeCell ref="D53:K53"/>
    <mergeCell ref="A10:A11"/>
    <mergeCell ref="A12:A14"/>
    <mergeCell ref="A50:K50"/>
    <mergeCell ref="A51:C51"/>
    <mergeCell ref="D51:K51"/>
    <mergeCell ref="A52:C52"/>
    <mergeCell ref="D52:K52"/>
    <mergeCell ref="A48:C48"/>
    <mergeCell ref="I48:J48"/>
    <mergeCell ref="A49:C49"/>
    <mergeCell ref="D49:F49"/>
    <mergeCell ref="G49:H49"/>
    <mergeCell ref="I49:J49"/>
    <mergeCell ref="A45:C45"/>
    <mergeCell ref="I45:J45"/>
    <mergeCell ref="A46:C46"/>
    <mergeCell ref="I46:J46"/>
    <mergeCell ref="A47:C47"/>
    <mergeCell ref="I47:J47"/>
    <mergeCell ref="A42:C42"/>
    <mergeCell ref="I42:J42"/>
    <mergeCell ref="A43:C43"/>
    <mergeCell ref="I43:J43"/>
    <mergeCell ref="A44:C44"/>
    <mergeCell ref="I44:J44"/>
    <mergeCell ref="A39:C39"/>
    <mergeCell ref="I39:J39"/>
    <mergeCell ref="A40:C40"/>
    <mergeCell ref="I40:J40"/>
    <mergeCell ref="A41:C41"/>
    <mergeCell ref="I41:J41"/>
    <mergeCell ref="A36:C36"/>
    <mergeCell ref="I36:J36"/>
    <mergeCell ref="A37:C37"/>
    <mergeCell ref="I37:J37"/>
    <mergeCell ref="A38:C38"/>
    <mergeCell ref="I38:J38"/>
    <mergeCell ref="A33:C33"/>
    <mergeCell ref="I33:J33"/>
    <mergeCell ref="A34:C34"/>
    <mergeCell ref="I34:J34"/>
    <mergeCell ref="A35:C35"/>
    <mergeCell ref="I35:J35"/>
    <mergeCell ref="A30:C30"/>
    <mergeCell ref="I30:J30"/>
    <mergeCell ref="A31:C31"/>
    <mergeCell ref="I31:J31"/>
    <mergeCell ref="A32:C32"/>
    <mergeCell ref="I32:J32"/>
    <mergeCell ref="A26:K26"/>
    <mergeCell ref="A27:K27"/>
    <mergeCell ref="A28:C28"/>
    <mergeCell ref="I28:J28"/>
    <mergeCell ref="A29:C29"/>
    <mergeCell ref="I29:J29"/>
    <mergeCell ref="A24:K24"/>
    <mergeCell ref="A25:K25"/>
    <mergeCell ref="A22:K22"/>
    <mergeCell ref="A17:K17"/>
    <mergeCell ref="A18:K18"/>
    <mergeCell ref="A19:K19"/>
    <mergeCell ref="A20:K20"/>
    <mergeCell ref="A21:K21"/>
    <mergeCell ref="A1:K1"/>
    <mergeCell ref="A2:K2"/>
    <mergeCell ref="A3:K3"/>
    <mergeCell ref="A8:E8"/>
    <mergeCell ref="A23:K2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E20" sqref="E20"/>
    </sheetView>
  </sheetViews>
  <sheetFormatPr baseColWidth="10" defaultColWidth="7.83203125" defaultRowHeight="15"/>
  <cols>
    <col min="1" max="1" width="22.1640625" style="2" bestFit="1" customWidth="1"/>
    <col min="2" max="2" width="134.33203125" style="2" customWidth="1"/>
    <col min="3" max="5" width="7.83203125" style="2"/>
    <col min="6" max="6" width="20.33203125" style="2" bestFit="1" customWidth="1"/>
    <col min="7" max="8" width="7.83203125" style="2"/>
    <col min="9" max="9" width="11.1640625" style="2" bestFit="1" customWidth="1"/>
    <col min="10" max="16384" width="7.83203125" style="2"/>
  </cols>
  <sheetData>
    <row r="1" spans="1:9">
      <c r="A1" s="47" t="s">
        <v>74</v>
      </c>
      <c r="B1" s="47" t="s">
        <v>75</v>
      </c>
      <c r="C1" s="47" t="s">
        <v>76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81</v>
      </c>
      <c r="I1" s="47" t="s">
        <v>82</v>
      </c>
    </row>
    <row r="2" spans="1:9">
      <c r="A2" s="48" t="s">
        <v>83</v>
      </c>
      <c r="B2" s="48" t="s">
        <v>34</v>
      </c>
      <c r="C2" s="49" t="s">
        <v>84</v>
      </c>
      <c r="D2" s="49" t="s">
        <v>85</v>
      </c>
      <c r="E2" s="49" t="s">
        <v>86</v>
      </c>
      <c r="F2" s="50">
        <v>44631.423321759299</v>
      </c>
      <c r="G2" s="49" t="s">
        <v>47</v>
      </c>
      <c r="H2" s="49" t="s">
        <v>87</v>
      </c>
      <c r="I2" s="49" t="s">
        <v>88</v>
      </c>
    </row>
    <row r="3" spans="1:9">
      <c r="A3" s="48" t="s">
        <v>91</v>
      </c>
      <c r="B3" s="48" t="s">
        <v>92</v>
      </c>
      <c r="C3" s="49" t="s">
        <v>84</v>
      </c>
      <c r="D3" s="49" t="s">
        <v>85</v>
      </c>
      <c r="E3" s="49" t="s">
        <v>93</v>
      </c>
      <c r="F3" s="50">
        <v>44768.6407175926</v>
      </c>
      <c r="G3" s="49" t="s">
        <v>90</v>
      </c>
      <c r="H3" s="49" t="s">
        <v>87</v>
      </c>
      <c r="I3" s="49" t="s">
        <v>88</v>
      </c>
    </row>
    <row r="4" spans="1:9">
      <c r="A4" s="48" t="s">
        <v>94</v>
      </c>
      <c r="B4" s="48" t="s">
        <v>33</v>
      </c>
      <c r="C4" s="49" t="s">
        <v>84</v>
      </c>
      <c r="D4" s="49" t="s">
        <v>85</v>
      </c>
      <c r="E4" s="49" t="s">
        <v>89</v>
      </c>
      <c r="F4" s="50">
        <v>44711.590590277803</v>
      </c>
      <c r="G4" s="49" t="s">
        <v>47</v>
      </c>
      <c r="H4" s="49" t="s">
        <v>95</v>
      </c>
      <c r="I4" s="49" t="s">
        <v>88</v>
      </c>
    </row>
  </sheetData>
  <autoFilter ref="A1:I4" xr:uid="{00000000-0001-0000-0100-000000000000}"/>
  <phoneticPr fontId="16" type="noConversion"/>
  <conditionalFormatting sqref="A5:A1048576 A1">
    <cfRule type="duplicateValues" dxfId="1" priority="2"/>
  </conditionalFormatting>
  <conditionalFormatting sqref="A2:A4">
    <cfRule type="duplicateValues" dxfId="0" priority="14"/>
  </conditionalFormatting>
  <hyperlinks>
    <hyperlink ref="A2" r:id="rId1" xr:uid="{0155B033-C133-3D49-AC55-9EDAC3D2BFBD}"/>
    <hyperlink ref="B2" r:id="rId2" xr:uid="{A57F5C06-6BB1-E64A-9A40-4D04D5AC7F71}"/>
    <hyperlink ref="A3" r:id="rId3" xr:uid="{F2246D82-ABB1-3346-9592-5060B19314BF}"/>
    <hyperlink ref="B3" r:id="rId4" xr:uid="{DF4EB2A7-D814-DE48-992E-BA0697851895}"/>
    <hyperlink ref="A4" r:id="rId5" xr:uid="{CB7CCB4B-B02D-244A-86A7-8CBBFDBEF622}"/>
    <hyperlink ref="B4" r:id="rId6" xr:uid="{2684F471-0D06-7D48-9225-B091A75823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tabSelected="1" workbookViewId="0">
      <selection activeCell="B2" sqref="B2:B11"/>
    </sheetView>
  </sheetViews>
  <sheetFormatPr baseColWidth="10" defaultColWidth="8.6640625" defaultRowHeight="11"/>
  <cols>
    <col min="1" max="1" width="19" style="1" customWidth="1"/>
    <col min="2" max="2" width="90.83203125" style="1" customWidth="1"/>
    <col min="3" max="3" width="20.83203125" style="1" customWidth="1"/>
    <col min="4" max="4" width="17" style="1" customWidth="1"/>
    <col min="5" max="5" width="25.6640625" style="1" customWidth="1"/>
    <col min="6" max="6" width="20.33203125" style="1" customWidth="1"/>
    <col min="7" max="7" width="11.6640625" style="1" customWidth="1"/>
    <col min="8" max="8" width="20.83203125" style="1" customWidth="1"/>
    <col min="9" max="9" width="8.33203125" style="1" customWidth="1"/>
    <col min="10" max="10" width="29.1640625" style="1" customWidth="1"/>
    <col min="11" max="11" width="7.1640625" style="1" customWidth="1"/>
    <col min="12" max="12" width="12.5" style="1" customWidth="1"/>
    <col min="13" max="16384" width="8.6640625" style="1"/>
  </cols>
  <sheetData>
    <row r="1" spans="1:9" ht="17">
      <c r="A1" s="43" t="s">
        <v>98</v>
      </c>
      <c r="B1" s="43" t="s">
        <v>99</v>
      </c>
      <c r="C1" s="43" t="s">
        <v>100</v>
      </c>
      <c r="D1" s="43" t="s">
        <v>101</v>
      </c>
      <c r="E1" s="43" t="s">
        <v>82</v>
      </c>
      <c r="F1" s="43" t="s">
        <v>102</v>
      </c>
      <c r="G1" s="43" t="s">
        <v>103</v>
      </c>
      <c r="H1" s="43" t="s">
        <v>104</v>
      </c>
      <c r="I1" s="43" t="s">
        <v>116</v>
      </c>
    </row>
    <row r="2" spans="1:9" ht="17">
      <c r="A2" s="42" t="s">
        <v>96</v>
      </c>
      <c r="B2" s="44" t="s">
        <v>109</v>
      </c>
      <c r="C2" s="45" t="s">
        <v>105</v>
      </c>
      <c r="D2" s="45" t="s">
        <v>106</v>
      </c>
      <c r="E2" s="44" t="s">
        <v>110</v>
      </c>
      <c r="F2" s="46" t="s">
        <v>107</v>
      </c>
      <c r="G2" s="44" t="s">
        <v>111</v>
      </c>
      <c r="H2" s="44" t="s">
        <v>111</v>
      </c>
      <c r="I2" s="44" t="s">
        <v>111</v>
      </c>
    </row>
    <row r="3" spans="1:9" ht="51">
      <c r="A3" s="42" t="s">
        <v>97</v>
      </c>
      <c r="B3" s="44" t="s">
        <v>117</v>
      </c>
      <c r="C3" s="45" t="s">
        <v>105</v>
      </c>
      <c r="D3" s="45" t="s">
        <v>106</v>
      </c>
      <c r="E3" s="44" t="s">
        <v>110</v>
      </c>
      <c r="F3" s="46" t="s">
        <v>107</v>
      </c>
      <c r="G3" s="44" t="s">
        <v>112</v>
      </c>
      <c r="H3" s="44" t="s">
        <v>113</v>
      </c>
      <c r="I3" s="44" t="s">
        <v>113</v>
      </c>
    </row>
    <row r="4" spans="1:9" ht="34">
      <c r="A4" s="42" t="s">
        <v>118</v>
      </c>
      <c r="B4" s="44" t="s">
        <v>119</v>
      </c>
      <c r="C4" s="45" t="s">
        <v>105</v>
      </c>
      <c r="D4" s="45" t="s">
        <v>106</v>
      </c>
      <c r="E4" s="44" t="s">
        <v>120</v>
      </c>
      <c r="F4" s="46" t="s">
        <v>107</v>
      </c>
      <c r="G4" s="44" t="s">
        <v>113</v>
      </c>
      <c r="H4" s="44" t="s">
        <v>121</v>
      </c>
      <c r="I4" s="44" t="s">
        <v>121</v>
      </c>
    </row>
    <row r="5" spans="1:9" ht="34">
      <c r="A5" s="42" t="s">
        <v>122</v>
      </c>
      <c r="B5" s="44" t="s">
        <v>123</v>
      </c>
      <c r="C5" s="45" t="s">
        <v>105</v>
      </c>
      <c r="D5" s="45" t="s">
        <v>124</v>
      </c>
      <c r="E5" s="44" t="s">
        <v>120</v>
      </c>
      <c r="F5" s="46" t="s">
        <v>107</v>
      </c>
      <c r="G5" s="44" t="s">
        <v>113</v>
      </c>
      <c r="H5" s="44" t="s">
        <v>125</v>
      </c>
      <c r="I5" s="44" t="s">
        <v>125</v>
      </c>
    </row>
    <row r="6" spans="1:9" ht="34">
      <c r="A6" s="42" t="s">
        <v>126</v>
      </c>
      <c r="B6" s="44" t="s">
        <v>127</v>
      </c>
      <c r="C6" s="45" t="s">
        <v>105</v>
      </c>
      <c r="D6" s="45" t="s">
        <v>124</v>
      </c>
      <c r="E6" s="44" t="s">
        <v>120</v>
      </c>
      <c r="F6" s="46" t="s">
        <v>107</v>
      </c>
      <c r="G6" s="44" t="s">
        <v>108</v>
      </c>
      <c r="H6" s="44" t="s">
        <v>128</v>
      </c>
      <c r="I6" s="44" t="s">
        <v>128</v>
      </c>
    </row>
    <row r="7" spans="1:9" ht="34">
      <c r="A7" s="42" t="s">
        <v>129</v>
      </c>
      <c r="B7" s="44" t="s">
        <v>130</v>
      </c>
      <c r="C7" s="45" t="s">
        <v>105</v>
      </c>
      <c r="D7" s="45" t="s">
        <v>124</v>
      </c>
      <c r="E7" s="44" t="s">
        <v>120</v>
      </c>
      <c r="F7" s="46" t="s">
        <v>107</v>
      </c>
      <c r="G7" s="44" t="s">
        <v>113</v>
      </c>
      <c r="H7" s="44" t="s">
        <v>131</v>
      </c>
      <c r="I7" s="44" t="s">
        <v>131</v>
      </c>
    </row>
    <row r="8" spans="1:9" ht="34">
      <c r="A8" s="42" t="s">
        <v>132</v>
      </c>
      <c r="B8" s="44" t="s">
        <v>133</v>
      </c>
      <c r="C8" s="45" t="s">
        <v>105</v>
      </c>
      <c r="D8" s="45" t="s">
        <v>106</v>
      </c>
      <c r="E8" s="44" t="s">
        <v>120</v>
      </c>
      <c r="F8" s="46" t="s">
        <v>107</v>
      </c>
      <c r="G8" s="44" t="s">
        <v>134</v>
      </c>
      <c r="H8" s="44" t="s">
        <v>128</v>
      </c>
      <c r="I8" s="44" t="s">
        <v>128</v>
      </c>
    </row>
    <row r="9" spans="1:9" ht="34">
      <c r="A9" s="42" t="s">
        <v>135</v>
      </c>
      <c r="B9" s="44" t="s">
        <v>136</v>
      </c>
      <c r="C9" s="45" t="s">
        <v>105</v>
      </c>
      <c r="D9" s="45" t="s">
        <v>106</v>
      </c>
      <c r="E9" s="44" t="s">
        <v>120</v>
      </c>
      <c r="F9" s="46" t="s">
        <v>107</v>
      </c>
      <c r="G9" s="44" t="s">
        <v>137</v>
      </c>
      <c r="H9" s="44" t="s">
        <v>128</v>
      </c>
      <c r="I9" s="44" t="s">
        <v>128</v>
      </c>
    </row>
    <row r="10" spans="1:9" ht="51">
      <c r="A10" s="42" t="s">
        <v>138</v>
      </c>
      <c r="B10" s="44" t="s">
        <v>139</v>
      </c>
      <c r="C10" s="45" t="s">
        <v>105</v>
      </c>
      <c r="D10" s="45" t="s">
        <v>124</v>
      </c>
      <c r="E10" s="44" t="s">
        <v>140</v>
      </c>
      <c r="F10" s="46" t="s">
        <v>107</v>
      </c>
      <c r="G10" s="44" t="s">
        <v>113</v>
      </c>
      <c r="H10" s="44" t="s">
        <v>141</v>
      </c>
      <c r="I10" s="44" t="s">
        <v>141</v>
      </c>
    </row>
    <row r="11" spans="1:9" ht="51">
      <c r="A11" s="42" t="s">
        <v>142</v>
      </c>
      <c r="B11" s="44" t="s">
        <v>143</v>
      </c>
      <c r="C11" s="45" t="s">
        <v>105</v>
      </c>
      <c r="D11" s="45" t="s">
        <v>106</v>
      </c>
      <c r="E11" s="44" t="s">
        <v>140</v>
      </c>
      <c r="F11" s="46" t="s">
        <v>107</v>
      </c>
      <c r="G11" s="44" t="s">
        <v>112</v>
      </c>
      <c r="H11" s="44" t="s">
        <v>144</v>
      </c>
      <c r="I11" s="44" t="s">
        <v>144</v>
      </c>
    </row>
  </sheetData>
  <autoFilter ref="A1:I11" xr:uid="{00000000-0001-0000-0200-000000000000}"/>
  <phoneticPr fontId="16" type="noConversion"/>
  <hyperlinks>
    <hyperlink ref="A2" r:id="rId1" display="https://ford.atlassian.net/browse/APIMCIS-29570" xr:uid="{76A92C84-0E67-484B-B5A8-284B8D479F3B}"/>
    <hyperlink ref="A3" r:id="rId2" display="https://ford.atlassian.net/browse/APIMCIS-28201" xr:uid="{652B88EE-9C53-F14C-AC34-48225D16531E}"/>
    <hyperlink ref="A4" r:id="rId3" display="https://ford.atlassian.net/browse/APIMCIS-32378" xr:uid="{7380611B-F836-D842-9828-F53DDC0BBF55}"/>
    <hyperlink ref="A5" r:id="rId4" display="https://ford.atlassian.net/browse/APIMCIS-22013" xr:uid="{F8BAFB35-8055-C346-AFAF-7E92FF16DC53}"/>
    <hyperlink ref="A6" r:id="rId5" display="https://ford.atlassian.net/browse/APIMCIS-20544" xr:uid="{D9EB3FAC-D548-A14C-B1E4-290F52DDECDD}"/>
    <hyperlink ref="A7" r:id="rId6" display="https://ford.atlassian.net/browse/APIMCIS-17713" xr:uid="{AD9ECF26-FFE9-E146-BE2B-A24DF2AA04C2}"/>
    <hyperlink ref="A8" r:id="rId7" display="https://ford.atlassian.net/browse/APIMCIS-17606" xr:uid="{F73735B0-B368-CA42-9C3B-0BAD7E666F00}"/>
    <hyperlink ref="A9" r:id="rId8" display="https://ford.atlassian.net/browse/APIMCIS-17600" xr:uid="{8988ADC5-5327-D54B-97C9-5DAF620BCFFA}"/>
    <hyperlink ref="A10" r:id="rId9" display="https://ford.atlassian.net/browse/APIMCIS-11401" xr:uid="{D92F2B9B-2068-6049-B9C3-328E84D2AD1A}"/>
    <hyperlink ref="A11" r:id="rId10" display="https://ford.atlassian.net/browse/APIMCIS-8049" xr:uid="{ABD61FAF-8F43-C14D-9F39-3A4E3DE40E37}"/>
  </hyperlinks>
  <printOptions horizontalCentered="1" verticalCentered="1"/>
  <pageMargins left="0.25" right="0.25" top="0.25" bottom="0.5" header="0.5" footer="0.25"/>
  <pageSetup orientation="landscape"/>
  <headerFoot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2021-09-17T07:06:00Z</dcterms:created>
  <dcterms:modified xsi:type="dcterms:W3CDTF">2023-02-09T03:47:37Z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F7AFE8E0BF03AA8A4681E7623B2CD2F3</vt:lpwstr>
  </property>
</Properties>
</file>